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Y:\LLSH-PILOTAGE-SCOLARITE\2018-2022\Maquettes et M3C 2020-2021\Maquettes et M3C 2020-21 COVID pour envoi DEFI\"/>
    </mc:Choice>
  </mc:AlternateContent>
  <bookViews>
    <workbookView xWindow="0" yWindow="45" windowWidth="15960" windowHeight="15990" firstSheet="1" activeTab="5"/>
  </bookViews>
  <sheets>
    <sheet name="Rappel régl. - dates conseils" sheetId="6" r:id="rId1"/>
    <sheet name="M3C 2020-21 Histoir OR hypotez1" sheetId="2" r:id="rId2"/>
    <sheet name="Coût après MCC orléans" sheetId="8" state="hidden" r:id="rId3"/>
    <sheet name="M3C 2020-21 Histoir OR hypotez2" sheetId="11" r:id="rId4"/>
    <sheet name="M3C 2020-21 Hist Chtx hypotez1" sheetId="4" r:id="rId5"/>
    <sheet name="M3C 2020-21 Hist Chtx hypotez2" sheetId="12" r:id="rId6"/>
    <sheet name="Coût après MCC Chtx" sheetId="9" state="hidden" r:id="rId7"/>
    <sheet name="Liste de valeurs" sheetId="10" state="hidden" r:id="rId8"/>
  </sheets>
  <externalReferences>
    <externalReference r:id="rId9"/>
    <externalReference r:id="rId10"/>
    <externalReference r:id="rId11"/>
  </externalReferences>
  <definedNames>
    <definedName name="_xlnm._FilterDatabase" localSheetId="3" hidden="1">'M3C 2020-21 Histoir OR hypotez2'!$B$1:$B$252</definedName>
    <definedName name="_xlnm.Print_Titles" localSheetId="4">'M3C 2020-21 Hist Chtx hypotez1'!$A:$C,'M3C 2020-21 Hist Chtx hypotez1'!$1:$3</definedName>
    <definedName name="_xlnm.Print_Titles" localSheetId="5">'M3C 2020-21 Hist Chtx hypotez2'!$A:$C,'M3C 2020-21 Hist Chtx hypotez2'!$1:$3</definedName>
    <definedName name="_xlnm.Print_Titles" localSheetId="1">'M3C 2020-21 Histoir OR hypotez1'!$A:$C,'M3C 2020-21 Histoir OR hypotez1'!$1:$3</definedName>
    <definedName name="_xlnm.Print_Titles" localSheetId="3">'M3C 2020-21 Histoir OR hypotez2'!$A:$C,'M3C 2020-21 Histoir OR hypotez2'!$1:$3</definedName>
    <definedName name="mod">'Liste de valeurs'!$A$2:$A$4</definedName>
    <definedName name="moda">'[1]Listes de valeurs'!$A$2:$A$4</definedName>
    <definedName name="nat">'Liste de valeurs'!$B$2:$B$7</definedName>
    <definedName name="natu">'[1]Listes de valeurs'!$B$2:$B$7</definedName>
    <definedName name="Nature2">'[2]Liste de valeurs'!$B$2:$B$7</definedName>
    <definedName name="Type_UE_licence_2_3">'[3]valeurs listes déroulantes'!$M$1:$M$2</definedName>
    <definedName name="_xlnm.Print_Area" localSheetId="4">'M3C 2020-21 Hist Chtx hypotez1'!$A$1:$AJ$107</definedName>
    <definedName name="_xlnm.Print_Area" localSheetId="5">'M3C 2020-21 Hist Chtx hypotez2'!$A$1:$AN$107</definedName>
    <definedName name="_xlnm.Print_Area" localSheetId="1">'M3C 2020-21 Histoir OR hypotez1'!$A$1:$AM$252</definedName>
    <definedName name="_xlnm.Print_Area" localSheetId="3">'M3C 2020-21 Histoir OR hypotez2'!$A$1:$AM$252</definedName>
  </definedNames>
  <calcPr calcId="162913" calcMode="manual"/>
</workbook>
</file>

<file path=xl/calcChain.xml><?xml version="1.0" encoding="utf-8"?>
<calcChain xmlns="http://schemas.openxmlformats.org/spreadsheetml/2006/main">
  <c r="AE252" i="2" l="1"/>
  <c r="AE251" i="2"/>
  <c r="AE250" i="2"/>
  <c r="AE249" i="2"/>
  <c r="AE247" i="2"/>
  <c r="AE246" i="2"/>
  <c r="AE245" i="2"/>
  <c r="AE244" i="2"/>
  <c r="AE242" i="2"/>
  <c r="AE241" i="2"/>
  <c r="AE240" i="2"/>
  <c r="AE238" i="2"/>
  <c r="AE237" i="2"/>
  <c r="AE234" i="2"/>
  <c r="AE233" i="2"/>
  <c r="AE230" i="2"/>
  <c r="AE229" i="2"/>
  <c r="AE227" i="2"/>
  <c r="AE226" i="2"/>
  <c r="AE225" i="2"/>
  <c r="AE221" i="2"/>
  <c r="AE220" i="2"/>
  <c r="AE219" i="2"/>
  <c r="AE217" i="2"/>
  <c r="AE216" i="2"/>
  <c r="AE215" i="2"/>
  <c r="AE210" i="2"/>
  <c r="AE209" i="2"/>
  <c r="AE207" i="2"/>
  <c r="AE206" i="2"/>
  <c r="AE205" i="2"/>
  <c r="AE204" i="2"/>
  <c r="AE203" i="2"/>
  <c r="AE201" i="2"/>
  <c r="AE199" i="2"/>
  <c r="AE198" i="2"/>
  <c r="AE197" i="2"/>
  <c r="AE194" i="2"/>
  <c r="AE193" i="2"/>
  <c r="AE192" i="2"/>
  <c r="AE189" i="2"/>
  <c r="AE188" i="2"/>
  <c r="AE186" i="2"/>
  <c r="AE185" i="2"/>
  <c r="AE184" i="2"/>
  <c r="AE180" i="2"/>
  <c r="AE179" i="2"/>
  <c r="AE178" i="2"/>
  <c r="AE176" i="2"/>
  <c r="AE175" i="2"/>
  <c r="AE161" i="2"/>
  <c r="AD161" i="2"/>
  <c r="AE166" i="2"/>
  <c r="AE165" i="2"/>
  <c r="AE160" i="2"/>
  <c r="AE163" i="2"/>
  <c r="AE162" i="2"/>
  <c r="AE158" i="2"/>
  <c r="AE157" i="2"/>
  <c r="AE156" i="2"/>
  <c r="AE153" i="2"/>
  <c r="AE152" i="2"/>
  <c r="AE151" i="2"/>
  <c r="AE148" i="2"/>
  <c r="AE147" i="2"/>
  <c r="AE143" i="2"/>
  <c r="AE142" i="2"/>
  <c r="AE141" i="2"/>
  <c r="AE139" i="2"/>
  <c r="AE138" i="2"/>
  <c r="AE137" i="2"/>
  <c r="AE135" i="2"/>
  <c r="AE130" i="2"/>
  <c r="AE129" i="2"/>
  <c r="AE127" i="2"/>
  <c r="AE126" i="2"/>
  <c r="AE124" i="2"/>
  <c r="AE122" i="2"/>
  <c r="AE121" i="2"/>
  <c r="AE120" i="2"/>
  <c r="AE117" i="2"/>
  <c r="AE116" i="2"/>
  <c r="AE115" i="2"/>
  <c r="AE110" i="2"/>
  <c r="AE109" i="2"/>
  <c r="AE107" i="2"/>
  <c r="AE106" i="2"/>
  <c r="AE104" i="2"/>
  <c r="AE103" i="2"/>
  <c r="AE102" i="2"/>
  <c r="AE100" i="2"/>
  <c r="AE99" i="2"/>
  <c r="AE98" i="2"/>
  <c r="AE97" i="2"/>
  <c r="AD219" i="11" l="1"/>
  <c r="U219" i="11"/>
  <c r="T219" i="11"/>
  <c r="AD178" i="11"/>
  <c r="U178" i="11"/>
  <c r="T178" i="11"/>
  <c r="AD137" i="11"/>
  <c r="U137" i="11"/>
  <c r="T137" i="11"/>
  <c r="AD100" i="12" l="1"/>
  <c r="U100" i="12"/>
  <c r="T100" i="12"/>
  <c r="K75" i="12"/>
  <c r="AD86" i="12"/>
  <c r="U86" i="12"/>
  <c r="T86" i="12"/>
  <c r="AD85" i="12"/>
  <c r="U85" i="12"/>
  <c r="T85" i="12"/>
  <c r="AD79" i="12"/>
  <c r="U79" i="12"/>
  <c r="T79" i="12"/>
  <c r="U75" i="12"/>
  <c r="T75" i="12"/>
  <c r="AD67" i="12"/>
  <c r="U67" i="12"/>
  <c r="T67" i="12"/>
  <c r="AD65" i="12"/>
  <c r="U65" i="12"/>
  <c r="T65" i="12"/>
  <c r="AD55" i="12"/>
  <c r="U55" i="12"/>
  <c r="AD40" i="12"/>
  <c r="AD39" i="12"/>
  <c r="AD38" i="12"/>
  <c r="U38" i="12"/>
  <c r="T38" i="12"/>
  <c r="AD37" i="12"/>
  <c r="AD36" i="12"/>
  <c r="U36" i="12"/>
  <c r="AD26" i="12"/>
  <c r="AD25" i="12"/>
  <c r="AD24" i="12"/>
  <c r="AD30" i="12" l="1"/>
  <c r="AD29" i="12"/>
  <c r="AD44" i="12"/>
  <c r="AD43" i="12"/>
  <c r="AD63" i="12"/>
  <c r="AD62" i="12"/>
  <c r="AD83" i="12"/>
  <c r="AD82" i="12"/>
  <c r="AD103" i="12"/>
  <c r="AD102" i="12"/>
  <c r="U103" i="12"/>
  <c r="U102" i="12"/>
  <c r="U83" i="12"/>
  <c r="U82" i="12"/>
  <c r="U63" i="12"/>
  <c r="U62" i="12"/>
  <c r="U44" i="12"/>
  <c r="U43" i="12"/>
  <c r="U30" i="12"/>
  <c r="AD17" i="12"/>
  <c r="AD16" i="12"/>
  <c r="U16" i="12"/>
  <c r="U29" i="12" s="1"/>
  <c r="U17" i="12"/>
  <c r="T17" i="12"/>
  <c r="T30" i="12" s="1"/>
  <c r="T16" i="12"/>
  <c r="T29" i="12" s="1"/>
  <c r="T44" i="12" l="1"/>
  <c r="T63" i="12"/>
  <c r="T83" i="12"/>
  <c r="T103" i="12"/>
  <c r="T43" i="12"/>
  <c r="T62" i="12"/>
  <c r="T82" i="12"/>
  <c r="T102" i="12"/>
  <c r="AD201" i="2"/>
  <c r="AD160" i="2"/>
  <c r="AD124" i="2"/>
  <c r="K106" i="4" l="1"/>
  <c r="AD124" i="11" l="1"/>
  <c r="T160" i="11"/>
  <c r="AD98" i="12" l="1"/>
  <c r="AD97" i="12"/>
  <c r="AD95" i="12"/>
  <c r="AD94" i="12"/>
  <c r="AD78" i="12"/>
  <c r="AD47" i="12"/>
  <c r="U47" i="12"/>
  <c r="T47" i="12"/>
  <c r="T48" i="12"/>
  <c r="AD48" i="12"/>
  <c r="U41" i="12"/>
  <c r="T41" i="12"/>
  <c r="AD41" i="12"/>
  <c r="AE107" i="12" l="1"/>
  <c r="AE106" i="12"/>
  <c r="AE105" i="12"/>
  <c r="AE103" i="12"/>
  <c r="AE102" i="12"/>
  <c r="AE100" i="12"/>
  <c r="AE98" i="12"/>
  <c r="AE97" i="12"/>
  <c r="AE95" i="12"/>
  <c r="AE94" i="12"/>
  <c r="AE88" i="12"/>
  <c r="AE87" i="12"/>
  <c r="AE86" i="12"/>
  <c r="AE85" i="12"/>
  <c r="AE83" i="12"/>
  <c r="AE82" i="12"/>
  <c r="AE79" i="12"/>
  <c r="AE78" i="12"/>
  <c r="AE76" i="12"/>
  <c r="AE75" i="12"/>
  <c r="AE68" i="12"/>
  <c r="AE67" i="12"/>
  <c r="AE66" i="12"/>
  <c r="AE65" i="12"/>
  <c r="AE63" i="12"/>
  <c r="AE62" i="12"/>
  <c r="AE59" i="12"/>
  <c r="AE56" i="12"/>
  <c r="AE55" i="12"/>
  <c r="AE54" i="12"/>
  <c r="AE53" i="12"/>
  <c r="AE48" i="12"/>
  <c r="AE47" i="12"/>
  <c r="AE44" i="12"/>
  <c r="AE43" i="12"/>
  <c r="AE41" i="12"/>
  <c r="AE40" i="12"/>
  <c r="AE39" i="12"/>
  <c r="AE38" i="12"/>
  <c r="AE37" i="12"/>
  <c r="AE36" i="12"/>
  <c r="AE30" i="12"/>
  <c r="AE29" i="12"/>
  <c r="AE27" i="12"/>
  <c r="AE26" i="12"/>
  <c r="AE25" i="12"/>
  <c r="AE24" i="12"/>
  <c r="AE23" i="12"/>
  <c r="AE22" i="12"/>
  <c r="AE17" i="12"/>
  <c r="AE16" i="12"/>
  <c r="AE14" i="12"/>
  <c r="AE13" i="12"/>
  <c r="AE12" i="12"/>
  <c r="AE11" i="12"/>
  <c r="AE9" i="12"/>
  <c r="AE8" i="12"/>
  <c r="AE7" i="12"/>
  <c r="AE6" i="12"/>
  <c r="AO107" i="12" l="1"/>
  <c r="AN107" i="12"/>
  <c r="AM107" i="12"/>
  <c r="AL107" i="12"/>
  <c r="AJ107" i="12"/>
  <c r="AI107" i="12"/>
  <c r="AH107" i="12"/>
  <c r="AG107" i="12"/>
  <c r="AF107" i="12"/>
  <c r="AC107" i="12"/>
  <c r="AB107" i="12"/>
  <c r="AA107" i="12"/>
  <c r="Z107" i="12"/>
  <c r="Y107" i="12"/>
  <c r="X107" i="12"/>
  <c r="W107" i="12"/>
  <c r="V107" i="12"/>
  <c r="S107" i="12"/>
  <c r="R107" i="12"/>
  <c r="L107" i="12"/>
  <c r="C107" i="12"/>
  <c r="AO106" i="12"/>
  <c r="AN106" i="12"/>
  <c r="AM106" i="12"/>
  <c r="AL106" i="12"/>
  <c r="AJ106" i="12"/>
  <c r="AI106" i="12"/>
  <c r="AH106" i="12"/>
  <c r="AG106" i="12"/>
  <c r="AF106" i="12"/>
  <c r="AC106" i="12"/>
  <c r="AB106" i="12"/>
  <c r="AA106" i="12"/>
  <c r="Z106" i="12"/>
  <c r="Y106" i="12"/>
  <c r="X106" i="12"/>
  <c r="W106" i="12"/>
  <c r="V106" i="12"/>
  <c r="S106" i="12"/>
  <c r="R106" i="12"/>
  <c r="N106" i="12"/>
  <c r="L106" i="12"/>
  <c r="K106" i="12"/>
  <c r="AO105" i="12"/>
  <c r="AN105" i="12"/>
  <c r="AM105" i="12"/>
  <c r="AL105" i="12"/>
  <c r="AJ105" i="12"/>
  <c r="AI105" i="12"/>
  <c r="AH105" i="12"/>
  <c r="AG105" i="12"/>
  <c r="AF105" i="12"/>
  <c r="AC105" i="12"/>
  <c r="AB105" i="12"/>
  <c r="AA105" i="12"/>
  <c r="Z105" i="12"/>
  <c r="Y105" i="12"/>
  <c r="X105" i="12"/>
  <c r="W105" i="12"/>
  <c r="V105" i="12"/>
  <c r="S105" i="12"/>
  <c r="R105" i="12"/>
  <c r="N105" i="12"/>
  <c r="L105" i="12"/>
  <c r="AO103" i="12"/>
  <c r="AN103" i="12"/>
  <c r="AM103" i="12"/>
  <c r="AL103" i="12"/>
  <c r="AJ103" i="12"/>
  <c r="AI103" i="12"/>
  <c r="AH103" i="12"/>
  <c r="AG103" i="12"/>
  <c r="AF103" i="12"/>
  <c r="AC103" i="12"/>
  <c r="AB103" i="12"/>
  <c r="AA103" i="12"/>
  <c r="Z103" i="12"/>
  <c r="Y103" i="12"/>
  <c r="X103" i="12"/>
  <c r="W103" i="12"/>
  <c r="V103" i="12"/>
  <c r="S103" i="12"/>
  <c r="R103" i="12"/>
  <c r="P103" i="12"/>
  <c r="N103" i="12"/>
  <c r="L103" i="12"/>
  <c r="K103" i="12"/>
  <c r="C103" i="12"/>
  <c r="AO102" i="12"/>
  <c r="AN102" i="12"/>
  <c r="AM102" i="12"/>
  <c r="AL102" i="12"/>
  <c r="AJ102" i="12"/>
  <c r="AI102" i="12"/>
  <c r="AH102" i="12"/>
  <c r="AG102" i="12"/>
  <c r="AF102" i="12"/>
  <c r="AC102" i="12"/>
  <c r="AB102" i="12"/>
  <c r="AA102" i="12"/>
  <c r="Z102" i="12"/>
  <c r="Y102" i="12"/>
  <c r="X102" i="12"/>
  <c r="W102" i="12"/>
  <c r="V102" i="12"/>
  <c r="S102" i="12"/>
  <c r="R102" i="12"/>
  <c r="P102" i="12"/>
  <c r="N102" i="12"/>
  <c r="L102" i="12"/>
  <c r="K102" i="12"/>
  <c r="C102" i="12"/>
  <c r="AO100" i="12"/>
  <c r="AN100" i="12"/>
  <c r="AM100" i="12"/>
  <c r="AL100" i="12"/>
  <c r="AJ100" i="12"/>
  <c r="AI100" i="12"/>
  <c r="AH100" i="12"/>
  <c r="AG100" i="12"/>
  <c r="AF100" i="12"/>
  <c r="AC100" i="12"/>
  <c r="AB100" i="12"/>
  <c r="AA100" i="12"/>
  <c r="Z100" i="12"/>
  <c r="Y100" i="12"/>
  <c r="X100" i="12"/>
  <c r="W100" i="12"/>
  <c r="V100" i="12"/>
  <c r="S100" i="12"/>
  <c r="R100" i="12"/>
  <c r="P100" i="12"/>
  <c r="N100" i="12"/>
  <c r="L100" i="12"/>
  <c r="K100" i="12"/>
  <c r="C100" i="12"/>
  <c r="AO98" i="12"/>
  <c r="AN98" i="12"/>
  <c r="AM98" i="12"/>
  <c r="AL98" i="12"/>
  <c r="AJ98" i="12"/>
  <c r="AI98" i="12"/>
  <c r="AH98" i="12"/>
  <c r="AG98" i="12"/>
  <c r="AF98" i="12"/>
  <c r="AC98" i="12"/>
  <c r="AB98" i="12"/>
  <c r="AA98" i="12"/>
  <c r="Z98" i="12"/>
  <c r="Y98" i="12"/>
  <c r="X98" i="12"/>
  <c r="W98" i="12"/>
  <c r="V98" i="12"/>
  <c r="S98" i="12"/>
  <c r="R98" i="12"/>
  <c r="P98" i="12"/>
  <c r="N98" i="12"/>
  <c r="L98" i="12"/>
  <c r="C98" i="12"/>
  <c r="AO97" i="12"/>
  <c r="AN97" i="12"/>
  <c r="AM97" i="12"/>
  <c r="AL97" i="12"/>
  <c r="AJ97" i="12"/>
  <c r="AI97" i="12"/>
  <c r="AH97" i="12"/>
  <c r="AG97" i="12"/>
  <c r="AF97" i="12"/>
  <c r="AC97" i="12"/>
  <c r="AB97" i="12"/>
  <c r="AA97" i="12"/>
  <c r="Z97" i="12"/>
  <c r="Y97" i="12"/>
  <c r="X97" i="12"/>
  <c r="W97" i="12"/>
  <c r="V97" i="12"/>
  <c r="S97" i="12"/>
  <c r="R97" i="12"/>
  <c r="P97" i="12"/>
  <c r="N97" i="12"/>
  <c r="L97" i="12"/>
  <c r="C97" i="12"/>
  <c r="J96" i="12"/>
  <c r="J93" i="12" s="1"/>
  <c r="I96" i="12"/>
  <c r="AO95" i="12"/>
  <c r="AN95" i="12"/>
  <c r="AM95" i="12"/>
  <c r="AL95" i="12"/>
  <c r="AJ95" i="12"/>
  <c r="AI95" i="12"/>
  <c r="AH95" i="12"/>
  <c r="AG95" i="12"/>
  <c r="AF95" i="12"/>
  <c r="AC95" i="12"/>
  <c r="AB95" i="12"/>
  <c r="AA95" i="12"/>
  <c r="Z95" i="12"/>
  <c r="Y95" i="12"/>
  <c r="X95" i="12"/>
  <c r="W95" i="12"/>
  <c r="V95" i="12"/>
  <c r="S95" i="12"/>
  <c r="R95" i="12"/>
  <c r="P95" i="12"/>
  <c r="N95" i="12"/>
  <c r="L95" i="12"/>
  <c r="C95" i="12"/>
  <c r="AO94" i="12"/>
  <c r="AN94" i="12"/>
  <c r="AM94" i="12"/>
  <c r="AL94" i="12"/>
  <c r="AJ94" i="12"/>
  <c r="AI94" i="12"/>
  <c r="AH94" i="12"/>
  <c r="AG94" i="12"/>
  <c r="AF94" i="12"/>
  <c r="AC94" i="12"/>
  <c r="AB94" i="12"/>
  <c r="AA94" i="12"/>
  <c r="Z94" i="12"/>
  <c r="Y94" i="12"/>
  <c r="X94" i="12"/>
  <c r="W94" i="12"/>
  <c r="V94" i="12"/>
  <c r="S94" i="12"/>
  <c r="R94" i="12"/>
  <c r="P94" i="12"/>
  <c r="N94" i="12"/>
  <c r="L94" i="12"/>
  <c r="K94" i="12"/>
  <c r="C94" i="12"/>
  <c r="I93" i="12"/>
  <c r="AO88" i="12"/>
  <c r="AN88" i="12"/>
  <c r="AM88" i="12"/>
  <c r="AL88" i="12"/>
  <c r="AJ88" i="12"/>
  <c r="AI88" i="12"/>
  <c r="AH88" i="12"/>
  <c r="AG88" i="12"/>
  <c r="AF88" i="12"/>
  <c r="AC88" i="12"/>
  <c r="AB88" i="12"/>
  <c r="AA88" i="12"/>
  <c r="Z88" i="12"/>
  <c r="Y88" i="12"/>
  <c r="X88" i="12"/>
  <c r="W88" i="12"/>
  <c r="V88" i="12"/>
  <c r="S88" i="12"/>
  <c r="R88" i="12"/>
  <c r="P88" i="12"/>
  <c r="N88" i="12"/>
  <c r="L88" i="12"/>
  <c r="K88" i="12"/>
  <c r="C88" i="12"/>
  <c r="AO87" i="12"/>
  <c r="AN87" i="12"/>
  <c r="AM87" i="12"/>
  <c r="AL87" i="12"/>
  <c r="AJ87" i="12"/>
  <c r="AI87" i="12"/>
  <c r="AH87" i="12"/>
  <c r="AG87" i="12"/>
  <c r="AF87" i="12"/>
  <c r="AC87" i="12"/>
  <c r="AB87" i="12"/>
  <c r="AA87" i="12"/>
  <c r="Z87" i="12"/>
  <c r="Y87" i="12"/>
  <c r="X87" i="12"/>
  <c r="W87" i="12"/>
  <c r="V87" i="12"/>
  <c r="S87" i="12"/>
  <c r="R87" i="12"/>
  <c r="P87" i="12"/>
  <c r="N87" i="12"/>
  <c r="L87" i="12"/>
  <c r="C87" i="12"/>
  <c r="AO86" i="12"/>
  <c r="AN86" i="12"/>
  <c r="AM86" i="12"/>
  <c r="AL86" i="12"/>
  <c r="AJ86" i="12"/>
  <c r="AI86" i="12"/>
  <c r="AH86" i="12"/>
  <c r="AG86" i="12"/>
  <c r="AF86" i="12"/>
  <c r="AC86" i="12"/>
  <c r="AB86" i="12"/>
  <c r="AA86" i="12"/>
  <c r="Z86" i="12"/>
  <c r="Y86" i="12"/>
  <c r="X86" i="12"/>
  <c r="W86" i="12"/>
  <c r="V86" i="12"/>
  <c r="S86" i="12"/>
  <c r="R86" i="12"/>
  <c r="P86" i="12"/>
  <c r="N86" i="12"/>
  <c r="L86" i="12"/>
  <c r="C86" i="12"/>
  <c r="AO85" i="12"/>
  <c r="AN85" i="12"/>
  <c r="AM85" i="12"/>
  <c r="AL85" i="12"/>
  <c r="AJ85" i="12"/>
  <c r="AI85" i="12"/>
  <c r="AH85" i="12"/>
  <c r="AG85" i="12"/>
  <c r="AF85" i="12"/>
  <c r="AC85" i="12"/>
  <c r="AB85" i="12"/>
  <c r="AA85" i="12"/>
  <c r="Z85" i="12"/>
  <c r="Y85" i="12"/>
  <c r="X85" i="12"/>
  <c r="W85" i="12"/>
  <c r="V85" i="12"/>
  <c r="S85" i="12"/>
  <c r="R85" i="12"/>
  <c r="P85" i="12"/>
  <c r="N85" i="12"/>
  <c r="L85" i="12"/>
  <c r="C85" i="12"/>
  <c r="AO83" i="12"/>
  <c r="AN83" i="12"/>
  <c r="AM83" i="12"/>
  <c r="AL83" i="12"/>
  <c r="AJ83" i="12"/>
  <c r="AI83" i="12"/>
  <c r="AH83" i="12"/>
  <c r="AG83" i="12"/>
  <c r="AF83" i="12"/>
  <c r="AC83" i="12"/>
  <c r="AB83" i="12"/>
  <c r="AA83" i="12"/>
  <c r="Z83" i="12"/>
  <c r="Y83" i="12"/>
  <c r="X83" i="12"/>
  <c r="W83" i="12"/>
  <c r="V83" i="12"/>
  <c r="S83" i="12"/>
  <c r="R83" i="12"/>
  <c r="P83" i="12"/>
  <c r="N83" i="12"/>
  <c r="L83" i="12"/>
  <c r="K83" i="12"/>
  <c r="G83" i="12"/>
  <c r="C83" i="12"/>
  <c r="AO82" i="12"/>
  <c r="AN82" i="12"/>
  <c r="AM82" i="12"/>
  <c r="AL82" i="12"/>
  <c r="AJ82" i="12"/>
  <c r="AI82" i="12"/>
  <c r="AH82" i="12"/>
  <c r="AG82" i="12"/>
  <c r="AF82" i="12"/>
  <c r="AC82" i="12"/>
  <c r="AB82" i="12"/>
  <c r="AA82" i="12"/>
  <c r="Z82" i="12"/>
  <c r="Y82" i="12"/>
  <c r="X82" i="12"/>
  <c r="W82" i="12"/>
  <c r="V82" i="12"/>
  <c r="S82" i="12"/>
  <c r="R82" i="12"/>
  <c r="P82" i="12"/>
  <c r="N82" i="12"/>
  <c r="L82" i="12"/>
  <c r="K82" i="12"/>
  <c r="G82" i="12"/>
  <c r="C82" i="12"/>
  <c r="C81" i="12"/>
  <c r="AO79" i="12"/>
  <c r="AN79" i="12"/>
  <c r="AM79" i="12"/>
  <c r="AL79" i="12"/>
  <c r="AJ79" i="12"/>
  <c r="AI79" i="12"/>
  <c r="AH79" i="12"/>
  <c r="AG79" i="12"/>
  <c r="AF79" i="12"/>
  <c r="AC79" i="12"/>
  <c r="AB79" i="12"/>
  <c r="AA79" i="12"/>
  <c r="Z79" i="12"/>
  <c r="Y79" i="12"/>
  <c r="X79" i="12"/>
  <c r="W79" i="12"/>
  <c r="V79" i="12"/>
  <c r="S79" i="12"/>
  <c r="R79" i="12"/>
  <c r="P79" i="12"/>
  <c r="N79" i="12"/>
  <c r="L79" i="12"/>
  <c r="K79" i="12"/>
  <c r="C79" i="12"/>
  <c r="AO78" i="12"/>
  <c r="AN78" i="12"/>
  <c r="AM78" i="12"/>
  <c r="AL78" i="12"/>
  <c r="AJ78" i="12"/>
  <c r="AI78" i="12"/>
  <c r="AH78" i="12"/>
  <c r="AG78" i="12"/>
  <c r="AF78" i="12"/>
  <c r="AC78" i="12"/>
  <c r="AB78" i="12"/>
  <c r="AA78" i="12"/>
  <c r="Z78" i="12"/>
  <c r="Y78" i="12"/>
  <c r="X78" i="12"/>
  <c r="W78" i="12"/>
  <c r="V78" i="12"/>
  <c r="S78" i="12"/>
  <c r="R78" i="12"/>
  <c r="P78" i="12"/>
  <c r="N78" i="12"/>
  <c r="L78" i="12"/>
  <c r="K78" i="12"/>
  <c r="C78" i="12"/>
  <c r="J77" i="12"/>
  <c r="J74" i="12" s="1"/>
  <c r="I77" i="12"/>
  <c r="I74" i="12" s="1"/>
  <c r="C77" i="12"/>
  <c r="AO76" i="12"/>
  <c r="AN76" i="12"/>
  <c r="AM76" i="12"/>
  <c r="AL76" i="12"/>
  <c r="AJ76" i="12"/>
  <c r="AI76" i="12"/>
  <c r="AH76" i="12"/>
  <c r="AG76" i="12"/>
  <c r="AF76" i="12"/>
  <c r="AC76" i="12"/>
  <c r="AB76" i="12"/>
  <c r="AA76" i="12"/>
  <c r="Z76" i="12"/>
  <c r="Y76" i="12"/>
  <c r="X76" i="12"/>
  <c r="W76" i="12"/>
  <c r="V76" i="12"/>
  <c r="S76" i="12"/>
  <c r="R76" i="12"/>
  <c r="P76" i="12"/>
  <c r="N76" i="12"/>
  <c r="L76" i="12"/>
  <c r="C76" i="12"/>
  <c r="AO75" i="12"/>
  <c r="AN75" i="12"/>
  <c r="AM75" i="12"/>
  <c r="AL75" i="12"/>
  <c r="AJ75" i="12"/>
  <c r="AI75" i="12"/>
  <c r="AH75" i="12"/>
  <c r="AG75" i="12"/>
  <c r="AF75" i="12"/>
  <c r="AC75" i="12"/>
  <c r="AB75" i="12"/>
  <c r="AA75" i="12"/>
  <c r="Z75" i="12"/>
  <c r="Y75" i="12"/>
  <c r="X75" i="12"/>
  <c r="W75" i="12"/>
  <c r="V75" i="12"/>
  <c r="S75" i="12"/>
  <c r="R75" i="12"/>
  <c r="P75" i="12"/>
  <c r="N75" i="12"/>
  <c r="L75" i="12"/>
  <c r="C75" i="12"/>
  <c r="AO68" i="12"/>
  <c r="AN68" i="12"/>
  <c r="AM68" i="12"/>
  <c r="AL68" i="12"/>
  <c r="AJ68" i="12"/>
  <c r="AI68" i="12"/>
  <c r="AH68" i="12"/>
  <c r="AG68" i="12"/>
  <c r="AF68" i="12"/>
  <c r="AC68" i="12"/>
  <c r="AB68" i="12"/>
  <c r="AA68" i="12"/>
  <c r="Z68" i="12"/>
  <c r="Y68" i="12"/>
  <c r="X68" i="12"/>
  <c r="W68" i="12"/>
  <c r="V68" i="12"/>
  <c r="S68" i="12"/>
  <c r="R68" i="12"/>
  <c r="P68" i="12"/>
  <c r="N68" i="12"/>
  <c r="L68" i="12"/>
  <c r="K68" i="12"/>
  <c r="AO67" i="12"/>
  <c r="AN67" i="12"/>
  <c r="AM67" i="12"/>
  <c r="AL67" i="12"/>
  <c r="AJ67" i="12"/>
  <c r="AI67" i="12"/>
  <c r="AH67" i="12"/>
  <c r="AG67" i="12"/>
  <c r="AF67" i="12"/>
  <c r="AC67" i="12"/>
  <c r="AB67" i="12"/>
  <c r="AA67" i="12"/>
  <c r="Z67" i="12"/>
  <c r="Y67" i="12"/>
  <c r="X67" i="12"/>
  <c r="W67" i="12"/>
  <c r="V67" i="12"/>
  <c r="S67" i="12"/>
  <c r="R67" i="12"/>
  <c r="P67" i="12"/>
  <c r="N67" i="12"/>
  <c r="L67" i="12"/>
  <c r="K67" i="12"/>
  <c r="C67" i="12"/>
  <c r="AO66" i="12"/>
  <c r="AN66" i="12"/>
  <c r="AM66" i="12"/>
  <c r="AL66" i="12"/>
  <c r="AJ66" i="12"/>
  <c r="AI66" i="12"/>
  <c r="AH66" i="12"/>
  <c r="AG66" i="12"/>
  <c r="AF66" i="12"/>
  <c r="AC66" i="12"/>
  <c r="AB66" i="12"/>
  <c r="AA66" i="12"/>
  <c r="Z66" i="12"/>
  <c r="Y66" i="12"/>
  <c r="X66" i="12"/>
  <c r="W66" i="12"/>
  <c r="V66" i="12"/>
  <c r="S66" i="12"/>
  <c r="R66" i="12"/>
  <c r="P66" i="12"/>
  <c r="N66" i="12"/>
  <c r="L66" i="12"/>
  <c r="K66" i="12"/>
  <c r="C66" i="12"/>
  <c r="AO65" i="12"/>
  <c r="AN65" i="12"/>
  <c r="AM65" i="12"/>
  <c r="AL65" i="12"/>
  <c r="AJ65" i="12"/>
  <c r="AI65" i="12"/>
  <c r="AH65" i="12"/>
  <c r="AG65" i="12"/>
  <c r="AF65" i="12"/>
  <c r="AC65" i="12"/>
  <c r="AB65" i="12"/>
  <c r="AA65" i="12"/>
  <c r="Z65" i="12"/>
  <c r="Y65" i="12"/>
  <c r="X65" i="12"/>
  <c r="W65" i="12"/>
  <c r="V65" i="12"/>
  <c r="S65" i="12"/>
  <c r="R65" i="12"/>
  <c r="P65" i="12"/>
  <c r="N65" i="12"/>
  <c r="L65" i="12"/>
  <c r="K65" i="12"/>
  <c r="C65" i="12"/>
  <c r="AO63" i="12"/>
  <c r="AN63" i="12"/>
  <c r="AM63" i="12"/>
  <c r="AL63" i="12"/>
  <c r="AJ63" i="12"/>
  <c r="AI63" i="12"/>
  <c r="AH63" i="12"/>
  <c r="AG63" i="12"/>
  <c r="AF63" i="12"/>
  <c r="AC63" i="12"/>
  <c r="AB63" i="12"/>
  <c r="AA63" i="12"/>
  <c r="Z63" i="12"/>
  <c r="Y63" i="12"/>
  <c r="X63" i="12"/>
  <c r="W63" i="12"/>
  <c r="V63" i="12"/>
  <c r="S63" i="12"/>
  <c r="R63" i="12"/>
  <c r="P63" i="12"/>
  <c r="N63" i="12"/>
  <c r="L63" i="12"/>
  <c r="K63" i="12"/>
  <c r="G63" i="12"/>
  <c r="C63" i="12"/>
  <c r="AO62" i="12"/>
  <c r="AN62" i="12"/>
  <c r="AM62" i="12"/>
  <c r="AL62" i="12"/>
  <c r="AJ62" i="12"/>
  <c r="AI62" i="12"/>
  <c r="AH62" i="12"/>
  <c r="AG62" i="12"/>
  <c r="AF62" i="12"/>
  <c r="AC62" i="12"/>
  <c r="AB62" i="12"/>
  <c r="AA62" i="12"/>
  <c r="Z62" i="12"/>
  <c r="Y62" i="12"/>
  <c r="X62" i="12"/>
  <c r="W62" i="12"/>
  <c r="V62" i="12"/>
  <c r="S62" i="12"/>
  <c r="R62" i="12"/>
  <c r="P62" i="12"/>
  <c r="N62" i="12"/>
  <c r="L62" i="12"/>
  <c r="K62" i="12"/>
  <c r="G62" i="12"/>
  <c r="C62" i="12"/>
  <c r="C61" i="12"/>
  <c r="AO59" i="12"/>
  <c r="AN59" i="12"/>
  <c r="AM59" i="12"/>
  <c r="AL59" i="12"/>
  <c r="AJ59" i="12"/>
  <c r="AI59" i="12"/>
  <c r="AH59" i="12"/>
  <c r="AG59" i="12"/>
  <c r="AF59" i="12"/>
  <c r="AC59" i="12"/>
  <c r="AB59" i="12"/>
  <c r="AA59" i="12"/>
  <c r="Z59" i="12"/>
  <c r="Y59" i="12"/>
  <c r="X59" i="12"/>
  <c r="W59" i="12"/>
  <c r="V59" i="12"/>
  <c r="S59" i="12"/>
  <c r="R59" i="12"/>
  <c r="P59" i="12"/>
  <c r="N59" i="12"/>
  <c r="L59" i="12"/>
  <c r="K59" i="12"/>
  <c r="AO56" i="12"/>
  <c r="AN56" i="12"/>
  <c r="AM56" i="12"/>
  <c r="AL56" i="12"/>
  <c r="AJ56" i="12"/>
  <c r="AI56" i="12"/>
  <c r="AH56" i="12"/>
  <c r="AG56" i="12"/>
  <c r="AF56" i="12"/>
  <c r="AC56" i="12"/>
  <c r="AB56" i="12"/>
  <c r="AA56" i="12"/>
  <c r="Z56" i="12"/>
  <c r="Y56" i="12"/>
  <c r="X56" i="12"/>
  <c r="W56" i="12"/>
  <c r="V56" i="12"/>
  <c r="S56" i="12"/>
  <c r="R56" i="12"/>
  <c r="P56" i="12"/>
  <c r="N56" i="12"/>
  <c r="L56" i="12"/>
  <c r="K56" i="12"/>
  <c r="C56" i="12"/>
  <c r="AO55" i="12"/>
  <c r="AN55" i="12"/>
  <c r="AM55" i="12"/>
  <c r="AL55" i="12"/>
  <c r="AJ55" i="12"/>
  <c r="AI55" i="12"/>
  <c r="AH55" i="12"/>
  <c r="AG55" i="12"/>
  <c r="AF55" i="12"/>
  <c r="AC55" i="12"/>
  <c r="AB55" i="12"/>
  <c r="AA55" i="12"/>
  <c r="Z55" i="12"/>
  <c r="Y55" i="12"/>
  <c r="X55" i="12"/>
  <c r="W55" i="12"/>
  <c r="V55" i="12"/>
  <c r="S55" i="12"/>
  <c r="R55" i="12"/>
  <c r="P55" i="12"/>
  <c r="N55" i="12"/>
  <c r="L55" i="12"/>
  <c r="K55" i="12"/>
  <c r="C55" i="12"/>
  <c r="AO54" i="12"/>
  <c r="AN54" i="12"/>
  <c r="AM54" i="12"/>
  <c r="AL54" i="12"/>
  <c r="AJ54" i="12"/>
  <c r="AI54" i="12"/>
  <c r="AH54" i="12"/>
  <c r="AG54" i="12"/>
  <c r="AF54" i="12"/>
  <c r="AC54" i="12"/>
  <c r="AB54" i="12"/>
  <c r="AA54" i="12"/>
  <c r="Z54" i="12"/>
  <c r="Y54" i="12"/>
  <c r="X54" i="12"/>
  <c r="W54" i="12"/>
  <c r="V54" i="12"/>
  <c r="S54" i="12"/>
  <c r="R54" i="12"/>
  <c r="P54" i="12"/>
  <c r="N54" i="12"/>
  <c r="L54" i="12"/>
  <c r="K54" i="12"/>
  <c r="C54" i="12"/>
  <c r="AO53" i="12"/>
  <c r="AN53" i="12"/>
  <c r="AM53" i="12"/>
  <c r="AL53" i="12"/>
  <c r="AJ53" i="12"/>
  <c r="AI53" i="12"/>
  <c r="AH53" i="12"/>
  <c r="AG53" i="12"/>
  <c r="AF53" i="12"/>
  <c r="AC53" i="12"/>
  <c r="AB53" i="12"/>
  <c r="AA53" i="12"/>
  <c r="Z53" i="12"/>
  <c r="Y53" i="12"/>
  <c r="X53" i="12"/>
  <c r="W53" i="12"/>
  <c r="V53" i="12"/>
  <c r="S53" i="12"/>
  <c r="R53" i="12"/>
  <c r="P53" i="12"/>
  <c r="N53" i="12"/>
  <c r="L53" i="12"/>
  <c r="K53" i="12"/>
  <c r="C53" i="12"/>
  <c r="J52" i="12"/>
  <c r="I52" i="12"/>
  <c r="AO48" i="12"/>
  <c r="AN48" i="12"/>
  <c r="AM48" i="12"/>
  <c r="AL48" i="12"/>
  <c r="AJ48" i="12"/>
  <c r="AI48" i="12"/>
  <c r="AH48" i="12"/>
  <c r="AG48" i="12"/>
  <c r="AF48" i="12"/>
  <c r="AC48" i="12"/>
  <c r="AB48" i="12"/>
  <c r="AA48" i="12"/>
  <c r="Z48" i="12"/>
  <c r="Y48" i="12"/>
  <c r="X48" i="12"/>
  <c r="W48" i="12"/>
  <c r="V48" i="12"/>
  <c r="S48" i="12"/>
  <c r="R48" i="12"/>
  <c r="P48" i="12"/>
  <c r="N48" i="12"/>
  <c r="L48" i="12"/>
  <c r="K48" i="12"/>
  <c r="J48" i="12"/>
  <c r="I48" i="12"/>
  <c r="H48" i="12"/>
  <c r="G48" i="12"/>
  <c r="C48" i="12"/>
  <c r="AO47" i="12"/>
  <c r="AN47" i="12"/>
  <c r="AM47" i="12"/>
  <c r="AL47" i="12"/>
  <c r="AJ47" i="12"/>
  <c r="AI47" i="12"/>
  <c r="AH47" i="12"/>
  <c r="AG47" i="12"/>
  <c r="AF47" i="12"/>
  <c r="AC47" i="12"/>
  <c r="AB47" i="12"/>
  <c r="AA47" i="12"/>
  <c r="Z47" i="12"/>
  <c r="Y47" i="12"/>
  <c r="X47" i="12"/>
  <c r="W47" i="12"/>
  <c r="V47" i="12"/>
  <c r="S47" i="12"/>
  <c r="R47" i="12"/>
  <c r="P47" i="12"/>
  <c r="N47" i="12"/>
  <c r="L47" i="12"/>
  <c r="K47" i="12"/>
  <c r="G47" i="12"/>
  <c r="C47" i="12"/>
  <c r="AO44" i="12"/>
  <c r="AN44" i="12"/>
  <c r="AM44" i="12"/>
  <c r="AL44" i="12"/>
  <c r="AJ44" i="12"/>
  <c r="AI44" i="12"/>
  <c r="AH44" i="12"/>
  <c r="AG44" i="12"/>
  <c r="AF44" i="12"/>
  <c r="AC44" i="12"/>
  <c r="AB44" i="12"/>
  <c r="AA44" i="12"/>
  <c r="Z44" i="12"/>
  <c r="Y44" i="12"/>
  <c r="X44" i="12"/>
  <c r="W44" i="12"/>
  <c r="V44" i="12"/>
  <c r="S44" i="12"/>
  <c r="R44" i="12"/>
  <c r="P44" i="12"/>
  <c r="N44" i="12"/>
  <c r="L44" i="12"/>
  <c r="K44" i="12"/>
  <c r="G44" i="12"/>
  <c r="C44" i="12"/>
  <c r="AO43" i="12"/>
  <c r="AN43" i="12"/>
  <c r="AM43" i="12"/>
  <c r="AL43" i="12"/>
  <c r="AJ43" i="12"/>
  <c r="AI43" i="12"/>
  <c r="AH43" i="12"/>
  <c r="AG43" i="12"/>
  <c r="AF43" i="12"/>
  <c r="AC43" i="12"/>
  <c r="AB43" i="12"/>
  <c r="AA43" i="12"/>
  <c r="Z43" i="12"/>
  <c r="Y43" i="12"/>
  <c r="X43" i="12"/>
  <c r="W43" i="12"/>
  <c r="V43" i="12"/>
  <c r="S43" i="12"/>
  <c r="R43" i="12"/>
  <c r="P43" i="12"/>
  <c r="N43" i="12"/>
  <c r="L43" i="12"/>
  <c r="K43" i="12"/>
  <c r="G43" i="12"/>
  <c r="C43" i="12"/>
  <c r="AO41" i="12"/>
  <c r="AN41" i="12"/>
  <c r="AM41" i="12"/>
  <c r="AL41" i="12"/>
  <c r="AJ41" i="12"/>
  <c r="AI41" i="12"/>
  <c r="AH41" i="12"/>
  <c r="AG41" i="12"/>
  <c r="AF41" i="12"/>
  <c r="AC41" i="12"/>
  <c r="AB41" i="12"/>
  <c r="AA41" i="12"/>
  <c r="Z41" i="12"/>
  <c r="Y41" i="12"/>
  <c r="X41" i="12"/>
  <c r="W41" i="12"/>
  <c r="V41" i="12"/>
  <c r="S41" i="12"/>
  <c r="R41" i="12"/>
  <c r="P41" i="12"/>
  <c r="N41" i="12"/>
  <c r="L41" i="12"/>
  <c r="K41" i="12"/>
  <c r="J41" i="12"/>
  <c r="I41" i="12"/>
  <c r="G41" i="12"/>
  <c r="E41" i="12"/>
  <c r="C41" i="12"/>
  <c r="AO39" i="12"/>
  <c r="AN39" i="12"/>
  <c r="AM39" i="12"/>
  <c r="AL39" i="12"/>
  <c r="AJ39" i="12"/>
  <c r="AI39" i="12"/>
  <c r="AH39" i="12"/>
  <c r="AG39" i="12"/>
  <c r="AF39" i="12"/>
  <c r="AC39" i="12"/>
  <c r="AB39" i="12"/>
  <c r="AA39" i="12"/>
  <c r="Z39" i="12"/>
  <c r="Y39" i="12"/>
  <c r="X39" i="12"/>
  <c r="W39" i="12"/>
  <c r="V39" i="12"/>
  <c r="S39" i="12"/>
  <c r="R39" i="12"/>
  <c r="P39" i="12"/>
  <c r="N39" i="12"/>
  <c r="L39" i="12"/>
  <c r="C39" i="12"/>
  <c r="AO38" i="12"/>
  <c r="AN38" i="12"/>
  <c r="AM38" i="12"/>
  <c r="AL38" i="12"/>
  <c r="AJ38" i="12"/>
  <c r="AI38" i="12"/>
  <c r="AH38" i="12"/>
  <c r="AG38" i="12"/>
  <c r="AF38" i="12"/>
  <c r="AC38" i="12"/>
  <c r="AB38" i="12"/>
  <c r="AA38" i="12"/>
  <c r="Z38" i="12"/>
  <c r="Y38" i="12"/>
  <c r="X38" i="12"/>
  <c r="W38" i="12"/>
  <c r="V38" i="12"/>
  <c r="S38" i="12"/>
  <c r="R38" i="12"/>
  <c r="P38" i="12"/>
  <c r="N38" i="12"/>
  <c r="L38" i="12"/>
  <c r="K38" i="12"/>
  <c r="G38" i="12"/>
  <c r="E38" i="12"/>
  <c r="C38" i="12"/>
  <c r="AP37" i="12"/>
  <c r="AO37" i="12"/>
  <c r="AN37" i="12"/>
  <c r="AM37" i="12"/>
  <c r="AL37" i="12"/>
  <c r="AJ37" i="12"/>
  <c r="AI37" i="12"/>
  <c r="AH37" i="12"/>
  <c r="AG37" i="12"/>
  <c r="AF37" i="12"/>
  <c r="AC37" i="12"/>
  <c r="AB37" i="12"/>
  <c r="AA37" i="12"/>
  <c r="Z37" i="12"/>
  <c r="Y37" i="12"/>
  <c r="X37" i="12"/>
  <c r="W37" i="12"/>
  <c r="V37" i="12"/>
  <c r="S37" i="12"/>
  <c r="R37" i="12"/>
  <c r="P37" i="12"/>
  <c r="N37" i="12"/>
  <c r="L37" i="12"/>
  <c r="K37" i="12"/>
  <c r="G37" i="12"/>
  <c r="E37" i="12"/>
  <c r="C37" i="12"/>
  <c r="AP36" i="12"/>
  <c r="AO36" i="12"/>
  <c r="AN36" i="12"/>
  <c r="AM36" i="12"/>
  <c r="AL36" i="12"/>
  <c r="AJ36" i="12"/>
  <c r="AI36" i="12"/>
  <c r="AH36" i="12"/>
  <c r="AG36" i="12"/>
  <c r="AF36" i="12"/>
  <c r="AC36" i="12"/>
  <c r="AB36" i="12"/>
  <c r="AA36" i="12"/>
  <c r="Z36" i="12"/>
  <c r="Y36" i="12"/>
  <c r="X36" i="12"/>
  <c r="W36" i="12"/>
  <c r="V36" i="12"/>
  <c r="S36" i="12"/>
  <c r="R36" i="12"/>
  <c r="P36" i="12"/>
  <c r="N36" i="12"/>
  <c r="L36" i="12"/>
  <c r="K36" i="12"/>
  <c r="G36" i="12"/>
  <c r="E36" i="12"/>
  <c r="C36" i="12"/>
  <c r="P31" i="12"/>
  <c r="N31" i="12"/>
  <c r="J21" i="12"/>
  <c r="I21" i="12"/>
  <c r="P18" i="12"/>
  <c r="N18" i="12"/>
  <c r="J10" i="12"/>
  <c r="I10" i="12"/>
  <c r="J9" i="12"/>
  <c r="J8" i="12"/>
  <c r="J7" i="12"/>
  <c r="J6" i="12"/>
  <c r="I5" i="12"/>
  <c r="R107" i="4"/>
  <c r="R106" i="4"/>
  <c r="R105" i="4"/>
  <c r="R103" i="4"/>
  <c r="R102" i="4"/>
  <c r="R100" i="4"/>
  <c r="R98" i="4"/>
  <c r="R97" i="4"/>
  <c r="R95" i="4"/>
  <c r="R94" i="4"/>
  <c r="R88" i="4"/>
  <c r="R87" i="4"/>
  <c r="R86" i="4"/>
  <c r="R85" i="4"/>
  <c r="R83" i="4"/>
  <c r="R82" i="4"/>
  <c r="R79" i="4"/>
  <c r="R78" i="4"/>
  <c r="R76" i="4"/>
  <c r="R75" i="4"/>
  <c r="R68" i="4"/>
  <c r="R67" i="4"/>
  <c r="R66" i="4"/>
  <c r="R65" i="4"/>
  <c r="R63" i="4"/>
  <c r="R62" i="4"/>
  <c r="R59" i="4"/>
  <c r="R56" i="4"/>
  <c r="R55" i="4"/>
  <c r="R54" i="4"/>
  <c r="R53" i="4"/>
  <c r="R48" i="4"/>
  <c r="R47" i="4"/>
  <c r="R44" i="4"/>
  <c r="R43" i="4"/>
  <c r="R41" i="4"/>
  <c r="R39" i="4"/>
  <c r="R38" i="4"/>
  <c r="R37" i="4"/>
  <c r="R36" i="4"/>
  <c r="R201" i="2"/>
  <c r="R161" i="2"/>
  <c r="R160" i="2"/>
  <c r="R201" i="11"/>
  <c r="R161" i="11"/>
  <c r="R160" i="11"/>
  <c r="J5" i="12" l="1"/>
  <c r="I35" i="12"/>
  <c r="J35" i="12"/>
  <c r="N49" i="12"/>
  <c r="P89" i="12"/>
  <c r="P49" i="12"/>
  <c r="N69" i="12"/>
  <c r="N89" i="12"/>
  <c r="P69" i="12"/>
  <c r="AE158" i="11"/>
  <c r="AE157" i="11"/>
  <c r="AE156" i="11"/>
  <c r="AE129" i="11"/>
  <c r="AE252" i="11"/>
  <c r="AE251" i="11"/>
  <c r="AE250" i="11"/>
  <c r="AE249" i="11"/>
  <c r="AE247" i="11"/>
  <c r="AE246" i="11"/>
  <c r="AE245" i="11"/>
  <c r="AE244" i="11"/>
  <c r="AE242" i="11"/>
  <c r="AE241" i="11"/>
  <c r="AE240" i="11"/>
  <c r="AE238" i="11"/>
  <c r="AE237" i="11"/>
  <c r="AE234" i="11"/>
  <c r="AE233" i="11"/>
  <c r="AE230" i="11"/>
  <c r="AE229" i="11"/>
  <c r="AE227" i="11"/>
  <c r="AE226" i="11"/>
  <c r="AE225" i="11"/>
  <c r="AE221" i="11"/>
  <c r="AE220" i="11"/>
  <c r="AE219" i="11"/>
  <c r="AE217" i="11"/>
  <c r="AE216" i="11"/>
  <c r="AE215" i="11"/>
  <c r="AE210" i="11"/>
  <c r="AE209" i="11"/>
  <c r="AE207" i="11"/>
  <c r="AE206" i="11"/>
  <c r="AE205" i="11"/>
  <c r="AE204" i="11"/>
  <c r="AE203" i="11"/>
  <c r="AD201" i="11"/>
  <c r="AE199" i="11"/>
  <c r="AE198" i="11"/>
  <c r="AE197" i="11"/>
  <c r="AE194" i="11"/>
  <c r="AE193" i="11"/>
  <c r="AE192" i="11"/>
  <c r="AE189" i="11"/>
  <c r="AE188" i="11"/>
  <c r="AE201" i="11" s="1"/>
  <c r="AE186" i="11"/>
  <c r="AE185" i="11"/>
  <c r="AE184" i="11"/>
  <c r="AE180" i="11"/>
  <c r="AE179" i="11"/>
  <c r="AE178" i="11"/>
  <c r="AE176" i="11"/>
  <c r="AE175" i="11"/>
  <c r="AE163" i="11"/>
  <c r="AE162" i="11"/>
  <c r="AD160" i="11"/>
  <c r="AE153" i="11"/>
  <c r="AE152" i="11"/>
  <c r="AE151" i="11"/>
  <c r="AE148" i="11"/>
  <c r="AE147" i="11"/>
  <c r="AE143" i="11"/>
  <c r="AE142" i="11"/>
  <c r="AE141" i="11"/>
  <c r="AE160" i="11" s="1"/>
  <c r="AE139" i="11"/>
  <c r="AE138" i="11"/>
  <c r="AE137" i="11"/>
  <c r="AE135" i="11"/>
  <c r="AE130" i="11"/>
  <c r="AE127" i="11"/>
  <c r="AE126" i="11"/>
  <c r="AE122" i="11"/>
  <c r="AE121" i="11"/>
  <c r="AE120" i="11"/>
  <c r="AE117" i="11"/>
  <c r="AE116" i="11"/>
  <c r="AE115" i="11"/>
  <c r="AE110" i="11"/>
  <c r="AE109" i="11"/>
  <c r="AE124" i="11" s="1"/>
  <c r="AE107" i="11"/>
  <c r="AE106" i="11"/>
  <c r="AE104" i="11"/>
  <c r="AE103" i="11"/>
  <c r="AE102" i="11"/>
  <c r="AE98" i="11"/>
  <c r="J223" i="11"/>
  <c r="I223" i="11"/>
  <c r="J214" i="11"/>
  <c r="J239" i="11" s="1"/>
  <c r="I214" i="11"/>
  <c r="I239" i="11" s="1"/>
  <c r="AN201" i="11"/>
  <c r="AM201" i="11"/>
  <c r="AL201" i="11"/>
  <c r="AK201" i="11"/>
  <c r="AJ201" i="11"/>
  <c r="AI201" i="11"/>
  <c r="AH201" i="11"/>
  <c r="AG201" i="11"/>
  <c r="AF201" i="11"/>
  <c r="AC201" i="11"/>
  <c r="AB201" i="11"/>
  <c r="AA201" i="11"/>
  <c r="Z201" i="11"/>
  <c r="Y201" i="11"/>
  <c r="X201" i="11"/>
  <c r="W201" i="11"/>
  <c r="V201" i="11"/>
  <c r="S201" i="11"/>
  <c r="P201" i="11"/>
  <c r="N201" i="11"/>
  <c r="M201" i="11"/>
  <c r="L201" i="11"/>
  <c r="K201" i="11"/>
  <c r="G201" i="11"/>
  <c r="F201" i="11"/>
  <c r="E201" i="11"/>
  <c r="D201" i="11"/>
  <c r="C201" i="11"/>
  <c r="B201" i="11"/>
  <c r="A201" i="11"/>
  <c r="J182" i="11"/>
  <c r="I182" i="11"/>
  <c r="J174" i="11"/>
  <c r="J200" i="11" s="1"/>
  <c r="I174" i="11"/>
  <c r="I200" i="11" s="1"/>
  <c r="J164" i="11"/>
  <c r="I164" i="11"/>
  <c r="AN161" i="11"/>
  <c r="AM161" i="11"/>
  <c r="AL161" i="11"/>
  <c r="AK161" i="11"/>
  <c r="AJ161" i="11"/>
  <c r="AI161" i="11"/>
  <c r="AH161" i="11"/>
  <c r="AG161" i="11"/>
  <c r="AF161" i="11"/>
  <c r="AC161" i="11"/>
  <c r="AB161" i="11"/>
  <c r="AA161" i="11"/>
  <c r="Z161" i="11"/>
  <c r="Y161" i="11"/>
  <c r="X161" i="11"/>
  <c r="W161" i="11"/>
  <c r="V161" i="11"/>
  <c r="S161" i="11"/>
  <c r="P161" i="11"/>
  <c r="N161" i="11"/>
  <c r="M161" i="11"/>
  <c r="L161" i="11"/>
  <c r="K161" i="11"/>
  <c r="G161" i="11"/>
  <c r="F161" i="11"/>
  <c r="E161" i="11"/>
  <c r="D161" i="11"/>
  <c r="C161" i="11"/>
  <c r="B161" i="11"/>
  <c r="A161" i="11"/>
  <c r="AN160" i="11"/>
  <c r="AM160" i="11"/>
  <c r="AL160" i="11"/>
  <c r="AK160" i="11"/>
  <c r="AJ160" i="11"/>
  <c r="AI160" i="11"/>
  <c r="AH160" i="11"/>
  <c r="AG160" i="11"/>
  <c r="AF160" i="11"/>
  <c r="AC160" i="11"/>
  <c r="AB160" i="11"/>
  <c r="AA160" i="11"/>
  <c r="Z160" i="11"/>
  <c r="Y160" i="11"/>
  <c r="X160" i="11"/>
  <c r="W160" i="11"/>
  <c r="V160" i="11"/>
  <c r="S160" i="11"/>
  <c r="P160" i="11"/>
  <c r="N160" i="11"/>
  <c r="L160" i="11"/>
  <c r="K160" i="11"/>
  <c r="G160" i="11"/>
  <c r="F160" i="11"/>
  <c r="E160" i="11"/>
  <c r="D160" i="11"/>
  <c r="C160" i="11"/>
  <c r="B160" i="11"/>
  <c r="A160" i="11"/>
  <c r="J155" i="11"/>
  <c r="I155" i="11"/>
  <c r="J150" i="11"/>
  <c r="I150" i="11"/>
  <c r="J140" i="11"/>
  <c r="I140" i="11"/>
  <c r="J134" i="11"/>
  <c r="I134" i="11"/>
  <c r="I159" i="11" s="1"/>
  <c r="J125" i="11"/>
  <c r="I125" i="11"/>
  <c r="AN124" i="11"/>
  <c r="AM124" i="11"/>
  <c r="AL124" i="11"/>
  <c r="AK124" i="11"/>
  <c r="AJ124" i="11"/>
  <c r="AI124" i="11"/>
  <c r="AH124" i="11"/>
  <c r="AG124" i="11"/>
  <c r="AF124" i="11"/>
  <c r="AC124" i="11"/>
  <c r="AB124" i="11"/>
  <c r="AA124" i="11"/>
  <c r="Z124" i="11"/>
  <c r="Y124" i="11"/>
  <c r="X124" i="11"/>
  <c r="W124" i="11"/>
  <c r="V124" i="11"/>
  <c r="N124" i="11"/>
  <c r="L124" i="11"/>
  <c r="K124" i="11"/>
  <c r="G124" i="11"/>
  <c r="F124" i="11"/>
  <c r="E124" i="11"/>
  <c r="C124" i="11"/>
  <c r="A124" i="11"/>
  <c r="L120" i="11"/>
  <c r="J119" i="11"/>
  <c r="I119" i="11"/>
  <c r="J114" i="11"/>
  <c r="I114" i="11"/>
  <c r="J108" i="11"/>
  <c r="I108" i="11"/>
  <c r="J96" i="11"/>
  <c r="J123" i="11" s="1"/>
  <c r="I96" i="11"/>
  <c r="J159" i="11" l="1"/>
  <c r="I118" i="11"/>
  <c r="J195" i="11"/>
  <c r="I235" i="11"/>
  <c r="J235" i="11"/>
  <c r="I195" i="11"/>
  <c r="J149" i="11"/>
  <c r="J154" i="11"/>
  <c r="J113" i="11"/>
  <c r="J118" i="11"/>
  <c r="I123" i="11"/>
  <c r="I190" i="11"/>
  <c r="I231" i="11"/>
  <c r="I113" i="11"/>
  <c r="I149" i="11"/>
  <c r="I154" i="11"/>
  <c r="J190" i="11"/>
  <c r="J231" i="11"/>
  <c r="V62" i="4" l="1"/>
  <c r="W62" i="4"/>
  <c r="V63" i="4"/>
  <c r="W63" i="4"/>
  <c r="W43" i="4" l="1"/>
  <c r="W44" i="4"/>
  <c r="V43" i="4"/>
  <c r="V44" i="4"/>
  <c r="J7" i="4" l="1"/>
  <c r="J8" i="4"/>
  <c r="J9" i="4"/>
  <c r="J6" i="4"/>
  <c r="J10" i="4"/>
  <c r="I10" i="4"/>
  <c r="I5" i="4" s="1"/>
  <c r="S107" i="4"/>
  <c r="T107" i="4"/>
  <c r="U107" i="4"/>
  <c r="V107" i="4"/>
  <c r="W107" i="4"/>
  <c r="X107" i="4"/>
  <c r="Y107" i="4"/>
  <c r="Z107" i="4"/>
  <c r="AA107" i="4"/>
  <c r="AB107" i="4"/>
  <c r="AC107" i="4"/>
  <c r="AD107" i="4"/>
  <c r="AE107" i="4"/>
  <c r="AF107" i="4"/>
  <c r="AH107" i="4"/>
  <c r="AI107" i="4"/>
  <c r="AJ107" i="4"/>
  <c r="AK107" i="4"/>
  <c r="L107" i="4"/>
  <c r="C107" i="4"/>
  <c r="S105" i="4"/>
  <c r="P97" i="9" s="1"/>
  <c r="T105" i="4"/>
  <c r="U105" i="4"/>
  <c r="V105" i="4"/>
  <c r="W105" i="4"/>
  <c r="X105" i="4"/>
  <c r="Y105" i="4"/>
  <c r="Z105" i="4"/>
  <c r="AA105" i="4"/>
  <c r="AB105" i="4"/>
  <c r="AC105" i="4"/>
  <c r="AD105" i="4"/>
  <c r="AE105" i="4"/>
  <c r="AF105" i="4"/>
  <c r="AH105" i="4"/>
  <c r="AI105" i="4"/>
  <c r="AJ105" i="4"/>
  <c r="AK105" i="4"/>
  <c r="S106" i="4"/>
  <c r="T106" i="4"/>
  <c r="U106" i="4"/>
  <c r="V106" i="4"/>
  <c r="W106" i="4"/>
  <c r="X106" i="4"/>
  <c r="Y106" i="4"/>
  <c r="Z106" i="4"/>
  <c r="AA106" i="4"/>
  <c r="AB106" i="4"/>
  <c r="AC106" i="4"/>
  <c r="AD106" i="4"/>
  <c r="AE106" i="4"/>
  <c r="AF106" i="4"/>
  <c r="AH106" i="4"/>
  <c r="AI106" i="4"/>
  <c r="AJ106" i="4"/>
  <c r="AK106" i="4"/>
  <c r="N106" i="4"/>
  <c r="N107" i="9" s="1"/>
  <c r="N105" i="4"/>
  <c r="N97" i="9" s="1"/>
  <c r="L106" i="4"/>
  <c r="L105" i="4"/>
  <c r="P102" i="4"/>
  <c r="O100" i="9" s="1"/>
  <c r="S102" i="4"/>
  <c r="P100" i="9" s="1"/>
  <c r="T102" i="4"/>
  <c r="U102" i="4"/>
  <c r="V102" i="4"/>
  <c r="W102" i="4"/>
  <c r="X102" i="4"/>
  <c r="Y102" i="4"/>
  <c r="Z102" i="4"/>
  <c r="AA102" i="4"/>
  <c r="AB102" i="4"/>
  <c r="AC102" i="4"/>
  <c r="AD102" i="4"/>
  <c r="AE102" i="4"/>
  <c r="AF102" i="4"/>
  <c r="AH102" i="4"/>
  <c r="AI102" i="4"/>
  <c r="AJ102" i="4"/>
  <c r="AK102" i="4"/>
  <c r="P103" i="4"/>
  <c r="O101" i="9" s="1"/>
  <c r="S103" i="4"/>
  <c r="P101" i="9" s="1"/>
  <c r="T103" i="4"/>
  <c r="U103" i="4"/>
  <c r="V103" i="4"/>
  <c r="W103" i="4"/>
  <c r="X103" i="4"/>
  <c r="Y103" i="4"/>
  <c r="Z103" i="4"/>
  <c r="AA103" i="4"/>
  <c r="AB103" i="4"/>
  <c r="AC103" i="4"/>
  <c r="AD103" i="4"/>
  <c r="AE103" i="4"/>
  <c r="AF103" i="4"/>
  <c r="AH103" i="4"/>
  <c r="AI103" i="4"/>
  <c r="AJ103" i="4"/>
  <c r="AK103" i="4"/>
  <c r="N102" i="4"/>
  <c r="N100" i="9" s="1"/>
  <c r="N103" i="4"/>
  <c r="N101" i="9" s="1"/>
  <c r="N99" i="9"/>
  <c r="L103" i="4"/>
  <c r="K103" i="4"/>
  <c r="L102" i="4"/>
  <c r="K102" i="4"/>
  <c r="C102" i="4"/>
  <c r="B100" i="9" s="1"/>
  <c r="C103" i="4"/>
  <c r="B101" i="9" s="1"/>
  <c r="B99" i="9"/>
  <c r="P97" i="4"/>
  <c r="S97" i="4"/>
  <c r="P104" i="9" s="1"/>
  <c r="T97" i="4"/>
  <c r="U97" i="4"/>
  <c r="V97" i="4"/>
  <c r="W97" i="4"/>
  <c r="X97" i="4"/>
  <c r="Y97" i="4"/>
  <c r="Z97" i="4"/>
  <c r="AA97" i="4"/>
  <c r="AB97" i="4"/>
  <c r="AC97" i="4"/>
  <c r="AD97" i="4"/>
  <c r="AE97" i="4"/>
  <c r="AF97" i="4"/>
  <c r="AH97" i="4"/>
  <c r="AI97" i="4"/>
  <c r="AJ97" i="4"/>
  <c r="AK97" i="4"/>
  <c r="P98" i="4"/>
  <c r="O105" i="9" s="1"/>
  <c r="S98" i="4"/>
  <c r="T98" i="4"/>
  <c r="U98" i="4"/>
  <c r="V98" i="4"/>
  <c r="W98" i="4"/>
  <c r="X98" i="4"/>
  <c r="Y98" i="4"/>
  <c r="Z98" i="4"/>
  <c r="AA98" i="4"/>
  <c r="AB98" i="4"/>
  <c r="AC98" i="4"/>
  <c r="AD98" i="4"/>
  <c r="AE98" i="4"/>
  <c r="AF98" i="4"/>
  <c r="AH98" i="4"/>
  <c r="AI98" i="4"/>
  <c r="AJ98" i="4"/>
  <c r="AK98" i="4"/>
  <c r="P100" i="4"/>
  <c r="O102" i="9" s="1"/>
  <c r="S100" i="4"/>
  <c r="P102" i="9" s="1"/>
  <c r="T100" i="4"/>
  <c r="U100" i="4"/>
  <c r="V100" i="4"/>
  <c r="W100" i="4"/>
  <c r="X100" i="4"/>
  <c r="Y100" i="4"/>
  <c r="Z100" i="4"/>
  <c r="AA100" i="4"/>
  <c r="AB100" i="4"/>
  <c r="AC100" i="4"/>
  <c r="AD100" i="4"/>
  <c r="AE100" i="4"/>
  <c r="AF100" i="4"/>
  <c r="AH100" i="4"/>
  <c r="AI100" i="4"/>
  <c r="AJ100" i="4"/>
  <c r="AK100" i="4"/>
  <c r="N100" i="4"/>
  <c r="N102" i="9" s="1"/>
  <c r="N98" i="4"/>
  <c r="N105" i="9" s="1"/>
  <c r="N97" i="4"/>
  <c r="N104" i="9" s="1"/>
  <c r="L100" i="4"/>
  <c r="K100" i="4"/>
  <c r="L98" i="4"/>
  <c r="L97" i="4"/>
  <c r="C100" i="4"/>
  <c r="B102" i="9" s="1"/>
  <c r="C98" i="4"/>
  <c r="B105" i="9" s="1"/>
  <c r="C97" i="4"/>
  <c r="P94" i="4"/>
  <c r="O95" i="9" s="1"/>
  <c r="S94" i="4"/>
  <c r="P95" i="9" s="1"/>
  <c r="T94" i="4"/>
  <c r="U94" i="4"/>
  <c r="V94" i="4"/>
  <c r="W94" i="4"/>
  <c r="X94" i="4"/>
  <c r="Y94" i="4"/>
  <c r="Z94" i="4"/>
  <c r="AA94" i="4"/>
  <c r="AB94" i="4"/>
  <c r="AC94" i="4"/>
  <c r="AD94" i="4"/>
  <c r="AE94" i="4"/>
  <c r="AF94" i="4"/>
  <c r="AH94" i="4"/>
  <c r="AI94" i="4"/>
  <c r="AJ94" i="4"/>
  <c r="AK94" i="4"/>
  <c r="P95" i="4"/>
  <c r="S95" i="4"/>
  <c r="P96" i="9" s="1"/>
  <c r="T95" i="4"/>
  <c r="U95" i="4"/>
  <c r="V95" i="4"/>
  <c r="W95" i="4"/>
  <c r="X95" i="4"/>
  <c r="Y95" i="4"/>
  <c r="Z95" i="4"/>
  <c r="AA95" i="4"/>
  <c r="AB95" i="4"/>
  <c r="AC95" i="4"/>
  <c r="AD95" i="4"/>
  <c r="AE95" i="4"/>
  <c r="AF95" i="4"/>
  <c r="AH95" i="4"/>
  <c r="AI95" i="4"/>
  <c r="AJ95" i="4"/>
  <c r="AK95" i="4"/>
  <c r="N95" i="4"/>
  <c r="N96" i="9" s="1"/>
  <c r="N94" i="4"/>
  <c r="L95" i="4"/>
  <c r="L94" i="4"/>
  <c r="K94" i="4"/>
  <c r="C95" i="4"/>
  <c r="C94" i="4"/>
  <c r="B95" i="9" s="1"/>
  <c r="P87" i="4"/>
  <c r="S87" i="4"/>
  <c r="T87" i="4"/>
  <c r="U87" i="4"/>
  <c r="V87" i="4"/>
  <c r="W87" i="4"/>
  <c r="X87" i="4"/>
  <c r="Y87" i="4"/>
  <c r="Z87" i="4"/>
  <c r="AA87" i="4"/>
  <c r="AB87" i="4"/>
  <c r="AC87" i="4"/>
  <c r="AD87" i="4"/>
  <c r="AE87" i="4"/>
  <c r="AF87" i="4"/>
  <c r="AH87" i="4"/>
  <c r="AI87" i="4"/>
  <c r="AJ87" i="4"/>
  <c r="AK87" i="4"/>
  <c r="N87" i="4"/>
  <c r="L87" i="4"/>
  <c r="C87" i="4"/>
  <c r="S85" i="4"/>
  <c r="T85" i="4"/>
  <c r="U85" i="4"/>
  <c r="V85" i="4"/>
  <c r="W85" i="4"/>
  <c r="X85" i="4"/>
  <c r="Y85" i="4"/>
  <c r="Z85" i="4"/>
  <c r="AA85" i="4"/>
  <c r="AB85" i="4"/>
  <c r="AC85" i="4"/>
  <c r="AD85" i="4"/>
  <c r="AE85" i="4"/>
  <c r="AF85" i="4"/>
  <c r="AH85" i="4"/>
  <c r="AI85" i="4"/>
  <c r="AJ85" i="4"/>
  <c r="AK85" i="4"/>
  <c r="S86" i="4"/>
  <c r="P88" i="9" s="1"/>
  <c r="T86" i="4"/>
  <c r="U86" i="4"/>
  <c r="V86" i="4"/>
  <c r="W86" i="4"/>
  <c r="X86" i="4"/>
  <c r="Y86" i="4"/>
  <c r="Z86" i="4"/>
  <c r="AA86" i="4"/>
  <c r="AB86" i="4"/>
  <c r="AC86" i="4"/>
  <c r="AD86" i="4"/>
  <c r="AE86" i="4"/>
  <c r="AF86" i="4"/>
  <c r="AH86" i="4"/>
  <c r="AI86" i="4"/>
  <c r="AJ86" i="4"/>
  <c r="AK86" i="4"/>
  <c r="S88" i="4"/>
  <c r="T88" i="4"/>
  <c r="U88" i="4"/>
  <c r="V88" i="4"/>
  <c r="W88" i="4"/>
  <c r="X88" i="4"/>
  <c r="Y88" i="4"/>
  <c r="Z88" i="4"/>
  <c r="AA88" i="4"/>
  <c r="AB88" i="4"/>
  <c r="AC88" i="4"/>
  <c r="AD88" i="4"/>
  <c r="AE88" i="4"/>
  <c r="AF88" i="4"/>
  <c r="AH88" i="4"/>
  <c r="AI88" i="4"/>
  <c r="AJ88" i="4"/>
  <c r="AK88" i="4"/>
  <c r="P85" i="4"/>
  <c r="P86" i="4"/>
  <c r="P88" i="4"/>
  <c r="N88" i="4"/>
  <c r="N90" i="9" s="1"/>
  <c r="N86" i="4"/>
  <c r="N85" i="4"/>
  <c r="N83" i="9" s="1"/>
  <c r="L88" i="4"/>
  <c r="K88" i="4"/>
  <c r="L86" i="4"/>
  <c r="L85" i="4"/>
  <c r="C88" i="4"/>
  <c r="B90" i="9" s="1"/>
  <c r="C86" i="4"/>
  <c r="C85" i="4"/>
  <c r="B83" i="9" s="1"/>
  <c r="O80" i="9"/>
  <c r="P80" i="9"/>
  <c r="P82" i="4"/>
  <c r="O81" i="9" s="1"/>
  <c r="S82" i="4"/>
  <c r="P81" i="9" s="1"/>
  <c r="T82" i="4"/>
  <c r="U82" i="4"/>
  <c r="V82" i="4"/>
  <c r="W82" i="4"/>
  <c r="X82" i="4"/>
  <c r="Y82" i="4"/>
  <c r="Z82" i="4"/>
  <c r="AA82" i="4"/>
  <c r="AB82" i="4"/>
  <c r="AC82" i="4"/>
  <c r="AD82" i="4"/>
  <c r="AE82" i="4"/>
  <c r="AF82" i="4"/>
  <c r="AH82" i="4"/>
  <c r="AI82" i="4"/>
  <c r="AJ82" i="4"/>
  <c r="AK82" i="4"/>
  <c r="P83" i="4"/>
  <c r="O82" i="9" s="1"/>
  <c r="S83" i="4"/>
  <c r="P82" i="9" s="1"/>
  <c r="T83" i="4"/>
  <c r="U83" i="4"/>
  <c r="V83" i="4"/>
  <c r="W83" i="4"/>
  <c r="X83" i="4"/>
  <c r="Y83" i="4"/>
  <c r="Z83" i="4"/>
  <c r="AA83" i="4"/>
  <c r="AB83" i="4"/>
  <c r="AC83" i="4"/>
  <c r="AD83" i="4"/>
  <c r="AE83" i="4"/>
  <c r="AF83" i="4"/>
  <c r="AH83" i="4"/>
  <c r="AI83" i="4"/>
  <c r="AJ83" i="4"/>
  <c r="AK83" i="4"/>
  <c r="N82" i="4"/>
  <c r="N81" i="9" s="1"/>
  <c r="N83" i="4"/>
  <c r="N82" i="9" s="1"/>
  <c r="N80" i="9"/>
  <c r="L83" i="4"/>
  <c r="K83" i="4"/>
  <c r="L82" i="4"/>
  <c r="K82" i="4"/>
  <c r="G83" i="4"/>
  <c r="G82" i="4"/>
  <c r="C82" i="4"/>
  <c r="B81" i="9" s="1"/>
  <c r="C83" i="4"/>
  <c r="B80" i="9"/>
  <c r="P75" i="4"/>
  <c r="O77" i="9" s="1"/>
  <c r="S75" i="4"/>
  <c r="P77" i="9" s="1"/>
  <c r="T75" i="4"/>
  <c r="U75" i="4"/>
  <c r="V75" i="4"/>
  <c r="W75" i="4"/>
  <c r="X75" i="4"/>
  <c r="Y75" i="4"/>
  <c r="Z75" i="4"/>
  <c r="AA75" i="4"/>
  <c r="AB75" i="4"/>
  <c r="AC75" i="4"/>
  <c r="AD75" i="4"/>
  <c r="AE75" i="4"/>
  <c r="AF75" i="4"/>
  <c r="AH75" i="4"/>
  <c r="AI75" i="4"/>
  <c r="AJ75" i="4"/>
  <c r="AK75" i="4"/>
  <c r="P76" i="4"/>
  <c r="O78" i="9" s="1"/>
  <c r="S76" i="4"/>
  <c r="P78" i="9" s="1"/>
  <c r="T76" i="4"/>
  <c r="U76" i="4"/>
  <c r="V76" i="4"/>
  <c r="W76" i="4"/>
  <c r="X76" i="4"/>
  <c r="Y76" i="4"/>
  <c r="Z76" i="4"/>
  <c r="AA76" i="4"/>
  <c r="AB76" i="4"/>
  <c r="AC76" i="4"/>
  <c r="AD76" i="4"/>
  <c r="AE76" i="4"/>
  <c r="AF76" i="4"/>
  <c r="AH76" i="4"/>
  <c r="AI76" i="4"/>
  <c r="AJ76" i="4"/>
  <c r="AK76" i="4"/>
  <c r="N76" i="4"/>
  <c r="N78" i="9" s="1"/>
  <c r="N75" i="4"/>
  <c r="N77" i="9" s="1"/>
  <c r="L76" i="4"/>
  <c r="L75" i="4"/>
  <c r="C76" i="4"/>
  <c r="B78" i="9" s="1"/>
  <c r="C75" i="4"/>
  <c r="B77" i="9" s="1"/>
  <c r="P39" i="4"/>
  <c r="O49" i="9" s="1"/>
  <c r="S39" i="4"/>
  <c r="P49" i="9" s="1"/>
  <c r="T39" i="4"/>
  <c r="U39" i="4"/>
  <c r="V39" i="4"/>
  <c r="W39" i="4"/>
  <c r="X39" i="4"/>
  <c r="Y39" i="4"/>
  <c r="Z39" i="4"/>
  <c r="AA39" i="4"/>
  <c r="AB39" i="4"/>
  <c r="AC39" i="4"/>
  <c r="AD39" i="4"/>
  <c r="AE39" i="4"/>
  <c r="AF39" i="4"/>
  <c r="AH39" i="4"/>
  <c r="AI39" i="4"/>
  <c r="AJ39" i="4"/>
  <c r="AK39" i="4"/>
  <c r="N39" i="4"/>
  <c r="N49" i="9" s="1"/>
  <c r="L39" i="4"/>
  <c r="C39" i="4"/>
  <c r="B49" i="9" s="1"/>
  <c r="O42" i="9"/>
  <c r="P42" i="9"/>
  <c r="P43" i="4"/>
  <c r="O43" i="9" s="1"/>
  <c r="S43" i="4"/>
  <c r="P43" i="9" s="1"/>
  <c r="T43" i="4"/>
  <c r="U43" i="4"/>
  <c r="X43" i="4"/>
  <c r="Y43" i="4"/>
  <c r="Z43" i="4"/>
  <c r="AA43" i="4"/>
  <c r="AB43" i="4"/>
  <c r="AC43" i="4"/>
  <c r="AD43" i="4"/>
  <c r="AE43" i="4"/>
  <c r="AF43" i="4"/>
  <c r="AH43" i="4"/>
  <c r="AI43" i="4"/>
  <c r="AJ43" i="4"/>
  <c r="AK43" i="4"/>
  <c r="P44" i="4"/>
  <c r="O44" i="9" s="1"/>
  <c r="S44" i="4"/>
  <c r="P44" i="9" s="1"/>
  <c r="T44" i="4"/>
  <c r="U44" i="4"/>
  <c r="X44" i="4"/>
  <c r="Y44" i="4"/>
  <c r="Z44" i="4"/>
  <c r="AA44" i="4"/>
  <c r="AB44" i="4"/>
  <c r="AC44" i="4"/>
  <c r="AD44" i="4"/>
  <c r="AE44" i="4"/>
  <c r="AF44" i="4"/>
  <c r="AH44" i="4"/>
  <c r="AI44" i="4"/>
  <c r="AJ44" i="4"/>
  <c r="AK44" i="4"/>
  <c r="N43" i="4"/>
  <c r="N43" i="9" s="1"/>
  <c r="N44" i="4"/>
  <c r="N44" i="9" s="1"/>
  <c r="L44" i="4"/>
  <c r="K44" i="4"/>
  <c r="L43" i="4"/>
  <c r="K43" i="4"/>
  <c r="G44" i="4"/>
  <c r="G43" i="4"/>
  <c r="C43" i="4"/>
  <c r="B43" i="9" s="1"/>
  <c r="C44" i="4"/>
  <c r="B44" i="9" s="1"/>
  <c r="B42" i="9"/>
  <c r="P47" i="4"/>
  <c r="S47" i="4"/>
  <c r="P52" i="9" s="1"/>
  <c r="T47" i="4"/>
  <c r="U47" i="4"/>
  <c r="V47" i="4"/>
  <c r="W47" i="4"/>
  <c r="X47" i="4"/>
  <c r="Y47" i="4"/>
  <c r="Z47" i="4"/>
  <c r="AA47" i="4"/>
  <c r="AB47" i="4"/>
  <c r="AC47" i="4"/>
  <c r="AD47" i="4"/>
  <c r="AE47" i="4"/>
  <c r="AF47" i="4"/>
  <c r="AH47" i="4"/>
  <c r="AI47" i="4"/>
  <c r="AJ47" i="4"/>
  <c r="AK47" i="4"/>
  <c r="N47" i="4"/>
  <c r="N52" i="9" s="1"/>
  <c r="L47" i="4"/>
  <c r="K47" i="4"/>
  <c r="G47" i="4"/>
  <c r="C47" i="4"/>
  <c r="P67" i="4"/>
  <c r="O71" i="9" s="1"/>
  <c r="S67" i="4"/>
  <c r="P71" i="9" s="1"/>
  <c r="T67" i="4"/>
  <c r="U67" i="4"/>
  <c r="V67" i="4"/>
  <c r="W67" i="4"/>
  <c r="X67" i="4"/>
  <c r="Y67" i="4"/>
  <c r="Z67" i="4"/>
  <c r="AA67" i="4"/>
  <c r="AB67" i="4"/>
  <c r="AC67" i="4"/>
  <c r="AD67" i="4"/>
  <c r="AE67" i="4"/>
  <c r="AF67" i="4"/>
  <c r="AH67" i="4"/>
  <c r="AI67" i="4"/>
  <c r="AJ67" i="4"/>
  <c r="AK67" i="4"/>
  <c r="N67" i="4"/>
  <c r="L67" i="4"/>
  <c r="K67" i="4"/>
  <c r="C67" i="4"/>
  <c r="B71" i="9" s="1"/>
  <c r="P66" i="4"/>
  <c r="O70" i="9" s="1"/>
  <c r="S66" i="4"/>
  <c r="P70" i="9" s="1"/>
  <c r="T66" i="4"/>
  <c r="U66" i="4"/>
  <c r="V66" i="4"/>
  <c r="W66" i="4"/>
  <c r="X66" i="4"/>
  <c r="Y66" i="4"/>
  <c r="Z66" i="4"/>
  <c r="AA66" i="4"/>
  <c r="AB66" i="4"/>
  <c r="AC66" i="4"/>
  <c r="AD66" i="4"/>
  <c r="AE66" i="4"/>
  <c r="AF66" i="4"/>
  <c r="AH66" i="4"/>
  <c r="AI66" i="4"/>
  <c r="AJ66" i="4"/>
  <c r="AK66" i="4"/>
  <c r="N66" i="4"/>
  <c r="N70" i="9" s="1"/>
  <c r="L66" i="4"/>
  <c r="K66" i="4"/>
  <c r="C66" i="4"/>
  <c r="B70" i="9" s="1"/>
  <c r="P65" i="4"/>
  <c r="O68" i="9" s="1"/>
  <c r="S65" i="4"/>
  <c r="P68" i="9" s="1"/>
  <c r="T65" i="4"/>
  <c r="U65" i="4"/>
  <c r="V65" i="4"/>
  <c r="W65" i="4"/>
  <c r="X65" i="4"/>
  <c r="Y65" i="4"/>
  <c r="Z65" i="4"/>
  <c r="AA65" i="4"/>
  <c r="AB65" i="4"/>
  <c r="AC65" i="4"/>
  <c r="AD65" i="4"/>
  <c r="AE65" i="4"/>
  <c r="AF65" i="4"/>
  <c r="AH65" i="4"/>
  <c r="AI65" i="4"/>
  <c r="AJ65" i="4"/>
  <c r="AK65" i="4"/>
  <c r="N65" i="4"/>
  <c r="N68" i="9" s="1"/>
  <c r="L65" i="4"/>
  <c r="K65" i="4"/>
  <c r="C65" i="4"/>
  <c r="B68" i="9" s="1"/>
  <c r="O65" i="9"/>
  <c r="P65" i="9"/>
  <c r="P62" i="4"/>
  <c r="O66" i="9" s="1"/>
  <c r="S62" i="4"/>
  <c r="P66" i="9" s="1"/>
  <c r="T62" i="4"/>
  <c r="U62" i="4"/>
  <c r="X62" i="4"/>
  <c r="Y62" i="4"/>
  <c r="Z62" i="4"/>
  <c r="AA62" i="4"/>
  <c r="AB62" i="4"/>
  <c r="AC62" i="4"/>
  <c r="AD62" i="4"/>
  <c r="AE62" i="4"/>
  <c r="AF62" i="4"/>
  <c r="AH62" i="4"/>
  <c r="AI62" i="4"/>
  <c r="AJ62" i="4"/>
  <c r="AK62" i="4"/>
  <c r="P63" i="4"/>
  <c r="S63" i="4"/>
  <c r="P67" i="9" s="1"/>
  <c r="T63" i="4"/>
  <c r="U63" i="4"/>
  <c r="X63" i="4"/>
  <c r="Y63" i="4"/>
  <c r="Z63" i="4"/>
  <c r="AA63" i="4"/>
  <c r="AB63" i="4"/>
  <c r="AC63" i="4"/>
  <c r="AD63" i="4"/>
  <c r="AE63" i="4"/>
  <c r="AF63" i="4"/>
  <c r="AH63" i="4"/>
  <c r="AI63" i="4"/>
  <c r="AJ63" i="4"/>
  <c r="AK63" i="4"/>
  <c r="N62" i="4"/>
  <c r="N66" i="9" s="1"/>
  <c r="N63" i="4"/>
  <c r="N67" i="9" s="1"/>
  <c r="N65" i="9"/>
  <c r="L63" i="4"/>
  <c r="K63" i="4"/>
  <c r="L62" i="4"/>
  <c r="K62" i="4"/>
  <c r="G63" i="4"/>
  <c r="G62" i="4"/>
  <c r="C62" i="4"/>
  <c r="B66" i="9" s="1"/>
  <c r="C63" i="4"/>
  <c r="B65" i="9"/>
  <c r="P59" i="4"/>
  <c r="O63" i="9" s="1"/>
  <c r="S59" i="4"/>
  <c r="P63" i="9" s="1"/>
  <c r="T59" i="4"/>
  <c r="U59" i="4"/>
  <c r="V59" i="4"/>
  <c r="W59" i="4"/>
  <c r="X59" i="4"/>
  <c r="Y59" i="4"/>
  <c r="Z59" i="4"/>
  <c r="AA59" i="4"/>
  <c r="AB59" i="4"/>
  <c r="AC59" i="4"/>
  <c r="AD59" i="4"/>
  <c r="AE59" i="4"/>
  <c r="AF59" i="4"/>
  <c r="AH59" i="4"/>
  <c r="AI59" i="4"/>
  <c r="AJ59" i="4"/>
  <c r="AK59" i="4"/>
  <c r="N59" i="4"/>
  <c r="N63" i="9" s="1"/>
  <c r="L59" i="4"/>
  <c r="K59" i="4"/>
  <c r="P53" i="4"/>
  <c r="S53" i="4"/>
  <c r="P58" i="9" s="1"/>
  <c r="T53" i="4"/>
  <c r="U53" i="4"/>
  <c r="V53" i="4"/>
  <c r="W53" i="4"/>
  <c r="X53" i="4"/>
  <c r="Y53" i="4"/>
  <c r="Z53" i="4"/>
  <c r="AA53" i="4"/>
  <c r="AB53" i="4"/>
  <c r="AC53" i="4"/>
  <c r="AD53" i="4"/>
  <c r="AE53" i="4"/>
  <c r="AF53" i="4"/>
  <c r="AH53" i="4"/>
  <c r="AI53" i="4"/>
  <c r="AJ53" i="4"/>
  <c r="AK53" i="4"/>
  <c r="P54" i="4"/>
  <c r="O59" i="9" s="1"/>
  <c r="S54" i="4"/>
  <c r="P59" i="9" s="1"/>
  <c r="T54" i="4"/>
  <c r="U54" i="4"/>
  <c r="V54" i="4"/>
  <c r="W54" i="4"/>
  <c r="X54" i="4"/>
  <c r="Y54" i="4"/>
  <c r="Z54" i="4"/>
  <c r="AA54" i="4"/>
  <c r="AB54" i="4"/>
  <c r="AC54" i="4"/>
  <c r="AD54" i="4"/>
  <c r="AE54" i="4"/>
  <c r="AF54" i="4"/>
  <c r="AH54" i="4"/>
  <c r="AI54" i="4"/>
  <c r="AJ54" i="4"/>
  <c r="AK54" i="4"/>
  <c r="P55" i="4"/>
  <c r="O60" i="9" s="1"/>
  <c r="S55" i="4"/>
  <c r="P60" i="9" s="1"/>
  <c r="T55" i="4"/>
  <c r="U55" i="4"/>
  <c r="V55" i="4"/>
  <c r="W55" i="4"/>
  <c r="X55" i="4"/>
  <c r="Y55" i="4"/>
  <c r="Z55" i="4"/>
  <c r="AA55" i="4"/>
  <c r="AB55" i="4"/>
  <c r="AC55" i="4"/>
  <c r="AD55" i="4"/>
  <c r="AE55" i="4"/>
  <c r="AF55" i="4"/>
  <c r="AH55" i="4"/>
  <c r="AI55" i="4"/>
  <c r="AJ55" i="4"/>
  <c r="AK55" i="4"/>
  <c r="P56" i="4"/>
  <c r="O61" i="9" s="1"/>
  <c r="S56" i="4"/>
  <c r="P61" i="9" s="1"/>
  <c r="T56" i="4"/>
  <c r="U56" i="4"/>
  <c r="V56" i="4"/>
  <c r="W56" i="4"/>
  <c r="X56" i="4"/>
  <c r="Y56" i="4"/>
  <c r="Z56" i="4"/>
  <c r="AA56" i="4"/>
  <c r="AB56" i="4"/>
  <c r="AC56" i="4"/>
  <c r="AD56" i="4"/>
  <c r="AE56" i="4"/>
  <c r="AF56" i="4"/>
  <c r="AH56" i="4"/>
  <c r="AI56" i="4"/>
  <c r="AJ56" i="4"/>
  <c r="AK56" i="4"/>
  <c r="N56" i="4"/>
  <c r="N55" i="4"/>
  <c r="N60" i="9" s="1"/>
  <c r="N54" i="4"/>
  <c r="N59" i="9" s="1"/>
  <c r="N53" i="4"/>
  <c r="N58" i="9" s="1"/>
  <c r="L56" i="4"/>
  <c r="K56" i="4"/>
  <c r="L55" i="4"/>
  <c r="K55" i="4"/>
  <c r="L54" i="4"/>
  <c r="K54" i="4"/>
  <c r="L53" i="4"/>
  <c r="K53" i="4"/>
  <c r="C55" i="4"/>
  <c r="B60" i="9" s="1"/>
  <c r="C56" i="4"/>
  <c r="B61" i="9" s="1"/>
  <c r="C54" i="4"/>
  <c r="B59" i="9" s="1"/>
  <c r="C53" i="4"/>
  <c r="B58" i="9" s="1"/>
  <c r="AK48" i="4"/>
  <c r="P48" i="4"/>
  <c r="O53" i="9" s="1"/>
  <c r="S48" i="4"/>
  <c r="P53" i="9" s="1"/>
  <c r="T48" i="4"/>
  <c r="U48" i="4"/>
  <c r="V48" i="4"/>
  <c r="W48" i="4"/>
  <c r="X48" i="4"/>
  <c r="Y48" i="4"/>
  <c r="Z48" i="4"/>
  <c r="AA48" i="4"/>
  <c r="AB48" i="4"/>
  <c r="AC48" i="4"/>
  <c r="AD48" i="4"/>
  <c r="AE48" i="4"/>
  <c r="AF48" i="4"/>
  <c r="AH48" i="4"/>
  <c r="AI48" i="4"/>
  <c r="AJ48" i="4"/>
  <c r="N48" i="4"/>
  <c r="N53" i="9" s="1"/>
  <c r="H48" i="4"/>
  <c r="I48" i="4"/>
  <c r="J48" i="4"/>
  <c r="K48" i="4"/>
  <c r="L48" i="4"/>
  <c r="G48" i="4"/>
  <c r="C48" i="4"/>
  <c r="B53" i="9" s="1"/>
  <c r="P90" i="9"/>
  <c r="C90" i="9"/>
  <c r="P78" i="4"/>
  <c r="O85" i="9" s="1"/>
  <c r="S78" i="4"/>
  <c r="P85" i="9" s="1"/>
  <c r="T78" i="4"/>
  <c r="U78" i="4"/>
  <c r="V78" i="4"/>
  <c r="W78" i="4"/>
  <c r="X78" i="4"/>
  <c r="Y78" i="4"/>
  <c r="Z78" i="4"/>
  <c r="AA78" i="4"/>
  <c r="AB78" i="4"/>
  <c r="AC78" i="4"/>
  <c r="AD78" i="4"/>
  <c r="AE78" i="4"/>
  <c r="AF78" i="4"/>
  <c r="AH78" i="4"/>
  <c r="AI78" i="4"/>
  <c r="AJ78" i="4"/>
  <c r="AK78" i="4"/>
  <c r="P79" i="4"/>
  <c r="S79" i="4"/>
  <c r="P86" i="9" s="1"/>
  <c r="T79" i="4"/>
  <c r="U79" i="4"/>
  <c r="V79" i="4"/>
  <c r="W79" i="4"/>
  <c r="X79" i="4"/>
  <c r="Y79" i="4"/>
  <c r="Z79" i="4"/>
  <c r="AA79" i="4"/>
  <c r="AB79" i="4"/>
  <c r="AC79" i="4"/>
  <c r="AD79" i="4"/>
  <c r="AE79" i="4"/>
  <c r="AF79" i="4"/>
  <c r="AH79" i="4"/>
  <c r="AI79" i="4"/>
  <c r="AJ79" i="4"/>
  <c r="AK79" i="4"/>
  <c r="N79" i="4"/>
  <c r="N86" i="9" s="1"/>
  <c r="N78" i="4"/>
  <c r="N85" i="9" s="1"/>
  <c r="L78" i="4"/>
  <c r="L79" i="4"/>
  <c r="K79" i="4"/>
  <c r="K78" i="4"/>
  <c r="T68" i="4"/>
  <c r="U68" i="4"/>
  <c r="V68" i="4"/>
  <c r="W68" i="4"/>
  <c r="X68" i="4"/>
  <c r="Y68" i="4"/>
  <c r="Z68" i="4"/>
  <c r="AA68" i="4"/>
  <c r="AB68" i="4"/>
  <c r="AC68" i="4"/>
  <c r="AD68" i="4"/>
  <c r="AE68" i="4"/>
  <c r="AF68" i="4"/>
  <c r="AH68" i="4"/>
  <c r="AI68" i="4"/>
  <c r="AJ68" i="4"/>
  <c r="AK68" i="4"/>
  <c r="P68" i="4"/>
  <c r="O72" i="9" s="1"/>
  <c r="S68" i="4"/>
  <c r="P72" i="9" s="1"/>
  <c r="N68" i="4"/>
  <c r="N72" i="9" s="1"/>
  <c r="L68" i="4"/>
  <c r="K68" i="4"/>
  <c r="J96" i="4"/>
  <c r="J93" i="4" s="1"/>
  <c r="I96" i="4"/>
  <c r="I93" i="4" s="1"/>
  <c r="C79" i="4"/>
  <c r="B86" i="9" s="1"/>
  <c r="C78" i="4"/>
  <c r="B85" i="9" s="1"/>
  <c r="C77" i="4"/>
  <c r="B84" i="9" s="1"/>
  <c r="C81" i="4"/>
  <c r="B79" i="9" s="1"/>
  <c r="C61" i="4"/>
  <c r="B64" i="9" s="1"/>
  <c r="J77" i="4"/>
  <c r="J74" i="4" s="1"/>
  <c r="I77" i="4"/>
  <c r="I74" i="4" s="1"/>
  <c r="J52" i="4"/>
  <c r="I52" i="4"/>
  <c r="P38" i="4"/>
  <c r="O45" i="9" s="1"/>
  <c r="S38" i="4"/>
  <c r="P45" i="9" s="1"/>
  <c r="T38" i="4"/>
  <c r="U38" i="4"/>
  <c r="V38" i="4"/>
  <c r="W38" i="4"/>
  <c r="X38" i="4"/>
  <c r="Y38" i="4"/>
  <c r="Z38" i="4"/>
  <c r="AA38" i="4"/>
  <c r="AB38" i="4"/>
  <c r="AC38" i="4"/>
  <c r="AD38" i="4"/>
  <c r="AE38" i="4"/>
  <c r="AF38" i="4"/>
  <c r="AH38" i="4"/>
  <c r="AI38" i="4"/>
  <c r="AJ38" i="4"/>
  <c r="AK38" i="4"/>
  <c r="N38" i="4"/>
  <c r="N45" i="9" s="1"/>
  <c r="L38" i="4"/>
  <c r="K38" i="4"/>
  <c r="G38" i="4"/>
  <c r="E38" i="4"/>
  <c r="C38" i="4"/>
  <c r="B45" i="9" s="1"/>
  <c r="P37" i="4"/>
  <c r="S37" i="4"/>
  <c r="O40" i="9" s="1"/>
  <c r="T37" i="4"/>
  <c r="P40" i="9" s="1"/>
  <c r="U37" i="4"/>
  <c r="V37" i="4"/>
  <c r="W37" i="4"/>
  <c r="X37" i="4"/>
  <c r="Y37" i="4"/>
  <c r="Z37" i="4"/>
  <c r="AA37" i="4"/>
  <c r="AB37" i="4"/>
  <c r="AC37" i="4"/>
  <c r="AD37" i="4"/>
  <c r="AE37" i="4"/>
  <c r="AF37" i="4"/>
  <c r="AH37" i="4"/>
  <c r="AI37" i="4"/>
  <c r="AJ37" i="4"/>
  <c r="AK37" i="4"/>
  <c r="N37" i="4"/>
  <c r="N40" i="9" s="1"/>
  <c r="P36" i="4"/>
  <c r="S36" i="4"/>
  <c r="O39" i="9" s="1"/>
  <c r="T36" i="4"/>
  <c r="P39" i="9" s="1"/>
  <c r="U36" i="4"/>
  <c r="V36" i="4"/>
  <c r="W36" i="4"/>
  <c r="X36" i="4"/>
  <c r="Y36" i="4"/>
  <c r="Z36" i="4"/>
  <c r="AA36" i="4"/>
  <c r="AB36" i="4"/>
  <c r="AC36" i="4"/>
  <c r="AD36" i="4"/>
  <c r="AE36" i="4"/>
  <c r="AF36" i="4"/>
  <c r="AH36" i="4"/>
  <c r="AI36" i="4"/>
  <c r="AJ36" i="4"/>
  <c r="AK36" i="4"/>
  <c r="N36" i="4"/>
  <c r="N39" i="9" s="1"/>
  <c r="P41" i="4"/>
  <c r="O46" i="9" s="1"/>
  <c r="S41" i="4"/>
  <c r="P46" i="9" s="1"/>
  <c r="T41" i="4"/>
  <c r="U41" i="4"/>
  <c r="V41" i="4"/>
  <c r="W41" i="4"/>
  <c r="X41" i="4"/>
  <c r="Y41" i="4"/>
  <c r="Z41" i="4"/>
  <c r="AA41" i="4"/>
  <c r="AB41" i="4"/>
  <c r="AC41" i="4"/>
  <c r="AD41" i="4"/>
  <c r="AE41" i="4"/>
  <c r="AF41" i="4"/>
  <c r="AH41" i="4"/>
  <c r="AI41" i="4"/>
  <c r="AJ41" i="4"/>
  <c r="AK41" i="4"/>
  <c r="N41" i="4"/>
  <c r="N46" i="9" s="1"/>
  <c r="L41" i="4"/>
  <c r="K41" i="4"/>
  <c r="J41" i="4"/>
  <c r="I41" i="4"/>
  <c r="G41" i="4"/>
  <c r="E41" i="4"/>
  <c r="C41" i="4"/>
  <c r="B46" i="9" s="1"/>
  <c r="AL37" i="4"/>
  <c r="AL36" i="4"/>
  <c r="L37" i="4"/>
  <c r="K37" i="4"/>
  <c r="L36" i="4"/>
  <c r="K36" i="4"/>
  <c r="G37" i="4"/>
  <c r="G36" i="4"/>
  <c r="E37" i="4"/>
  <c r="E36" i="4"/>
  <c r="C37" i="4"/>
  <c r="B40" i="9" s="1"/>
  <c r="C36" i="4"/>
  <c r="B39" i="9" s="1"/>
  <c r="J21" i="4"/>
  <c r="I21" i="4"/>
  <c r="J223" i="2"/>
  <c r="I223" i="2"/>
  <c r="J214" i="2"/>
  <c r="J239" i="2" s="1"/>
  <c r="I214" i="2"/>
  <c r="I239" i="2" s="1"/>
  <c r="P201" i="2"/>
  <c r="S201" i="2"/>
  <c r="AN201" i="2"/>
  <c r="AM201" i="2"/>
  <c r="AL201" i="2"/>
  <c r="AK201" i="2"/>
  <c r="AJ201" i="2"/>
  <c r="AI201" i="2"/>
  <c r="AH201" i="2"/>
  <c r="AG201" i="2"/>
  <c r="AF201" i="2"/>
  <c r="AC201" i="2"/>
  <c r="AB201" i="2"/>
  <c r="AA201" i="2"/>
  <c r="Z201" i="2"/>
  <c r="Y201" i="2"/>
  <c r="X201" i="2"/>
  <c r="W201" i="2"/>
  <c r="V201" i="2"/>
  <c r="N201" i="2"/>
  <c r="N204" i="8" s="1"/>
  <c r="M201" i="2"/>
  <c r="L201" i="2"/>
  <c r="K201" i="2"/>
  <c r="B201" i="2"/>
  <c r="C201" i="2"/>
  <c r="D201" i="2"/>
  <c r="E201" i="2"/>
  <c r="F201" i="2"/>
  <c r="G201" i="2"/>
  <c r="A201" i="2"/>
  <c r="J182" i="2"/>
  <c r="J190" i="2" s="1"/>
  <c r="I182" i="2"/>
  <c r="J174" i="2"/>
  <c r="J200" i="2" s="1"/>
  <c r="I174" i="2"/>
  <c r="I200" i="2"/>
  <c r="AN161" i="2"/>
  <c r="AM161" i="2"/>
  <c r="AL161" i="2"/>
  <c r="AK161" i="2"/>
  <c r="AJ161" i="2"/>
  <c r="AI161" i="2"/>
  <c r="AH161" i="2"/>
  <c r="AG161" i="2"/>
  <c r="AF161" i="2"/>
  <c r="AC161" i="2"/>
  <c r="AB161" i="2"/>
  <c r="AA161" i="2"/>
  <c r="Z161" i="2"/>
  <c r="Y161" i="2"/>
  <c r="X161" i="2"/>
  <c r="W161" i="2"/>
  <c r="V161" i="2"/>
  <c r="S161" i="2"/>
  <c r="P161" i="2"/>
  <c r="N161" i="2"/>
  <c r="M161" i="2"/>
  <c r="L161" i="2"/>
  <c r="K161" i="2"/>
  <c r="G161" i="2"/>
  <c r="B161" i="2"/>
  <c r="C161" i="2"/>
  <c r="D161" i="2"/>
  <c r="E161" i="2"/>
  <c r="F161" i="2"/>
  <c r="A161" i="2"/>
  <c r="AN160" i="2"/>
  <c r="AM160" i="2"/>
  <c r="AL160" i="2"/>
  <c r="AK160" i="2"/>
  <c r="AJ160" i="2"/>
  <c r="AI160" i="2"/>
  <c r="AH160" i="2"/>
  <c r="AG160" i="2"/>
  <c r="AF160" i="2"/>
  <c r="AC160" i="2"/>
  <c r="AB160" i="2"/>
  <c r="AA160" i="2"/>
  <c r="Z160" i="2"/>
  <c r="Y160" i="2"/>
  <c r="X160" i="2"/>
  <c r="W160" i="2"/>
  <c r="V160" i="2"/>
  <c r="S160" i="2"/>
  <c r="P160" i="2"/>
  <c r="N160" i="2"/>
  <c r="L160" i="2"/>
  <c r="K160" i="2"/>
  <c r="B160" i="2"/>
  <c r="C160" i="2"/>
  <c r="D160" i="2"/>
  <c r="E160" i="2"/>
  <c r="F160" i="2"/>
  <c r="G160" i="2"/>
  <c r="A160" i="2"/>
  <c r="AN124" i="2"/>
  <c r="AM124" i="2"/>
  <c r="AL124" i="2"/>
  <c r="AK124" i="2"/>
  <c r="AJ124" i="2"/>
  <c r="AI124" i="2"/>
  <c r="AH124" i="2"/>
  <c r="AG124" i="2"/>
  <c r="AF124" i="2"/>
  <c r="AC124" i="2"/>
  <c r="AB124" i="2"/>
  <c r="AA124" i="2"/>
  <c r="Z124" i="2"/>
  <c r="Y124" i="2"/>
  <c r="X124" i="2"/>
  <c r="W124" i="2"/>
  <c r="V124" i="2"/>
  <c r="N124" i="2"/>
  <c r="L124" i="2"/>
  <c r="K124" i="2"/>
  <c r="G124" i="2"/>
  <c r="F124" i="2"/>
  <c r="E124" i="2"/>
  <c r="C124" i="2"/>
  <c r="B120" i="8" s="1"/>
  <c r="A124" i="2"/>
  <c r="J140" i="2"/>
  <c r="I140" i="2"/>
  <c r="J134" i="2"/>
  <c r="I134" i="2"/>
  <c r="J164" i="2"/>
  <c r="J159" i="2" s="1"/>
  <c r="I164" i="2"/>
  <c r="J155" i="2"/>
  <c r="I155" i="2"/>
  <c r="J150" i="2"/>
  <c r="I150" i="2"/>
  <c r="J125" i="2"/>
  <c r="I125" i="2"/>
  <c r="L120" i="2"/>
  <c r="J119" i="2"/>
  <c r="I119" i="2"/>
  <c r="J114" i="2"/>
  <c r="I114" i="2"/>
  <c r="J108" i="2"/>
  <c r="I108" i="2"/>
  <c r="J96" i="2"/>
  <c r="J113" i="2" s="1"/>
  <c r="I96" i="2"/>
  <c r="J154" i="2"/>
  <c r="O108" i="9"/>
  <c r="N108" i="9"/>
  <c r="P107" i="9"/>
  <c r="O107" i="9"/>
  <c r="P105" i="9"/>
  <c r="O104" i="9"/>
  <c r="P99" i="9"/>
  <c r="O99" i="9"/>
  <c r="O97" i="9"/>
  <c r="O96" i="9"/>
  <c r="N95" i="9"/>
  <c r="O90" i="9"/>
  <c r="P89" i="9"/>
  <c r="N71" i="9"/>
  <c r="O67" i="9"/>
  <c r="P62" i="9"/>
  <c r="O62" i="9"/>
  <c r="N62" i="9"/>
  <c r="N61" i="9"/>
  <c r="O58" i="9"/>
  <c r="P51" i="9"/>
  <c r="O51" i="9"/>
  <c r="N51" i="9"/>
  <c r="P47" i="9"/>
  <c r="O47" i="9"/>
  <c r="N47" i="9"/>
  <c r="N42" i="9"/>
  <c r="P34" i="9"/>
  <c r="O34" i="9"/>
  <c r="N34" i="9"/>
  <c r="P33" i="9"/>
  <c r="O33" i="9"/>
  <c r="N33" i="9"/>
  <c r="P32" i="9"/>
  <c r="O32" i="9"/>
  <c r="N32" i="9"/>
  <c r="P30" i="9"/>
  <c r="O30" i="9"/>
  <c r="N30" i="9"/>
  <c r="P29" i="9"/>
  <c r="O29" i="9"/>
  <c r="N29" i="9"/>
  <c r="P28" i="9"/>
  <c r="O28" i="9"/>
  <c r="N28" i="9"/>
  <c r="P27" i="9"/>
  <c r="O27" i="9"/>
  <c r="N27" i="9"/>
  <c r="P25" i="9"/>
  <c r="O25" i="9"/>
  <c r="N25" i="9"/>
  <c r="P24" i="9"/>
  <c r="O24" i="9"/>
  <c r="N24" i="9"/>
  <c r="P17" i="9"/>
  <c r="O17" i="9"/>
  <c r="N17" i="9"/>
  <c r="P16" i="9"/>
  <c r="O16" i="9"/>
  <c r="N16" i="9"/>
  <c r="P15" i="9"/>
  <c r="O15" i="9"/>
  <c r="N15" i="9"/>
  <c r="P13" i="9"/>
  <c r="O13" i="9"/>
  <c r="N13" i="9"/>
  <c r="P12" i="9"/>
  <c r="O12" i="9"/>
  <c r="N12" i="9"/>
  <c r="P11" i="9"/>
  <c r="O11" i="9"/>
  <c r="N11" i="9"/>
  <c r="P10" i="9"/>
  <c r="O10" i="9"/>
  <c r="N10" i="9"/>
  <c r="P9" i="9"/>
  <c r="O9" i="9"/>
  <c r="N9" i="9"/>
  <c r="P8" i="9"/>
  <c r="O8" i="9"/>
  <c r="N8" i="9"/>
  <c r="P7" i="9"/>
  <c r="O7" i="9"/>
  <c r="N7" i="9"/>
  <c r="P6" i="9"/>
  <c r="O6" i="9"/>
  <c r="N6" i="9"/>
  <c r="C108" i="9"/>
  <c r="C107" i="9"/>
  <c r="C106" i="9"/>
  <c r="C105" i="9"/>
  <c r="C104" i="9"/>
  <c r="C103" i="9"/>
  <c r="C102" i="9"/>
  <c r="C101" i="9"/>
  <c r="C100" i="9"/>
  <c r="C99" i="9"/>
  <c r="C98" i="9"/>
  <c r="C97" i="9"/>
  <c r="C96" i="9"/>
  <c r="C95" i="9"/>
  <c r="C94" i="9"/>
  <c r="C89" i="9"/>
  <c r="C88" i="9"/>
  <c r="C87" i="9"/>
  <c r="C86" i="9"/>
  <c r="C85" i="9"/>
  <c r="C84" i="9"/>
  <c r="C83" i="9"/>
  <c r="C82" i="9"/>
  <c r="C81" i="9"/>
  <c r="C80" i="9"/>
  <c r="C79" i="9"/>
  <c r="C78" i="9"/>
  <c r="C77" i="9"/>
  <c r="C76" i="9"/>
  <c r="C72" i="9"/>
  <c r="C71" i="9"/>
  <c r="C70" i="9"/>
  <c r="C69" i="9"/>
  <c r="C68" i="9"/>
  <c r="C67" i="9"/>
  <c r="C66" i="9"/>
  <c r="C65" i="9"/>
  <c r="C64" i="9"/>
  <c r="C63" i="9"/>
  <c r="C62" i="9"/>
  <c r="C61" i="9"/>
  <c r="C60" i="9"/>
  <c r="C59" i="9"/>
  <c r="C58" i="9"/>
  <c r="C57" i="9"/>
  <c r="C53" i="9"/>
  <c r="C52" i="9"/>
  <c r="C51" i="9"/>
  <c r="C50" i="9"/>
  <c r="C49" i="9"/>
  <c r="C48" i="9"/>
  <c r="C47" i="9"/>
  <c r="C46" i="9"/>
  <c r="C45" i="9"/>
  <c r="C44" i="9"/>
  <c r="C43" i="9"/>
  <c r="C42" i="9"/>
  <c r="C41" i="9"/>
  <c r="C40" i="9"/>
  <c r="C39" i="9"/>
  <c r="C38" i="9"/>
  <c r="C34" i="9"/>
  <c r="C33" i="9"/>
  <c r="C32" i="9"/>
  <c r="C31" i="9"/>
  <c r="C30" i="9"/>
  <c r="C29" i="9"/>
  <c r="C28" i="9"/>
  <c r="C27" i="9"/>
  <c r="C26" i="9"/>
  <c r="C25" i="9"/>
  <c r="C24" i="9"/>
  <c r="C23" i="9"/>
  <c r="C22" i="9"/>
  <c r="C21" i="9"/>
  <c r="C17" i="9"/>
  <c r="C16" i="9"/>
  <c r="C15" i="9"/>
  <c r="C14" i="9"/>
  <c r="C13" i="9"/>
  <c r="C12" i="9"/>
  <c r="C11" i="9"/>
  <c r="C10" i="9"/>
  <c r="C9" i="9"/>
  <c r="C8" i="9"/>
  <c r="C7" i="9"/>
  <c r="C6" i="9"/>
  <c r="C5" i="9"/>
  <c r="C4" i="9"/>
  <c r="B109" i="9"/>
  <c r="B108" i="9"/>
  <c r="B107" i="9"/>
  <c r="B106" i="9"/>
  <c r="B104" i="9"/>
  <c r="B103" i="9"/>
  <c r="B98" i="9"/>
  <c r="B97" i="9"/>
  <c r="B96" i="9"/>
  <c r="B94" i="9"/>
  <c r="B87" i="9"/>
  <c r="B82" i="9"/>
  <c r="B76" i="9"/>
  <c r="B72" i="9"/>
  <c r="B69" i="9"/>
  <c r="B67" i="9"/>
  <c r="B63" i="9"/>
  <c r="B62" i="9"/>
  <c r="B57" i="9"/>
  <c r="B52" i="9"/>
  <c r="B51" i="9"/>
  <c r="B50" i="9"/>
  <c r="B48" i="9"/>
  <c r="B47" i="9"/>
  <c r="B41" i="9"/>
  <c r="B38" i="9"/>
  <c r="B34" i="9"/>
  <c r="B33" i="9"/>
  <c r="B32" i="9"/>
  <c r="B31" i="9"/>
  <c r="B30" i="9"/>
  <c r="B29" i="9"/>
  <c r="B28" i="9"/>
  <c r="B27" i="9"/>
  <c r="B26" i="9"/>
  <c r="B25" i="9"/>
  <c r="B24" i="9"/>
  <c r="B23" i="9"/>
  <c r="B22" i="9"/>
  <c r="B21" i="9"/>
  <c r="B17" i="9"/>
  <c r="B16" i="9"/>
  <c r="B15" i="9"/>
  <c r="B14" i="9"/>
  <c r="B13" i="9"/>
  <c r="B12" i="9"/>
  <c r="B11" i="9"/>
  <c r="B10" i="9"/>
  <c r="B9" i="9"/>
  <c r="B8" i="9"/>
  <c r="B7" i="9"/>
  <c r="B6" i="9"/>
  <c r="B5" i="9"/>
  <c r="B4" i="9"/>
  <c r="P261" i="8"/>
  <c r="O261" i="8"/>
  <c r="N261" i="8"/>
  <c r="P260" i="8"/>
  <c r="O260" i="8"/>
  <c r="N260" i="8"/>
  <c r="P259" i="8"/>
  <c r="O259" i="8"/>
  <c r="N259" i="8"/>
  <c r="P258" i="8"/>
  <c r="O258" i="8"/>
  <c r="N258" i="8"/>
  <c r="P256" i="8"/>
  <c r="O256" i="8"/>
  <c r="N256" i="8"/>
  <c r="P255" i="8"/>
  <c r="O255" i="8"/>
  <c r="N255" i="8"/>
  <c r="P254" i="8"/>
  <c r="O254" i="8"/>
  <c r="N254" i="8"/>
  <c r="P253" i="8"/>
  <c r="O253" i="8"/>
  <c r="N253" i="8"/>
  <c r="P251" i="8"/>
  <c r="O251" i="8"/>
  <c r="N251" i="8"/>
  <c r="P250" i="8"/>
  <c r="O250" i="8"/>
  <c r="N250" i="8"/>
  <c r="P249" i="8"/>
  <c r="O249" i="8"/>
  <c r="N249" i="8"/>
  <c r="P247" i="8"/>
  <c r="O247" i="8"/>
  <c r="N247" i="8"/>
  <c r="P246" i="8"/>
  <c r="O246" i="8"/>
  <c r="N246" i="8"/>
  <c r="P245" i="8"/>
  <c r="O245" i="8"/>
  <c r="N245" i="8"/>
  <c r="P244" i="8"/>
  <c r="O244" i="8"/>
  <c r="N244" i="8"/>
  <c r="P242" i="8"/>
  <c r="O242" i="8"/>
  <c r="N242" i="8"/>
  <c r="P241" i="8"/>
  <c r="O241" i="8"/>
  <c r="N241" i="8"/>
  <c r="P239" i="8"/>
  <c r="O239" i="8"/>
  <c r="N239" i="8"/>
  <c r="P238" i="8"/>
  <c r="O238" i="8"/>
  <c r="N238" i="8"/>
  <c r="P236" i="8"/>
  <c r="O236" i="8"/>
  <c r="N236" i="8"/>
  <c r="P235" i="8"/>
  <c r="O235" i="8"/>
  <c r="N235" i="8"/>
  <c r="P234" i="8"/>
  <c r="O234" i="8"/>
  <c r="N234" i="8"/>
  <c r="P232" i="8"/>
  <c r="O232" i="8"/>
  <c r="N232" i="8"/>
  <c r="P231" i="8"/>
  <c r="O231" i="8"/>
  <c r="N231" i="8"/>
  <c r="P229" i="8"/>
  <c r="O229" i="8"/>
  <c r="N229" i="8"/>
  <c r="P228" i="8"/>
  <c r="O228" i="8"/>
  <c r="N228" i="8"/>
  <c r="P227" i="8"/>
  <c r="O227" i="8"/>
  <c r="N227" i="8"/>
  <c r="P225" i="8"/>
  <c r="O225" i="8"/>
  <c r="N225" i="8"/>
  <c r="P224" i="8"/>
  <c r="O224" i="8"/>
  <c r="N224" i="8"/>
  <c r="P223" i="8"/>
  <c r="O223" i="8"/>
  <c r="N223" i="8"/>
  <c r="P222" i="8"/>
  <c r="O222" i="8"/>
  <c r="N222" i="8"/>
  <c r="P215" i="8"/>
  <c r="O215" i="8"/>
  <c r="N215" i="8"/>
  <c r="P214" i="8"/>
  <c r="O214" i="8"/>
  <c r="N214" i="8"/>
  <c r="P212" i="8"/>
  <c r="O212" i="8"/>
  <c r="N212" i="8"/>
  <c r="P211" i="8"/>
  <c r="O211" i="8"/>
  <c r="N211" i="8"/>
  <c r="P210" i="8"/>
  <c r="O210" i="8"/>
  <c r="N210" i="8"/>
  <c r="P209" i="8"/>
  <c r="O209" i="8"/>
  <c r="N209" i="8"/>
  <c r="P208" i="8"/>
  <c r="O208" i="8"/>
  <c r="N208" i="8"/>
  <c r="P205" i="8"/>
  <c r="O205" i="8"/>
  <c r="N205" i="8"/>
  <c r="P204" i="8"/>
  <c r="O204" i="8"/>
  <c r="P203" i="8"/>
  <c r="O203" i="8"/>
  <c r="N203" i="8"/>
  <c r="P202" i="8"/>
  <c r="O202" i="8"/>
  <c r="N202" i="8"/>
  <c r="P201" i="8"/>
  <c r="O201" i="8"/>
  <c r="N201" i="8"/>
  <c r="P199" i="8"/>
  <c r="O199" i="8"/>
  <c r="N199" i="8"/>
  <c r="P198" i="8"/>
  <c r="O198" i="8"/>
  <c r="N198" i="8"/>
  <c r="P197" i="8"/>
  <c r="O197" i="8"/>
  <c r="N197" i="8"/>
  <c r="P195" i="8"/>
  <c r="O195" i="8"/>
  <c r="N195" i="8"/>
  <c r="P194" i="8"/>
  <c r="O194" i="8"/>
  <c r="N194" i="8"/>
  <c r="P193" i="8"/>
  <c r="O193" i="8"/>
  <c r="N193" i="8"/>
  <c r="P191" i="8"/>
  <c r="O191" i="8"/>
  <c r="N191" i="8"/>
  <c r="P190" i="8"/>
  <c r="O190" i="8"/>
  <c r="N190" i="8"/>
  <c r="P189" i="8"/>
  <c r="O189" i="8"/>
  <c r="N189" i="8"/>
  <c r="P188" i="8"/>
  <c r="O188" i="8"/>
  <c r="N188" i="8"/>
  <c r="P183" i="8"/>
  <c r="O183" i="8"/>
  <c r="N183" i="8"/>
  <c r="P182" i="8"/>
  <c r="O182" i="8"/>
  <c r="N182" i="8"/>
  <c r="P181" i="8"/>
  <c r="O181" i="8"/>
  <c r="N181" i="8"/>
  <c r="P179" i="8"/>
  <c r="O179" i="8"/>
  <c r="N179" i="8"/>
  <c r="P178" i="8"/>
  <c r="O178" i="8"/>
  <c r="N178" i="8"/>
  <c r="P177" i="8"/>
  <c r="O177" i="8"/>
  <c r="N177" i="8"/>
  <c r="P170" i="8"/>
  <c r="O170" i="8"/>
  <c r="N170" i="8"/>
  <c r="P169" i="8"/>
  <c r="O169" i="8"/>
  <c r="N169" i="8"/>
  <c r="P168" i="8"/>
  <c r="O168" i="8"/>
  <c r="N168" i="8"/>
  <c r="P167" i="8"/>
  <c r="O167" i="8"/>
  <c r="N167" i="8"/>
  <c r="P165" i="8"/>
  <c r="O165" i="8"/>
  <c r="N165" i="8"/>
  <c r="P164" i="8"/>
  <c r="O164" i="8"/>
  <c r="N164" i="8"/>
  <c r="P163" i="8"/>
  <c r="O163" i="8"/>
  <c r="N163" i="8"/>
  <c r="P162" i="8"/>
  <c r="O162" i="8"/>
  <c r="N162" i="8"/>
  <c r="P161" i="8"/>
  <c r="O161" i="8"/>
  <c r="N161" i="8"/>
  <c r="P159" i="8"/>
  <c r="O159" i="8"/>
  <c r="N159" i="8"/>
  <c r="P158" i="8"/>
  <c r="O158" i="8"/>
  <c r="N158" i="8"/>
  <c r="P157" i="8"/>
  <c r="O157" i="8"/>
  <c r="N157" i="8"/>
  <c r="P155" i="8"/>
  <c r="O155" i="8"/>
  <c r="N155" i="8"/>
  <c r="P154" i="8"/>
  <c r="O154" i="8"/>
  <c r="N154" i="8"/>
  <c r="P153" i="8"/>
  <c r="O153" i="8"/>
  <c r="N153" i="8"/>
  <c r="P151" i="8"/>
  <c r="O151" i="8"/>
  <c r="N151" i="8"/>
  <c r="P150" i="8"/>
  <c r="O150" i="8"/>
  <c r="N150" i="8"/>
  <c r="P148" i="8"/>
  <c r="O148" i="8"/>
  <c r="N148" i="8"/>
  <c r="P147" i="8"/>
  <c r="O147" i="8"/>
  <c r="N147" i="8"/>
  <c r="P146" i="8"/>
  <c r="O146" i="8"/>
  <c r="N146" i="8"/>
  <c r="P144" i="8"/>
  <c r="O144" i="8"/>
  <c r="N144" i="8"/>
  <c r="P143" i="8"/>
  <c r="O143" i="8"/>
  <c r="N143" i="8"/>
  <c r="P142" i="8"/>
  <c r="O142" i="8"/>
  <c r="N142" i="8"/>
  <c r="P141" i="8"/>
  <c r="O141" i="8"/>
  <c r="N141" i="8"/>
  <c r="P140" i="8"/>
  <c r="O140" i="8"/>
  <c r="N140" i="8"/>
  <c r="P139" i="8"/>
  <c r="O139" i="8"/>
  <c r="N139" i="8"/>
  <c r="P138" i="8"/>
  <c r="O138" i="8"/>
  <c r="N138" i="8"/>
  <c r="P131" i="8"/>
  <c r="O131" i="8"/>
  <c r="N131" i="8"/>
  <c r="P130" i="8"/>
  <c r="O130" i="8"/>
  <c r="N130" i="8"/>
  <c r="P128" i="8"/>
  <c r="O128" i="8"/>
  <c r="N128" i="8"/>
  <c r="P127" i="8"/>
  <c r="O127" i="8"/>
  <c r="N127" i="8"/>
  <c r="P125" i="8"/>
  <c r="O125" i="8"/>
  <c r="N125" i="8"/>
  <c r="P124" i="8"/>
  <c r="O124" i="8"/>
  <c r="N124" i="8"/>
  <c r="P123" i="8"/>
  <c r="O123" i="8"/>
  <c r="N123" i="8"/>
  <c r="P121" i="8"/>
  <c r="O121" i="8"/>
  <c r="N121" i="8"/>
  <c r="P120" i="8"/>
  <c r="O120" i="8"/>
  <c r="N120" i="8"/>
  <c r="P119" i="8"/>
  <c r="O119" i="8"/>
  <c r="N119" i="8"/>
  <c r="P118" i="8"/>
  <c r="O118" i="8"/>
  <c r="N118" i="8"/>
  <c r="P116" i="8"/>
  <c r="O116" i="8"/>
  <c r="N116" i="8"/>
  <c r="P115" i="8"/>
  <c r="O115" i="8"/>
  <c r="N115" i="8"/>
  <c r="P114" i="8"/>
  <c r="O114" i="8"/>
  <c r="N114" i="8"/>
  <c r="P112" i="8"/>
  <c r="O112" i="8"/>
  <c r="N112" i="8"/>
  <c r="P111" i="8"/>
  <c r="O111" i="8"/>
  <c r="N111" i="8"/>
  <c r="P110" i="8"/>
  <c r="O110" i="8"/>
  <c r="N110" i="8"/>
  <c r="P108" i="8"/>
  <c r="O108" i="8"/>
  <c r="N108" i="8"/>
  <c r="P107" i="8"/>
  <c r="O107" i="8"/>
  <c r="N107" i="8"/>
  <c r="P105" i="8"/>
  <c r="O105" i="8"/>
  <c r="N105" i="8"/>
  <c r="P104" i="8"/>
  <c r="O104" i="8"/>
  <c r="N104" i="8"/>
  <c r="P103" i="8"/>
  <c r="O103" i="8"/>
  <c r="N103" i="8"/>
  <c r="P102" i="8"/>
  <c r="O102" i="8"/>
  <c r="N102" i="8"/>
  <c r="P101" i="8"/>
  <c r="O101" i="8"/>
  <c r="N101" i="8"/>
  <c r="P100" i="8"/>
  <c r="O100" i="8"/>
  <c r="N100" i="8"/>
  <c r="P99" i="8"/>
  <c r="O99" i="8"/>
  <c r="N99" i="8"/>
  <c r="P97" i="8"/>
  <c r="O97" i="8"/>
  <c r="N97" i="8"/>
  <c r="P96" i="8"/>
  <c r="O96" i="8"/>
  <c r="N96" i="8"/>
  <c r="P95" i="8"/>
  <c r="O95" i="8"/>
  <c r="N95"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1" i="8"/>
  <c r="B130" i="8"/>
  <c r="B129" i="8"/>
  <c r="B128" i="8"/>
  <c r="B127" i="8"/>
  <c r="B126" i="8"/>
  <c r="B125" i="8"/>
  <c r="B124" i="8"/>
  <c r="B123" i="8"/>
  <c r="B122" i="8"/>
  <c r="B121"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Z108" i="9"/>
  <c r="M108" i="9"/>
  <c r="AA108" i="9" s="1"/>
  <c r="Q108" i="9" s="1"/>
  <c r="Z107" i="9"/>
  <c r="M107" i="9"/>
  <c r="V107" i="9" s="1"/>
  <c r="Q107" i="9" s="1"/>
  <c r="M105" i="9"/>
  <c r="Z105" i="9"/>
  <c r="M104" i="9"/>
  <c r="Z104" i="9"/>
  <c r="Z102" i="9"/>
  <c r="M102" i="9"/>
  <c r="Z101" i="9"/>
  <c r="M101" i="9"/>
  <c r="Z100" i="9"/>
  <c r="M100" i="9"/>
  <c r="AA100" i="9" s="1"/>
  <c r="Q100" i="9" s="1"/>
  <c r="Z99" i="9"/>
  <c r="M99" i="9"/>
  <c r="Z97" i="9"/>
  <c r="M97" i="9"/>
  <c r="Z96" i="9"/>
  <c r="M96" i="9"/>
  <c r="V96" i="9"/>
  <c r="Z95" i="9"/>
  <c r="M95" i="9"/>
  <c r="Z90" i="9"/>
  <c r="M90" i="9"/>
  <c r="AA90" i="9" s="1"/>
  <c r="M89" i="9"/>
  <c r="V89" i="9" s="1"/>
  <c r="Q89" i="9" s="1"/>
  <c r="M88" i="9"/>
  <c r="V88" i="9" s="1"/>
  <c r="Q88" i="9" s="1"/>
  <c r="Z86" i="9"/>
  <c r="M86" i="9"/>
  <c r="Z85" i="9"/>
  <c r="M85" i="9"/>
  <c r="Z83" i="9"/>
  <c r="M83" i="9"/>
  <c r="V83" i="9" s="1"/>
  <c r="Z82" i="9"/>
  <c r="M82" i="9"/>
  <c r="Z81" i="9"/>
  <c r="M81" i="9"/>
  <c r="Z80" i="9"/>
  <c r="AA80" i="9" s="1"/>
  <c r="Q80" i="9" s="1"/>
  <c r="M78" i="9"/>
  <c r="V78" i="9" s="1"/>
  <c r="Q78" i="9" s="1"/>
  <c r="M77" i="9"/>
  <c r="V77" i="9"/>
  <c r="Q77" i="9" s="1"/>
  <c r="Z72" i="9"/>
  <c r="M72" i="9"/>
  <c r="AA72" i="9" s="1"/>
  <c r="Q72" i="9" s="1"/>
  <c r="Z71" i="9"/>
  <c r="M71" i="9"/>
  <c r="M70" i="9"/>
  <c r="V70" i="9" s="1"/>
  <c r="Q70" i="9" s="1"/>
  <c r="Z68" i="9"/>
  <c r="M68" i="9"/>
  <c r="AA68" i="9" s="1"/>
  <c r="Z67" i="9"/>
  <c r="M67" i="9"/>
  <c r="Z66" i="9"/>
  <c r="M66" i="9"/>
  <c r="Z65" i="9"/>
  <c r="M65" i="9"/>
  <c r="Z63" i="9"/>
  <c r="AA63" i="9" s="1"/>
  <c r="Q63" i="9" s="1"/>
  <c r="Z62" i="9"/>
  <c r="AA62" i="9"/>
  <c r="Q62" i="9"/>
  <c r="M61" i="9"/>
  <c r="V61" i="9" s="1"/>
  <c r="Q61" i="9" s="1"/>
  <c r="M60" i="9"/>
  <c r="V60" i="9"/>
  <c r="Q60" i="9" s="1"/>
  <c r="Z59" i="9"/>
  <c r="M59" i="9"/>
  <c r="Z58" i="9"/>
  <c r="M58" i="9"/>
  <c r="AA58" i="9" s="1"/>
  <c r="Z53" i="9"/>
  <c r="M53" i="9"/>
  <c r="M52" i="9"/>
  <c r="V52" i="9" s="1"/>
  <c r="Q52" i="9" s="1"/>
  <c r="Z51" i="9"/>
  <c r="M51" i="9"/>
  <c r="AA51" i="9" s="1"/>
  <c r="Q51" i="9" s="1"/>
  <c r="Z49" i="9"/>
  <c r="M49" i="9"/>
  <c r="Z47" i="9"/>
  <c r="AA47" i="9" s="1"/>
  <c r="Q47" i="9" s="1"/>
  <c r="Z46" i="9"/>
  <c r="M46" i="9"/>
  <c r="Z45" i="9"/>
  <c r="M45" i="9"/>
  <c r="AA45" i="9" s="1"/>
  <c r="Q45" i="9" s="1"/>
  <c r="Z44" i="9"/>
  <c r="AA44" i="9" s="1"/>
  <c r="Q44" i="9" s="1"/>
  <c r="M44" i="9"/>
  <c r="Z43" i="9"/>
  <c r="M43" i="9"/>
  <c r="Z42" i="9"/>
  <c r="M42" i="9"/>
  <c r="Z40" i="9"/>
  <c r="AA40" i="9"/>
  <c r="M40" i="9"/>
  <c r="Z39" i="9"/>
  <c r="M39" i="9"/>
  <c r="AA39" i="9"/>
  <c r="Z34" i="9"/>
  <c r="M34" i="9"/>
  <c r="Z33" i="9"/>
  <c r="M33" i="9"/>
  <c r="Z32" i="9"/>
  <c r="M32" i="9"/>
  <c r="M30" i="9"/>
  <c r="V30" i="9"/>
  <c r="Q30" i="9" s="1"/>
  <c r="Z29" i="9"/>
  <c r="M29" i="9"/>
  <c r="M28" i="9"/>
  <c r="V28" i="9" s="1"/>
  <c r="Q28" i="9" s="1"/>
  <c r="Z27" i="9"/>
  <c r="M27" i="9"/>
  <c r="V27" i="9" s="1"/>
  <c r="Z25" i="9"/>
  <c r="AA25" i="9" s="1"/>
  <c r="M25" i="9"/>
  <c r="V25" i="9"/>
  <c r="Z24" i="9"/>
  <c r="AA24" i="9" s="1"/>
  <c r="M24" i="9"/>
  <c r="V24" i="9" s="1"/>
  <c r="Q24" i="9" s="1"/>
  <c r="Z17" i="9"/>
  <c r="M17" i="9"/>
  <c r="AA17" i="9" s="1"/>
  <c r="Q17" i="9" s="1"/>
  <c r="Z16" i="9"/>
  <c r="AA16" i="9" s="1"/>
  <c r="Q16" i="9" s="1"/>
  <c r="M16" i="9"/>
  <c r="Z15" i="9"/>
  <c r="M15" i="9"/>
  <c r="Z13" i="9"/>
  <c r="M13" i="9"/>
  <c r="AA13" i="9" s="1"/>
  <c r="Q13" i="9" s="1"/>
  <c r="Z12" i="9"/>
  <c r="AA12" i="9" s="1"/>
  <c r="Q12" i="9" s="1"/>
  <c r="M12" i="9"/>
  <c r="M11" i="9"/>
  <c r="V11" i="9"/>
  <c r="Q11" i="9"/>
  <c r="M10" i="9"/>
  <c r="V10" i="9" s="1"/>
  <c r="Q10" i="9" s="1"/>
  <c r="M9" i="9"/>
  <c r="V9" i="9" s="1"/>
  <c r="Q9" i="9" s="1"/>
  <c r="Z8" i="9"/>
  <c r="M8" i="9"/>
  <c r="M7" i="9"/>
  <c r="V7" i="9" s="1"/>
  <c r="Q7" i="9" s="1"/>
  <c r="Z6" i="9"/>
  <c r="M6" i="9"/>
  <c r="V6" i="9" s="1"/>
  <c r="O268" i="8"/>
  <c r="N268" i="8"/>
  <c r="O267" i="8"/>
  <c r="N267" i="8"/>
  <c r="O266" i="8"/>
  <c r="N266" i="8"/>
  <c r="Z261" i="8"/>
  <c r="AA261" i="8" s="1"/>
  <c r="Q261" i="8" s="1"/>
  <c r="M261" i="8"/>
  <c r="Z260" i="8"/>
  <c r="AA260" i="8" s="1"/>
  <c r="Q260" i="8" s="1"/>
  <c r="M260" i="8"/>
  <c r="Z259" i="8"/>
  <c r="AA259" i="8" s="1"/>
  <c r="Q259" i="8" s="1"/>
  <c r="M259" i="8"/>
  <c r="Z258" i="8"/>
  <c r="AA258" i="8" s="1"/>
  <c r="Q258" i="8" s="1"/>
  <c r="M258" i="8"/>
  <c r="M256" i="8"/>
  <c r="V256" i="8" s="1"/>
  <c r="Q256" i="8" s="1"/>
  <c r="M255" i="8"/>
  <c r="V255" i="8" s="1"/>
  <c r="Q255" i="8" s="1"/>
  <c r="M254" i="8"/>
  <c r="V254" i="8"/>
  <c r="Q254" i="8" s="1"/>
  <c r="M253" i="8"/>
  <c r="V253" i="8" s="1"/>
  <c r="Q253" i="8" s="1"/>
  <c r="M251" i="8"/>
  <c r="V251" i="8" s="1"/>
  <c r="Q251" i="8" s="1"/>
  <c r="M250" i="8"/>
  <c r="V250" i="8"/>
  <c r="Q250" i="8" s="1"/>
  <c r="M249" i="8"/>
  <c r="V249" i="8"/>
  <c r="Q249" i="8" s="1"/>
  <c r="Z248" i="8"/>
  <c r="M248" i="8"/>
  <c r="Z247" i="8"/>
  <c r="M247" i="8"/>
  <c r="Z246" i="8"/>
  <c r="M246" i="8"/>
  <c r="M245" i="8"/>
  <c r="V245" i="8" s="1"/>
  <c r="Q245" i="8" s="1"/>
  <c r="Z244" i="8"/>
  <c r="M244" i="8"/>
  <c r="V244" i="8" s="1"/>
  <c r="Z242" i="8"/>
  <c r="AA242" i="8" s="1"/>
  <c r="M242" i="8"/>
  <c r="Z241" i="8"/>
  <c r="M241" i="8"/>
  <c r="AA241" i="8" s="1"/>
  <c r="Q241" i="8" s="1"/>
  <c r="Z239" i="8"/>
  <c r="M239" i="8"/>
  <c r="Z238" i="8"/>
  <c r="M238" i="8"/>
  <c r="Z236" i="8"/>
  <c r="M236" i="8"/>
  <c r="AA236" i="8" s="1"/>
  <c r="Q236" i="8" s="1"/>
  <c r="Z235" i="8"/>
  <c r="M235" i="8"/>
  <c r="Z234" i="8"/>
  <c r="M234" i="8"/>
  <c r="Z232" i="8"/>
  <c r="M232" i="8"/>
  <c r="V232" i="8" s="1"/>
  <c r="Z231" i="8"/>
  <c r="M231" i="8"/>
  <c r="V231" i="8" s="1"/>
  <c r="Z229" i="8"/>
  <c r="M229" i="8"/>
  <c r="Z228" i="8"/>
  <c r="M228" i="8"/>
  <c r="Z227" i="8"/>
  <c r="M227" i="8"/>
  <c r="Z225" i="8"/>
  <c r="M225" i="8"/>
  <c r="V225" i="8" s="1"/>
  <c r="Q225" i="8" s="1"/>
  <c r="Z224" i="8"/>
  <c r="M224" i="8"/>
  <c r="AA224" i="8" s="1"/>
  <c r="Q224" i="8" s="1"/>
  <c r="M223" i="8"/>
  <c r="V223" i="8" s="1"/>
  <c r="Q223" i="8" s="1"/>
  <c r="Z222" i="8"/>
  <c r="M222" i="8"/>
  <c r="AA222" i="8" s="1"/>
  <c r="M215" i="8"/>
  <c r="V215" i="8" s="1"/>
  <c r="Q215" i="8" s="1"/>
  <c r="M214" i="8"/>
  <c r="V214" i="8" s="1"/>
  <c r="Q214" i="8" s="1"/>
  <c r="Z212" i="8"/>
  <c r="AA212" i="8" s="1"/>
  <c r="M212" i="8"/>
  <c r="V212" i="8" s="1"/>
  <c r="Q212" i="8" s="1"/>
  <c r="Z211" i="8"/>
  <c r="AA211" i="8"/>
  <c r="M211" i="8"/>
  <c r="V211" i="8" s="1"/>
  <c r="Z210" i="8"/>
  <c r="AA210" i="8" s="1"/>
  <c r="Q210" i="8" s="1"/>
  <c r="M210" i="8"/>
  <c r="V210" i="8" s="1"/>
  <c r="Z209" i="8"/>
  <c r="AA209" i="8" s="1"/>
  <c r="M209" i="8"/>
  <c r="V209" i="8"/>
  <c r="Z208" i="8"/>
  <c r="AA208" i="8" s="1"/>
  <c r="M208" i="8"/>
  <c r="V208" i="8"/>
  <c r="Z205" i="8"/>
  <c r="M205" i="8"/>
  <c r="AA205" i="8" s="1"/>
  <c r="Q205" i="8" s="1"/>
  <c r="Z204" i="8"/>
  <c r="M204" i="8"/>
  <c r="V204" i="8"/>
  <c r="Z203" i="8"/>
  <c r="M203" i="8"/>
  <c r="AA203" i="8" s="1"/>
  <c r="Q203" i="8"/>
  <c r="M202" i="8"/>
  <c r="V202" i="8" s="1"/>
  <c r="Q202" i="8" s="1"/>
  <c r="Z201" i="8"/>
  <c r="M201" i="8"/>
  <c r="AA201" i="8" s="1"/>
  <c r="Z199" i="8"/>
  <c r="M199" i="8"/>
  <c r="Z198" i="8"/>
  <c r="M198" i="8"/>
  <c r="AA198" i="8" s="1"/>
  <c r="M197" i="8"/>
  <c r="Z197" i="8"/>
  <c r="Z195" i="8"/>
  <c r="M195" i="8"/>
  <c r="M194" i="8"/>
  <c r="V194" i="8" s="1"/>
  <c r="Q194" i="8" s="1"/>
  <c r="M193" i="8"/>
  <c r="V193" i="8" s="1"/>
  <c r="Q193" i="8" s="1"/>
  <c r="Z191" i="8"/>
  <c r="M191" i="8"/>
  <c r="AA191" i="8" s="1"/>
  <c r="Q191" i="8" s="1"/>
  <c r="M190" i="8"/>
  <c r="V190" i="8" s="1"/>
  <c r="Q190" i="8" s="1"/>
  <c r="Z189" i="8"/>
  <c r="M189" i="8"/>
  <c r="AA189" i="8" s="1"/>
  <c r="Q189" i="8" s="1"/>
  <c r="Z188" i="8"/>
  <c r="M188" i="8"/>
  <c r="Z186" i="8"/>
  <c r="M186" i="8"/>
  <c r="AA186" i="8" s="1"/>
  <c r="Z185" i="8"/>
  <c r="M185" i="8"/>
  <c r="M183" i="8"/>
  <c r="Z183" i="8"/>
  <c r="AA183" i="8"/>
  <c r="Q183" i="8" s="1"/>
  <c r="Z182" i="8"/>
  <c r="M182" i="8"/>
  <c r="Z181" i="8"/>
  <c r="M181" i="8"/>
  <c r="Z179" i="8"/>
  <c r="M179" i="8"/>
  <c r="M178" i="8"/>
  <c r="V178" i="8" s="1"/>
  <c r="Q178" i="8" s="1"/>
  <c r="M177" i="8"/>
  <c r="V177" i="8" s="1"/>
  <c r="Q177" i="8" s="1"/>
  <c r="M170" i="8"/>
  <c r="V170" i="8" s="1"/>
  <c r="Q170" i="8" s="1"/>
  <c r="Z169" i="8"/>
  <c r="M169" i="8"/>
  <c r="Z168" i="8"/>
  <c r="AA168" i="8" s="1"/>
  <c r="M168" i="8"/>
  <c r="V168" i="8" s="1"/>
  <c r="M167" i="8"/>
  <c r="V167" i="8" s="1"/>
  <c r="Q167" i="8" s="1"/>
  <c r="Z165" i="8"/>
  <c r="AA165" i="8"/>
  <c r="Q165" i="8" s="1"/>
  <c r="M164" i="8"/>
  <c r="V164" i="8" s="1"/>
  <c r="Q164" i="8" s="1"/>
  <c r="M163" i="8"/>
  <c r="AA163" i="8" s="1"/>
  <c r="Q163" i="8" s="1"/>
  <c r="Z163" i="8"/>
  <c r="M162" i="8"/>
  <c r="V162" i="8" s="1"/>
  <c r="Q162" i="8" s="1"/>
  <c r="M161" i="8"/>
  <c r="V161" i="8" s="1"/>
  <c r="Q161" i="8" s="1"/>
  <c r="Z159" i="8"/>
  <c r="M159" i="8"/>
  <c r="AA159" i="8" s="1"/>
  <c r="Q159" i="8" s="1"/>
  <c r="M158" i="8"/>
  <c r="V158" i="8" s="1"/>
  <c r="Q158" i="8" s="1"/>
  <c r="Z157" i="8"/>
  <c r="M157" i="8"/>
  <c r="AA157" i="8" s="1"/>
  <c r="Z155" i="8"/>
  <c r="M155" i="8"/>
  <c r="M154" i="8"/>
  <c r="V154" i="8" s="1"/>
  <c r="Q154" i="8" s="1"/>
  <c r="M153" i="8"/>
  <c r="V153" i="8" s="1"/>
  <c r="Q153" i="8" s="1"/>
  <c r="Z151" i="8"/>
  <c r="M151" i="8"/>
  <c r="AA151" i="8" s="1"/>
  <c r="Z150" i="8"/>
  <c r="AA150" i="8" s="1"/>
  <c r="M150" i="8"/>
  <c r="V150" i="8" s="1"/>
  <c r="Z148" i="8"/>
  <c r="M148" i="8"/>
  <c r="AA148" i="8" s="1"/>
  <c r="Q148" i="8" s="1"/>
  <c r="Z147" i="8"/>
  <c r="M147" i="8"/>
  <c r="Z146" i="8"/>
  <c r="M146" i="8"/>
  <c r="M144" i="8"/>
  <c r="V144" i="8" s="1"/>
  <c r="Z143" i="8"/>
  <c r="AA143" i="8" s="1"/>
  <c r="Q143" i="8" s="1"/>
  <c r="M142" i="8"/>
  <c r="V142" i="8" s="1"/>
  <c r="Q142" i="8" s="1"/>
  <c r="M141" i="8"/>
  <c r="V141" i="8" s="1"/>
  <c r="Q141" i="8" s="1"/>
  <c r="Z140" i="8"/>
  <c r="M140" i="8"/>
  <c r="Z139" i="8"/>
  <c r="M139" i="8"/>
  <c r="AA139" i="8" s="1"/>
  <c r="Q139" i="8" s="1"/>
  <c r="M138" i="8"/>
  <c r="V138" i="8" s="1"/>
  <c r="Q138" i="8" s="1"/>
  <c r="M131" i="8"/>
  <c r="V131" i="8" s="1"/>
  <c r="Q131" i="8" s="1"/>
  <c r="M130" i="8"/>
  <c r="V130" i="8" s="1"/>
  <c r="Q130" i="8"/>
  <c r="Z128" i="8"/>
  <c r="M128" i="8"/>
  <c r="V128" i="8" s="1"/>
  <c r="Z127" i="8"/>
  <c r="M127" i="8"/>
  <c r="V127" i="8" s="1"/>
  <c r="Z125" i="8"/>
  <c r="M125" i="8"/>
  <c r="Z124" i="8"/>
  <c r="M124" i="8"/>
  <c r="V124" i="8" s="1"/>
  <c r="Z123" i="8"/>
  <c r="M123" i="8"/>
  <c r="AA123" i="8" s="1"/>
  <c r="Z121" i="8"/>
  <c r="M121" i="8"/>
  <c r="M120" i="8"/>
  <c r="V120" i="8" s="1"/>
  <c r="Q120" i="8" s="1"/>
  <c r="Z119" i="8"/>
  <c r="M119" i="8"/>
  <c r="M118" i="8"/>
  <c r="V118" i="8" s="1"/>
  <c r="Q118" i="8" s="1"/>
  <c r="Z116" i="8"/>
  <c r="M116" i="8"/>
  <c r="AA116" i="8"/>
  <c r="Q116" i="8" s="1"/>
  <c r="Z115" i="8"/>
  <c r="M115" i="8"/>
  <c r="Z114" i="8"/>
  <c r="M114" i="8"/>
  <c r="AA114" i="8" s="1"/>
  <c r="Q114" i="8" s="1"/>
  <c r="Z112" i="8"/>
  <c r="M112" i="8"/>
  <c r="V112" i="8" s="1"/>
  <c r="M111" i="8"/>
  <c r="V111" i="8" s="1"/>
  <c r="Q111" i="8" s="1"/>
  <c r="M110" i="8"/>
  <c r="V110" i="8" s="1"/>
  <c r="Q110" i="8" s="1"/>
  <c r="Z108" i="8"/>
  <c r="M108" i="8"/>
  <c r="Z107" i="8"/>
  <c r="M107" i="8"/>
  <c r="M105" i="8"/>
  <c r="V105" i="8" s="1"/>
  <c r="Z104" i="8"/>
  <c r="AA104" i="8" s="1"/>
  <c r="Q104" i="8"/>
  <c r="Z103" i="8"/>
  <c r="M103" i="8"/>
  <c r="Z102" i="8"/>
  <c r="M102" i="8"/>
  <c r="M101" i="8"/>
  <c r="Z101" i="8"/>
  <c r="AA101" i="8" s="1"/>
  <c r="Q101" i="8" s="1"/>
  <c r="Z100" i="8"/>
  <c r="M100" i="8"/>
  <c r="Z99" i="8"/>
  <c r="M99" i="8"/>
  <c r="AA99" i="8" s="1"/>
  <c r="Q99" i="8" s="1"/>
  <c r="Z97" i="8"/>
  <c r="M97" i="8"/>
  <c r="V97" i="8" s="1"/>
  <c r="Z96" i="8"/>
  <c r="M96" i="8"/>
  <c r="M95" i="8"/>
  <c r="V95" i="8"/>
  <c r="Q95" i="8" s="1"/>
  <c r="M88" i="8"/>
  <c r="V88" i="8" s="1"/>
  <c r="Q88" i="8" s="1"/>
  <c r="M87" i="8"/>
  <c r="V87" i="8" s="1"/>
  <c r="Q87" i="8"/>
  <c r="M85" i="8"/>
  <c r="V85" i="8" s="1"/>
  <c r="Q85" i="8" s="1"/>
  <c r="M84" i="8"/>
  <c r="V84" i="8" s="1"/>
  <c r="Q84" i="8" s="1"/>
  <c r="Z82" i="8"/>
  <c r="M82" i="8"/>
  <c r="Z81" i="8"/>
  <c r="AA81" i="8" s="1"/>
  <c r="M81" i="8"/>
  <c r="Q81" i="8"/>
  <c r="Z80" i="8"/>
  <c r="AA80" i="8" s="1"/>
  <c r="Q80" i="8" s="1"/>
  <c r="M80" i="8"/>
  <c r="Q78" i="8"/>
  <c r="M78" i="8"/>
  <c r="M77" i="8"/>
  <c r="V77" i="8" s="1"/>
  <c r="Q77" i="8" s="1"/>
  <c r="M76" i="8"/>
  <c r="V76" i="8" s="1"/>
  <c r="Q76" i="8" s="1"/>
  <c r="M75" i="8"/>
  <c r="V75" i="8" s="1"/>
  <c r="Q75" i="8" s="1"/>
  <c r="Z73" i="8"/>
  <c r="M73" i="8"/>
  <c r="Z72" i="8"/>
  <c r="M72" i="8"/>
  <c r="Z71" i="8"/>
  <c r="M71" i="8"/>
  <c r="AA71" i="8" s="1"/>
  <c r="Q71" i="8" s="1"/>
  <c r="Q69" i="8"/>
  <c r="M69" i="8"/>
  <c r="Z68" i="8"/>
  <c r="AA68" i="8"/>
  <c r="Q68" i="8" s="1"/>
  <c r="M68" i="8"/>
  <c r="M67" i="8"/>
  <c r="V67" i="8" s="1"/>
  <c r="Q67" i="8" s="1"/>
  <c r="Z66" i="8"/>
  <c r="AA66" i="8"/>
  <c r="Q66" i="8" s="1"/>
  <c r="M66" i="8"/>
  <c r="V66" i="8" s="1"/>
  <c r="Z64" i="8"/>
  <c r="AA64" i="8" s="1"/>
  <c r="Q64" i="8" s="1"/>
  <c r="M64" i="8"/>
  <c r="Z63" i="8"/>
  <c r="M63" i="8"/>
  <c r="V63" i="8"/>
  <c r="Z62" i="8"/>
  <c r="M62" i="8"/>
  <c r="V62" i="8" s="1"/>
  <c r="Z59" i="8"/>
  <c r="AA59" i="8" s="1"/>
  <c r="Q59" i="8" s="1"/>
  <c r="M59" i="8"/>
  <c r="Z58" i="8"/>
  <c r="AA58" i="8" s="1"/>
  <c r="Q58" i="8" s="1"/>
  <c r="M58" i="8"/>
  <c r="Z57" i="8"/>
  <c r="M57" i="8"/>
  <c r="AA57" i="8"/>
  <c r="Q57" i="8" s="1"/>
  <c r="M55" i="8"/>
  <c r="V55" i="8" s="1"/>
  <c r="Q55" i="8" s="1"/>
  <c r="Z54" i="8"/>
  <c r="M54" i="8"/>
  <c r="M53" i="8"/>
  <c r="V53" i="8" s="1"/>
  <c r="Q53" i="8" s="1"/>
  <c r="Z52" i="8"/>
  <c r="AA52" i="8" s="1"/>
  <c r="M52" i="8"/>
  <c r="V52" i="8" s="1"/>
  <c r="Q52" i="8" s="1"/>
  <c r="Z50" i="8"/>
  <c r="AA50" i="8" s="1"/>
  <c r="M50" i="8"/>
  <c r="V50" i="8"/>
  <c r="Z49" i="8"/>
  <c r="M49" i="8"/>
  <c r="V49" i="8" s="1"/>
  <c r="Q49" i="8" s="1"/>
  <c r="M40" i="8"/>
  <c r="V40" i="8" s="1"/>
  <c r="Q40" i="8" s="1"/>
  <c r="M39" i="8"/>
  <c r="V39" i="8"/>
  <c r="Q39" i="8" s="1"/>
  <c r="M37" i="8"/>
  <c r="V37" i="8"/>
  <c r="Q37" i="8" s="1"/>
  <c r="Z35" i="8"/>
  <c r="AA35" i="8" s="1"/>
  <c r="Q35" i="8" s="1"/>
  <c r="M35" i="8"/>
  <c r="Z34" i="8"/>
  <c r="AA34" i="8" s="1"/>
  <c r="Q34" i="8" s="1"/>
  <c r="M34" i="8"/>
  <c r="Z33" i="8"/>
  <c r="AA33" i="8" s="1"/>
  <c r="Q33" i="8" s="1"/>
  <c r="M33" i="8"/>
  <c r="Z31" i="8"/>
  <c r="U31" i="8"/>
  <c r="V31" i="8" s="1"/>
  <c r="Q31" i="8" s="1"/>
  <c r="M31" i="8"/>
  <c r="AA31" i="8" s="1"/>
  <c r="Z30" i="8"/>
  <c r="AA30" i="8" s="1"/>
  <c r="Q30" i="8" s="1"/>
  <c r="M30" i="8"/>
  <c r="Z29" i="8"/>
  <c r="AA29" i="8" s="1"/>
  <c r="M29" i="8"/>
  <c r="U29" i="8"/>
  <c r="Z28" i="8"/>
  <c r="M28" i="8"/>
  <c r="U28" i="8"/>
  <c r="Z26" i="8"/>
  <c r="AA26" i="8" s="1"/>
  <c r="Q26" i="8" s="1"/>
  <c r="M26" i="8"/>
  <c r="Z24" i="8"/>
  <c r="AA24" i="8" s="1"/>
  <c r="Q24" i="8" s="1"/>
  <c r="M24" i="8"/>
  <c r="Z23" i="8"/>
  <c r="M23" i="8"/>
  <c r="M22" i="8"/>
  <c r="V22" i="8" s="1"/>
  <c r="Q22" i="8" s="1"/>
  <c r="Z21" i="8"/>
  <c r="AA21" i="8" s="1"/>
  <c r="M21" i="8"/>
  <c r="V21" i="8" s="1"/>
  <c r="M20" i="8"/>
  <c r="V20" i="8"/>
  <c r="Q20" i="8" s="1"/>
  <c r="Z19" i="8"/>
  <c r="M19" i="8"/>
  <c r="V19" i="8" s="1"/>
  <c r="Z17" i="8"/>
  <c r="AA17" i="8"/>
  <c r="Q17" i="8" s="1"/>
  <c r="M17" i="8"/>
  <c r="Z16" i="8"/>
  <c r="M16" i="8"/>
  <c r="AA16" i="8" s="1"/>
  <c r="Q16" i="8" s="1"/>
  <c r="Z15" i="8"/>
  <c r="M15" i="8"/>
  <c r="Z13" i="8"/>
  <c r="M13" i="8"/>
  <c r="Z12" i="8"/>
  <c r="M12" i="8"/>
  <c r="M11" i="8"/>
  <c r="V11" i="8" s="1"/>
  <c r="Q11" i="8" s="1"/>
  <c r="M10" i="8"/>
  <c r="V10" i="8" s="1"/>
  <c r="Q10" i="8" s="1"/>
  <c r="M9" i="8"/>
  <c r="V9" i="8" s="1"/>
  <c r="Q9" i="8" s="1"/>
  <c r="Z8" i="8"/>
  <c r="M8" i="8"/>
  <c r="AA8" i="8" s="1"/>
  <c r="Q8" i="8" s="1"/>
  <c r="M7" i="8"/>
  <c r="V7" i="8" s="1"/>
  <c r="Q7" i="8" s="1"/>
  <c r="Z6" i="8"/>
  <c r="AA6" i="8" s="1"/>
  <c r="M6" i="8"/>
  <c r="V6" i="8"/>
  <c r="Q6" i="8" s="1"/>
  <c r="V40" i="9"/>
  <c r="Q40" i="9" s="1"/>
  <c r="AA53" i="9"/>
  <c r="Q53" i="9" s="1"/>
  <c r="AA65" i="9"/>
  <c r="Q65" i="9" s="1"/>
  <c r="AA67" i="9"/>
  <c r="Q67" i="9" s="1"/>
  <c r="V90" i="9"/>
  <c r="AA15" i="9"/>
  <c r="Q15" i="9" s="1"/>
  <c r="AA32" i="9"/>
  <c r="Q32" i="9" s="1"/>
  <c r="V39" i="9"/>
  <c r="Q39" i="9" s="1"/>
  <c r="AA49" i="9"/>
  <c r="V49" i="9"/>
  <c r="AA71" i="9"/>
  <c r="AA102" i="9"/>
  <c r="AA6" i="9"/>
  <c r="V68" i="9"/>
  <c r="Q68" i="9" s="1"/>
  <c r="V71" i="9"/>
  <c r="Q71" i="9" s="1"/>
  <c r="AA81" i="9"/>
  <c r="Q81" i="9" s="1"/>
  <c r="V102" i="9"/>
  <c r="V169" i="8"/>
  <c r="V186" i="8"/>
  <c r="V242" i="8"/>
  <c r="V157" i="8"/>
  <c r="V107" i="8"/>
  <c r="V151" i="8"/>
  <c r="Q151" i="8" s="1"/>
  <c r="AA179" i="8"/>
  <c r="Q179" i="8" s="1"/>
  <c r="AA182" i="8"/>
  <c r="Q182" i="8" s="1"/>
  <c r="AA63" i="8"/>
  <c r="AA100" i="8"/>
  <c r="Q100" i="8"/>
  <c r="V123" i="8"/>
  <c r="V198" i="8"/>
  <c r="AA199" i="8"/>
  <c r="Q199" i="8" s="1"/>
  <c r="AA49" i="8"/>
  <c r="AA146" i="8"/>
  <c r="Q146" i="8" s="1"/>
  <c r="V238" i="8"/>
  <c r="V29" i="8"/>
  <c r="Q29" i="8" s="1"/>
  <c r="AA82" i="8"/>
  <c r="Q82" i="8" s="1"/>
  <c r="AA128" i="8"/>
  <c r="Q128" i="8" s="1"/>
  <c r="AA140" i="8"/>
  <c r="Q140" i="8"/>
  <c r="AA155" i="8"/>
  <c r="Q155" i="8" s="1"/>
  <c r="AA188" i="8"/>
  <c r="Q188" i="8" s="1"/>
  <c r="V201" i="8"/>
  <c r="AA204" i="8"/>
  <c r="AA225" i="8"/>
  <c r="AA246" i="8"/>
  <c r="Q246" i="8" s="1"/>
  <c r="AA248" i="8"/>
  <c r="Q248" i="8"/>
  <c r="Q102" i="9"/>
  <c r="AA27" i="9"/>
  <c r="Q27" i="9" s="1"/>
  <c r="AA83" i="9"/>
  <c r="Q83" i="9"/>
  <c r="AA107" i="9"/>
  <c r="AA96" i="9"/>
  <c r="AA97" i="8"/>
  <c r="AA239" i="8"/>
  <c r="Q239" i="8" s="1"/>
  <c r="AA232" i="8"/>
  <c r="Q232" i="8" s="1"/>
  <c r="P18" i="4"/>
  <c r="N18" i="4"/>
  <c r="P31" i="4"/>
  <c r="N31" i="4"/>
  <c r="V222" i="8"/>
  <c r="Q222" i="8"/>
  <c r="AA127" i="8"/>
  <c r="Q127" i="8" s="1"/>
  <c r="AA23" i="8"/>
  <c r="Q23" i="8" s="1"/>
  <c r="AA235" i="8"/>
  <c r="Q235" i="8"/>
  <c r="Q62" i="8" l="1"/>
  <c r="Q97" i="8"/>
  <c r="Q157" i="8"/>
  <c r="Q204" i="8"/>
  <c r="Q242" i="8"/>
  <c r="Q6" i="9"/>
  <c r="Q96" i="9"/>
  <c r="Q90" i="9"/>
  <c r="AA13" i="8"/>
  <c r="Q13" i="8" s="1"/>
  <c r="V28" i="8"/>
  <c r="AA54" i="8"/>
  <c r="Q54" i="8" s="1"/>
  <c r="AA62" i="8"/>
  <c r="AA73" i="8"/>
  <c r="Q73" i="8" s="1"/>
  <c r="AA102" i="8"/>
  <c r="Q102" i="8" s="1"/>
  <c r="AA112" i="8"/>
  <c r="AA197" i="8"/>
  <c r="Q197" i="8" s="1"/>
  <c r="AA227" i="8"/>
  <c r="Q227" i="8" s="1"/>
  <c r="AA238" i="8"/>
  <c r="Q238" i="8" s="1"/>
  <c r="AA8" i="9"/>
  <c r="Q8" i="9" s="1"/>
  <c r="AA33" i="9"/>
  <c r="Q33" i="9" s="1"/>
  <c r="AA99" i="9"/>
  <c r="Q99" i="9" s="1"/>
  <c r="AA105" i="9"/>
  <c r="Q105" i="9" s="1"/>
  <c r="Q50" i="8"/>
  <c r="Q63" i="8"/>
  <c r="Q112" i="8"/>
  <c r="AA115" i="8"/>
  <c r="Q115" i="8" s="1"/>
  <c r="Q198" i="8"/>
  <c r="Q201" i="8"/>
  <c r="Q208" i="8"/>
  <c r="AA244" i="8"/>
  <c r="Q244" i="8" s="1"/>
  <c r="AA29" i="9"/>
  <c r="Q29" i="9" s="1"/>
  <c r="AA42" i="9"/>
  <c r="Q42" i="9" s="1"/>
  <c r="AA101" i="9"/>
  <c r="Q101" i="9" s="1"/>
  <c r="I159" i="2"/>
  <c r="I154" i="2"/>
  <c r="Q123" i="8"/>
  <c r="Q49" i="9"/>
  <c r="AA12" i="8"/>
  <c r="Q12" i="8" s="1"/>
  <c r="AA15" i="8"/>
  <c r="Q15" i="8" s="1"/>
  <c r="Q21" i="8"/>
  <c r="AA28" i="8"/>
  <c r="AA72" i="8"/>
  <c r="Q72" i="8" s="1"/>
  <c r="AA107" i="8"/>
  <c r="Q107" i="8" s="1"/>
  <c r="AA125" i="8"/>
  <c r="Q125" i="8" s="1"/>
  <c r="AA181" i="8"/>
  <c r="Q181" i="8" s="1"/>
  <c r="AA185" i="8"/>
  <c r="AA231" i="8"/>
  <c r="Q231" i="8" s="1"/>
  <c r="AA59" i="9"/>
  <c r="Q59" i="9" s="1"/>
  <c r="AA82" i="9"/>
  <c r="Q82" i="9" s="1"/>
  <c r="AA85" i="9"/>
  <c r="Q85" i="9" s="1"/>
  <c r="AA97" i="9"/>
  <c r="O86" i="9"/>
  <c r="P89" i="4"/>
  <c r="N18" i="9"/>
  <c r="O18" i="9"/>
  <c r="N35" i="9"/>
  <c r="O35" i="9"/>
  <c r="J123" i="2"/>
  <c r="J118" i="2"/>
  <c r="I149" i="2"/>
  <c r="J195" i="2"/>
  <c r="J149" i="2"/>
  <c r="J235" i="2"/>
  <c r="I190" i="2"/>
  <c r="P69" i="4"/>
  <c r="N88" i="9"/>
  <c r="O83" i="9"/>
  <c r="O91" i="9" s="1"/>
  <c r="N89" i="9"/>
  <c r="N73" i="9"/>
  <c r="P49" i="4"/>
  <c r="B89" i="9"/>
  <c r="O73" i="9"/>
  <c r="N69" i="4"/>
  <c r="O89" i="9"/>
  <c r="N49" i="4"/>
  <c r="O52" i="9"/>
  <c r="O54" i="9" s="1"/>
  <c r="N54" i="9"/>
  <c r="N89" i="4"/>
  <c r="J5" i="4"/>
  <c r="I35" i="4"/>
  <c r="Q92" i="8"/>
  <c r="Q19" i="9"/>
  <c r="Q150" i="8"/>
  <c r="Q168" i="8"/>
  <c r="AA19" i="8"/>
  <c r="Q19" i="8" s="1"/>
  <c r="AA124" i="8"/>
  <c r="Q124" i="8" s="1"/>
  <c r="V185" i="8"/>
  <c r="Q185" i="8" s="1"/>
  <c r="AA103" i="8"/>
  <c r="Q103" i="8" s="1"/>
  <c r="AA119" i="8"/>
  <c r="Q119" i="8" s="1"/>
  <c r="AA121" i="8"/>
  <c r="Q121" i="8" s="1"/>
  <c r="AA147" i="8"/>
  <c r="Q147" i="8" s="1"/>
  <c r="Q174" i="8" s="1"/>
  <c r="AA169" i="8"/>
  <c r="Q169" i="8" s="1"/>
  <c r="AA195" i="8"/>
  <c r="Q195" i="8" s="1"/>
  <c r="Q211" i="8"/>
  <c r="AA229" i="8"/>
  <c r="Q229" i="8" s="1"/>
  <c r="AA247" i="8"/>
  <c r="Q247" i="8" s="1"/>
  <c r="Q25" i="9"/>
  <c r="Q36" i="9" s="1"/>
  <c r="AA34" i="9"/>
  <c r="Q34" i="9" s="1"/>
  <c r="V95" i="9"/>
  <c r="AA95" i="9"/>
  <c r="J35" i="4"/>
  <c r="V97" i="9"/>
  <c r="Q97" i="9" s="1"/>
  <c r="Q186" i="8"/>
  <c r="Q219" i="8" s="1"/>
  <c r="V58" i="9"/>
  <c r="Q58" i="9" s="1"/>
  <c r="AA96" i="8"/>
  <c r="Q96" i="8" s="1"/>
  <c r="V108" i="8"/>
  <c r="AA108" i="8"/>
  <c r="Q209" i="8"/>
  <c r="AA228" i="8"/>
  <c r="Q228" i="8" s="1"/>
  <c r="AA234" i="8"/>
  <c r="Q234" i="8" s="1"/>
  <c r="AA66" i="9"/>
  <c r="Q66" i="9" s="1"/>
  <c r="I235" i="2"/>
  <c r="I231" i="2"/>
  <c r="AA104" i="9"/>
  <c r="Q104" i="9" s="1"/>
  <c r="I113" i="2"/>
  <c r="I118" i="2"/>
  <c r="I195" i="2"/>
  <c r="P83" i="9"/>
  <c r="P108" i="9"/>
  <c r="AA43" i="9"/>
  <c r="Q43" i="9" s="1"/>
  <c r="Q55" i="9" s="1"/>
  <c r="AA46" i="9"/>
  <c r="Q46" i="9" s="1"/>
  <c r="AA86" i="9"/>
  <c r="Q86" i="9" s="1"/>
  <c r="Q92" i="9" s="1"/>
  <c r="I123" i="2"/>
  <c r="B88" i="9"/>
  <c r="O88" i="9"/>
  <c r="J231" i="2"/>
  <c r="Q28" i="8" l="1"/>
  <c r="Q44" i="8" s="1"/>
  <c r="Q265" i="8"/>
  <c r="N269" i="8" s="1"/>
  <c r="N91" i="9"/>
  <c r="Q135" i="8"/>
  <c r="H274" i="8" s="1"/>
  <c r="H275" i="8"/>
  <c r="Q108" i="8"/>
  <c r="H114" i="9"/>
  <c r="Q95" i="9"/>
  <c r="Q109" i="9" s="1"/>
  <c r="H116" i="9" s="1"/>
  <c r="Q74" i="9"/>
  <c r="H115" i="9" s="1"/>
  <c r="H117" i="9" l="1"/>
  <c r="N110" i="9"/>
  <c r="N111" i="9" s="1"/>
  <c r="AE97" i="11" l="1"/>
</calcChain>
</file>

<file path=xl/sharedStrings.xml><?xml version="1.0" encoding="utf-8"?>
<sst xmlns="http://schemas.openxmlformats.org/spreadsheetml/2006/main" count="9125" uniqueCount="1317">
  <si>
    <t>N°UE</t>
  </si>
  <si>
    <t>Intitulé de l'enseignement</t>
  </si>
  <si>
    <t>Code Apogée de l'ELP
contrat 2012</t>
  </si>
  <si>
    <t xml:space="preserve">Type de l'enseignement </t>
  </si>
  <si>
    <t>Si UE mutualisée à d'autres mentions ou années de formation, indiquer lesquelles</t>
  </si>
  <si>
    <t>Porteur 
(o/n)</t>
  </si>
  <si>
    <t>Si UE Choix
Précisez le nombre d'enseignement 
ou nombre d'ECTS 
à choisir</t>
  </si>
  <si>
    <t>COEF</t>
  </si>
  <si>
    <t>ECTS</t>
  </si>
  <si>
    <t>Section 
CNU
Enseignement</t>
  </si>
  <si>
    <t>Volume horaire</t>
  </si>
  <si>
    <t>CM</t>
  </si>
  <si>
    <t>TD</t>
  </si>
  <si>
    <t>TP</t>
  </si>
  <si>
    <t xml:space="preserve">Semestre 1 </t>
  </si>
  <si>
    <t xml:space="preserve"> </t>
  </si>
  <si>
    <t>Portail Histoire-Géographie</t>
  </si>
  <si>
    <t>UE1</t>
  </si>
  <si>
    <t>Approches de l’histoire moderne</t>
  </si>
  <si>
    <t>LOL1E21</t>
  </si>
  <si>
    <t xml:space="preserve">UE Portail HG </t>
  </si>
  <si>
    <t>Géo-DEG</t>
  </si>
  <si>
    <t>oui</t>
  </si>
  <si>
    <t>6</t>
  </si>
  <si>
    <t>22</t>
  </si>
  <si>
    <t>UE2</t>
  </si>
  <si>
    <t>Initiation à l’histoire ancienne</t>
  </si>
  <si>
    <t>création</t>
  </si>
  <si>
    <t>UE Portail HG</t>
  </si>
  <si>
    <t>Géographie</t>
  </si>
  <si>
    <t>3</t>
  </si>
  <si>
    <t>21</t>
  </si>
  <si>
    <t>UE3</t>
  </si>
  <si>
    <t>Notions et méthodes de l’histoire</t>
  </si>
  <si>
    <t>LOL1E30</t>
  </si>
  <si>
    <t>Géo-Lettres-DEG</t>
  </si>
  <si>
    <t>4</t>
  </si>
  <si>
    <t>UE4</t>
  </si>
  <si>
    <t>Introduction à la géographie humaine</t>
  </si>
  <si>
    <t>LOL1D10</t>
  </si>
  <si>
    <t>UE Portail Hist-Géo</t>
  </si>
  <si>
    <t>non</t>
  </si>
  <si>
    <t>23</t>
  </si>
  <si>
    <t>UE5</t>
  </si>
  <si>
    <t>Climat, océan, changement climatique</t>
  </si>
  <si>
    <t>LOL2D10</t>
  </si>
  <si>
    <t>UE6</t>
  </si>
  <si>
    <t>Géographie culturelle</t>
  </si>
  <si>
    <t>LOL1D50</t>
  </si>
  <si>
    <t>UE7</t>
  </si>
  <si>
    <t>Méthodes de la géographie</t>
  </si>
  <si>
    <t>LOL1D20</t>
  </si>
  <si>
    <t xml:space="preserve">UE8 </t>
  </si>
  <si>
    <t>Atelier d’écriture</t>
  </si>
  <si>
    <t>LOL1E60</t>
  </si>
  <si>
    <t>Géo-Lettres</t>
  </si>
  <si>
    <t>2</t>
  </si>
  <si>
    <t>21-22</t>
  </si>
  <si>
    <t>UE9</t>
  </si>
  <si>
    <t>Langue vivante étrangère</t>
  </si>
  <si>
    <t>LOL1E41</t>
  </si>
  <si>
    <t>UE9a</t>
  </si>
  <si>
    <t>Allemand</t>
  </si>
  <si>
    <t>LOL1E4D</t>
  </si>
  <si>
    <t>UFR Collegium LLSH</t>
  </si>
  <si>
    <t>UE9b</t>
  </si>
  <si>
    <t>Anglais</t>
  </si>
  <si>
    <t>LOL1E4E</t>
  </si>
  <si>
    <t>UE9c</t>
  </si>
  <si>
    <t>Espagnol</t>
  </si>
  <si>
    <t>LOL1E4F</t>
  </si>
  <si>
    <t>Portail Histoire-Lettres</t>
  </si>
  <si>
    <t>UE10</t>
  </si>
  <si>
    <t>Approches de l'histoire ancienne</t>
  </si>
  <si>
    <t>LOL1E11</t>
  </si>
  <si>
    <t xml:space="preserve">UE Portail HL </t>
  </si>
  <si>
    <t>Lettres-DH</t>
  </si>
  <si>
    <t>UE11</t>
  </si>
  <si>
    <t>Initiation à l'histoire moderne</t>
  </si>
  <si>
    <t>UE Portail Hist-Let.</t>
  </si>
  <si>
    <t>Lettres</t>
  </si>
  <si>
    <t>UE12</t>
  </si>
  <si>
    <t>Romantismes</t>
  </si>
  <si>
    <t>?</t>
  </si>
  <si>
    <t>5</t>
  </si>
  <si>
    <t>9</t>
  </si>
  <si>
    <t>UE13</t>
  </si>
  <si>
    <t>Littérature des Lumières</t>
  </si>
  <si>
    <t>UE14</t>
  </si>
  <si>
    <t>Mythes et Littérature</t>
  </si>
  <si>
    <t>LOL1G31</t>
  </si>
  <si>
    <t>UE15</t>
  </si>
  <si>
    <t>Méthodologie Lettres</t>
  </si>
  <si>
    <t>LOL1G51</t>
  </si>
  <si>
    <t>Hors portail</t>
  </si>
  <si>
    <t>UE16</t>
  </si>
  <si>
    <t xml:space="preserve">UE de spécialisation </t>
  </si>
  <si>
    <t>Portail Histoire-Droit</t>
  </si>
  <si>
    <t>UE17</t>
  </si>
  <si>
    <t xml:space="preserve">Introduction au Droit et méthodologie
</t>
  </si>
  <si>
    <t>DOL1DF10</t>
  </si>
  <si>
    <t>UE Portail HD</t>
  </si>
  <si>
    <t>DEG</t>
  </si>
  <si>
    <t>1</t>
  </si>
  <si>
    <t>UE18</t>
  </si>
  <si>
    <t>Droit constitutionnel et méthodologie</t>
  </si>
  <si>
    <t>DOL1DF11</t>
  </si>
  <si>
    <t>UE19</t>
  </si>
  <si>
    <t>DEG-Géo-Lettres</t>
  </si>
  <si>
    <t>UE20</t>
  </si>
  <si>
    <t>Approches de l'histoire moderne</t>
  </si>
  <si>
    <t>LOL1EF20</t>
  </si>
  <si>
    <t>DEG-Géo</t>
  </si>
  <si>
    <t>UE21</t>
  </si>
  <si>
    <t>UE21a</t>
  </si>
  <si>
    <t>UE21b</t>
  </si>
  <si>
    <t>UE21c</t>
  </si>
  <si>
    <t>Majeure histoire</t>
  </si>
  <si>
    <t>UE22</t>
  </si>
  <si>
    <t>LOL1EF11</t>
  </si>
  <si>
    <t>UE de spécialisation</t>
  </si>
  <si>
    <t>DEG-Lettres</t>
  </si>
  <si>
    <t>Enseignements au choix</t>
  </si>
  <si>
    <t>UE23</t>
  </si>
  <si>
    <t>Sciences Politiques</t>
  </si>
  <si>
    <t>DOL1DF14</t>
  </si>
  <si>
    <t>UE24</t>
  </si>
  <si>
    <t>Droit des personnes</t>
  </si>
  <si>
    <t>DOL1DF15</t>
  </si>
  <si>
    <t>Semestre 2</t>
  </si>
  <si>
    <t>UE de tronc commun</t>
  </si>
  <si>
    <t>Approche de l'histoire contemporaine</t>
  </si>
  <si>
    <t>LOL2E21</t>
  </si>
  <si>
    <t>UE Portail HG tronc commun</t>
  </si>
  <si>
    <t>Géographie régionale de la France</t>
  </si>
  <si>
    <t>LOL2D20</t>
  </si>
  <si>
    <t>UE Majeure Histoire</t>
  </si>
  <si>
    <t>Approches de l'histoire médiévale</t>
  </si>
  <si>
    <t>LOL2E10</t>
  </si>
  <si>
    <t>UE  de spécialisation</t>
  </si>
  <si>
    <t>Lettres-DEG</t>
  </si>
  <si>
    <t>Fondamentaux de l’Histoire des religions</t>
  </si>
  <si>
    <t>LOL2E31</t>
  </si>
  <si>
    <t xml:space="preserve">3 </t>
  </si>
  <si>
    <t>Atelier d’histoire ancienne</t>
  </si>
  <si>
    <t>Introduction aux Sciences Humaines et Sociales</t>
  </si>
  <si>
    <t>Langue Vivante Etrangère</t>
  </si>
  <si>
    <t>LOL2E40</t>
  </si>
  <si>
    <t>UE7a</t>
  </si>
  <si>
    <t>LOL2E4A</t>
  </si>
  <si>
    <t>UE7b</t>
  </si>
  <si>
    <t>LOL2E4B</t>
  </si>
  <si>
    <t>UE7c</t>
  </si>
  <si>
    <t>LOL2E4C</t>
  </si>
  <si>
    <t>UE8</t>
  </si>
  <si>
    <t>UE Portail HL tronc commun</t>
  </si>
  <si>
    <t>Littérature contemporaine</t>
  </si>
  <si>
    <t>Littérature et Histoire</t>
  </si>
  <si>
    <t>22+9</t>
  </si>
  <si>
    <t>Fondamentaux de l'histoire des religions</t>
  </si>
  <si>
    <t>Atelier d'histoire moderne</t>
  </si>
  <si>
    <t>UE15a</t>
  </si>
  <si>
    <t>UE15b</t>
  </si>
  <si>
    <t>UE15c</t>
  </si>
  <si>
    <t>Approches de l'Histoire médiévale</t>
  </si>
  <si>
    <t>Portail DH</t>
  </si>
  <si>
    <t>Droit constitutionnel</t>
  </si>
  <si>
    <t>LOL2DH19</t>
  </si>
  <si>
    <t>Droit de la famille</t>
  </si>
  <si>
    <t>LOL2DH22</t>
  </si>
  <si>
    <t>Histoire des relations internationales depuis 1815</t>
  </si>
  <si>
    <t>LOL2FF14</t>
  </si>
  <si>
    <t>UE de Portail</t>
  </si>
  <si>
    <t>UE22c</t>
  </si>
  <si>
    <t>Majeure Histoire</t>
  </si>
  <si>
    <t>Approches de l'histoire contemporaine</t>
  </si>
  <si>
    <t>UE25</t>
  </si>
  <si>
    <t>Histoire des institutions politiques</t>
  </si>
  <si>
    <t>LOL2DH26</t>
  </si>
  <si>
    <t>Licence Droit (DEG)</t>
  </si>
  <si>
    <t>UE26</t>
  </si>
  <si>
    <t>Institutions administratives</t>
  </si>
  <si>
    <t>LOL2DH30</t>
  </si>
  <si>
    <t>Histoire moderne : fondements institutionnels et politiques</t>
  </si>
  <si>
    <t>UE3a</t>
  </si>
  <si>
    <t>UE3b</t>
  </si>
  <si>
    <t>UE3c</t>
  </si>
  <si>
    <t>DEG (Lettres-SDL?)</t>
  </si>
  <si>
    <t>Parcours Patrimoine et Culture</t>
  </si>
  <si>
    <t>Archéologie et épigraphie anciennes</t>
  </si>
  <si>
    <t>Musée et étude d’oeuvres</t>
  </si>
  <si>
    <t>DEG(Lettres-SDL?)</t>
  </si>
  <si>
    <t>UE17a</t>
  </si>
  <si>
    <t>UE17b</t>
  </si>
  <si>
    <t>UFR collegium LLSH ?</t>
  </si>
  <si>
    <t>Droit de la responsabilité civile</t>
  </si>
  <si>
    <t>Institutions européennes</t>
  </si>
  <si>
    <t>Histoire contemporaine : fondements politiques et sociaux</t>
  </si>
  <si>
    <t>Histoire des religions niveau 2</t>
  </si>
  <si>
    <t>UFR collegium LLSH</t>
  </si>
  <si>
    <t>UE6a</t>
  </si>
  <si>
    <t>UE6b</t>
  </si>
  <si>
    <t>UE6c</t>
  </si>
  <si>
    <t>Initiation à l'histoire économique et sociale moderne</t>
  </si>
  <si>
    <t>Initiation à la numismatique ancienne</t>
  </si>
  <si>
    <t>Histoire de l’écrit</t>
  </si>
  <si>
    <t>L’image comme objet historique</t>
  </si>
  <si>
    <t>Initiation à la paléographie</t>
  </si>
  <si>
    <t>Tronc commun</t>
  </si>
  <si>
    <t>Langue Vivante étrangère</t>
  </si>
  <si>
    <t>Histoire des idées politiques</t>
  </si>
  <si>
    <t>Droit du contrat</t>
  </si>
  <si>
    <t>Géopolitique</t>
  </si>
  <si>
    <t>Histoire du monde méditerranéen antique</t>
  </si>
  <si>
    <t>Histoire sociale et culturelle de l’Europe moderne</t>
  </si>
  <si>
    <t>UE 3</t>
  </si>
  <si>
    <t>UE de tronc ommun</t>
  </si>
  <si>
    <t>UE4a</t>
  </si>
  <si>
    <t>UE4b</t>
  </si>
  <si>
    <t>UE5a</t>
  </si>
  <si>
    <t>Paléographie et diplomatique médiévale et moderne</t>
  </si>
  <si>
    <t>UE5b</t>
  </si>
  <si>
    <t>UE5c</t>
  </si>
  <si>
    <t>UE5d</t>
  </si>
  <si>
    <t>Comment on écrit l’histoire</t>
  </si>
  <si>
    <t>Histoire et patrimoine : le Val de Loire</t>
  </si>
  <si>
    <t>5+5</t>
  </si>
  <si>
    <t>Savoirs, pouvoirs et société dans l’Europe médiévale</t>
  </si>
  <si>
    <t>UE4c</t>
  </si>
  <si>
    <t>Familles et sociétés dans l’Antiquité</t>
  </si>
  <si>
    <t xml:space="preserve">Histoire urbaine de l’Europe moderne </t>
  </si>
  <si>
    <t>Les outils de l’historien 2</t>
  </si>
  <si>
    <t>Numismatique romaine</t>
  </si>
  <si>
    <t>La presse, des Lumières à l’âge contemporain</t>
  </si>
  <si>
    <t>Latin médiéval</t>
  </si>
  <si>
    <t>UE6d</t>
  </si>
  <si>
    <t>Initiation à la recherche en histoire</t>
  </si>
  <si>
    <t>UFR collegium-LLSH</t>
  </si>
  <si>
    <t>Révoltes et révolutions</t>
  </si>
  <si>
    <t>Portail</t>
  </si>
  <si>
    <t>Presse et politique 19è-21è</t>
  </si>
  <si>
    <t>Histoire politique et culturelle de l'idée européenne</t>
  </si>
  <si>
    <t>M1 Histoire et DAP MAP</t>
  </si>
  <si>
    <t>3+3</t>
  </si>
  <si>
    <t>Libertés publiques et droits fondamentaux</t>
  </si>
  <si>
    <t xml:space="preserve">Effectifs attendus parcours </t>
  </si>
  <si>
    <t>Effectifs global cours</t>
  </si>
  <si>
    <t>%</t>
  </si>
  <si>
    <t>Heures CM</t>
  </si>
  <si>
    <t>Coef eq TD</t>
  </si>
  <si>
    <t>Nbre de groupes</t>
  </si>
  <si>
    <t>Nbres d'heures</t>
  </si>
  <si>
    <t>Charges eq TD</t>
  </si>
  <si>
    <t>Charges eq TD propratisées</t>
  </si>
  <si>
    <t>Heures CTD</t>
  </si>
  <si>
    <t>Total Heq TD</t>
  </si>
  <si>
    <t>Heures TP</t>
  </si>
  <si>
    <t>Heures TD - norme 35/gr</t>
  </si>
  <si>
    <t>Semestre 1  Total Heures présentielles Etudiant - Portail Histoire/Géographie</t>
  </si>
  <si>
    <t>Semestre 1  Total Heures présentielles Etudiant - Portail Histoire/Lettres</t>
  </si>
  <si>
    <t>Semestre 1  Total Heures présentielles Etudiant - Portail Histoire/Droit</t>
  </si>
  <si>
    <t>TOTAL SEMESTRE 1 HeqTD</t>
  </si>
  <si>
    <t>Semestre 2  Total Heures présentielles Etudiant - Portail Histoire/Géographie</t>
  </si>
  <si>
    <t>Semestre 2  Total Heures présentielles Etudiant - Portail Histoire/Lettres</t>
  </si>
  <si>
    <t>Semestre 2  Total Heures présentielles Etudiant - Portail Histoire/Droit</t>
  </si>
  <si>
    <t>TOTAL SEMESTRE 2 HeqTD</t>
  </si>
  <si>
    <t>Semestre 3  Total Heures présentielles Etudiant - parcours métiers de l'enseignement</t>
  </si>
  <si>
    <t>Semestre 3  Total Heures présentielles Etudiant - parcours patrimoine et culture</t>
  </si>
  <si>
    <t>Semestre 3  Total Heures présentielles Etudiant - Parcours Histoire/Droit</t>
  </si>
  <si>
    <t>Semestre 3  Total HeqTD Etudiant</t>
  </si>
  <si>
    <t>Semestre 4  Total Heures présentielles Etudiant - parcours métiers de l'enseignement</t>
  </si>
  <si>
    <t>Semestre 4  Total Heures présentielles Etudiant - parcours patrimoine et culture</t>
  </si>
  <si>
    <t>Semestre 4  Total Heures présentielles Etudiant - Parcours Histoire/Droit</t>
  </si>
  <si>
    <t>Semestre 4  Total HeqTD Etudiant</t>
  </si>
  <si>
    <t>Semestre 5  Total Heures présentielles Etudiant - parcours métiers de l'enseignement</t>
  </si>
  <si>
    <t>Semestre 5  Total Heures présentielles Etudiant - parcours patrimoine et culture</t>
  </si>
  <si>
    <t>Semestre 5  Total Heures présentielles Etudiant - Parcours Histoire/Droit</t>
  </si>
  <si>
    <t>Semestre 5  Total HeqTD Etudiant</t>
  </si>
  <si>
    <t>Semestre 6  Total Heures présentielles Etudiant - parcours métiers de l'enseignement</t>
  </si>
  <si>
    <t>Semestre 6  Total Heures présentielles Etudiant - parcours patrimoine et culture</t>
  </si>
  <si>
    <t>Semestre 6  Total Heures présentielles Etudiant - Parcours Histoire/Droit</t>
  </si>
  <si>
    <t>Semestre 6  Total HeqTD Etudiant</t>
  </si>
  <si>
    <t>Total présentiel L2/L3 parcours métiers de l'enseignement</t>
  </si>
  <si>
    <t>Total présentiel L2/L3 parcours patrimoine et culture</t>
  </si>
  <si>
    <t>Total présentiel L2/L3 parcours Histoire/Droit</t>
  </si>
  <si>
    <t>COUT EqTD LICENCE HISTOIRE</t>
  </si>
  <si>
    <t xml:space="preserve">1ère année </t>
  </si>
  <si>
    <t>2ème année</t>
  </si>
  <si>
    <t>3ème année</t>
  </si>
  <si>
    <t>DEG CESU</t>
  </si>
  <si>
    <t>HISTOIRE 3</t>
  </si>
  <si>
    <t xml:space="preserve">Semestre 3  Total Heures présentielles Etudiant </t>
  </si>
  <si>
    <t xml:space="preserve">Semestre 4  Total Heures présentielles Etudiant </t>
  </si>
  <si>
    <t xml:space="preserve">Semestre 5  Total Heures présentielles Etudiant </t>
  </si>
  <si>
    <t xml:space="preserve">Semestre 2  Total Heures présentielles Etudiant </t>
  </si>
  <si>
    <t xml:space="preserve">Semestre 1  Total Heures présentielles Etudiant </t>
  </si>
  <si>
    <r>
      <t xml:space="preserve">Géographie
</t>
    </r>
    <r>
      <rPr>
        <b/>
        <sz val="10"/>
        <color rgb="FFFF0000"/>
        <rFont val="Arial"/>
        <family val="2"/>
      </rPr>
      <t>pas dans la maquette de GEO</t>
    </r>
  </si>
  <si>
    <t>Histoire et patrimoine 1 : approches pratiques</t>
  </si>
  <si>
    <t xml:space="preserve">Intitulé de la mention </t>
  </si>
  <si>
    <r>
      <t xml:space="preserve">Date de l'examen et avis du conseil de l'UFR 
</t>
    </r>
    <r>
      <rPr>
        <b/>
        <sz val="11"/>
        <color rgb="FFFF0000"/>
        <rFont val="Helvetica"/>
        <family val="2"/>
        <scheme val="minor"/>
      </rPr>
      <t>(la saisie de la date conditionne le passage à la CFVU)</t>
    </r>
  </si>
  <si>
    <t xml:space="preserve">Dates de l'examen et avis de la CFVU </t>
  </si>
  <si>
    <t xml:space="preserve">Responsable du parcours </t>
  </si>
  <si>
    <t xml:space="preserve">Statut </t>
  </si>
  <si>
    <r>
      <rPr>
        <b/>
        <u/>
        <sz val="11"/>
        <color theme="1"/>
        <rFont val="Helvetica"/>
        <family val="2"/>
        <scheme val="minor"/>
      </rPr>
      <t>quelques rappels réglementaires</t>
    </r>
    <r>
      <rPr>
        <b/>
        <sz val="11"/>
        <color theme="1"/>
        <rFont val="Helvetica"/>
        <family val="2"/>
        <scheme val="minor"/>
      </rPr>
      <t xml:space="preserve">  : </t>
    </r>
  </si>
  <si>
    <r>
      <t>·</t>
    </r>
    <r>
      <rPr>
        <sz val="7"/>
        <color rgb="FF000000"/>
        <rFont val="Times New Roman"/>
        <family val="1"/>
      </rPr>
      <t xml:space="preserve">         </t>
    </r>
    <r>
      <rPr>
        <sz val="10"/>
        <color rgb="FF000000"/>
        <rFont val="Trebuchet MS"/>
        <family val="2"/>
      </rPr>
      <t>Toute maquette d’enseignement doit dans ses MCC prévoir obligatoirement un Régime Spécial d’Etudes (RSE)</t>
    </r>
  </si>
  <si>
    <r>
      <t>·</t>
    </r>
    <r>
      <rPr>
        <sz val="7"/>
        <color rgb="FF00000A"/>
        <rFont val="Times New Roman"/>
        <family val="1"/>
      </rPr>
      <t xml:space="preserve">         </t>
    </r>
    <r>
      <rPr>
        <sz val="10"/>
        <color rgb="FF00000A"/>
        <rFont val="Trebuchet MS"/>
        <family val="2"/>
      </rPr>
      <t>Les mémoires, rapports de stage* et projet tuteuré se déroulent en session unique.
*Cela ne s'applique pas aux périodes d'observation telles que définies par la CFVU.</t>
    </r>
  </si>
  <si>
    <r>
      <t xml:space="preserve">Toute modification (intitulé d'UE par exemple) devra être signalée (écriture en rouge, case remplie en jaune). </t>
    </r>
    <r>
      <rPr>
        <b/>
        <u/>
        <sz val="10"/>
        <color rgb="FF000000"/>
        <rFont val="Trebuchet MS"/>
        <family val="2"/>
      </rPr>
      <t>Elle devra avoir été validée par le Conseil de la composante.</t>
    </r>
  </si>
  <si>
    <t xml:space="preserve">Licence d'Histoire </t>
  </si>
  <si>
    <t>modalité</t>
  </si>
  <si>
    <t>NATURE</t>
  </si>
  <si>
    <t>Quotité</t>
  </si>
  <si>
    <t>CC</t>
  </si>
  <si>
    <t>écrit</t>
  </si>
  <si>
    <t>(en %)</t>
  </si>
  <si>
    <t>CT</t>
  </si>
  <si>
    <t>oral</t>
  </si>
  <si>
    <t>mixte</t>
  </si>
  <si>
    <t>dossier</t>
  </si>
  <si>
    <t>mémoire</t>
  </si>
  <si>
    <t>rapport de visite</t>
  </si>
  <si>
    <t>écrit et oral</t>
  </si>
  <si>
    <t>Patrimoine et Culture *</t>
  </si>
  <si>
    <t>Métiers de l'enseignement et de la formation *</t>
  </si>
  <si>
    <t>Droit *</t>
  </si>
  <si>
    <t>Parcours</t>
  </si>
  <si>
    <r>
      <t xml:space="preserve">
·</t>
    </r>
    <r>
      <rPr>
        <sz val="7"/>
        <color rgb="FF000000"/>
        <rFont val="Times New Roman"/>
        <family val="1"/>
      </rPr>
      <t xml:space="preserve">         </t>
    </r>
    <r>
      <rPr>
        <sz val="10"/>
        <color rgb="FF000000"/>
        <rFont val="Trebuchet MS"/>
        <family val="2"/>
      </rPr>
      <t xml:space="preserve">Les types de contrôle et d’épreuves autorisés sont à titre d’exemple : 
'-  </t>
    </r>
    <r>
      <rPr>
        <sz val="10"/>
        <rFont val="Trebuchet MS"/>
        <family val="2"/>
      </rPr>
      <t>Contrôle Continu intégral  (CC)  2 minimum 
- contrôle mixte (ex : partiel , galop d'essai...</t>
    </r>
    <r>
      <rPr>
        <b/>
        <sz val="10"/>
        <rFont val="Trebuchet MS"/>
        <family val="2"/>
      </rPr>
      <t>.) + CT</t>
    </r>
    <r>
      <rPr>
        <sz val="10"/>
        <rFont val="Trebuchet MS"/>
        <family val="2"/>
      </rPr>
      <t xml:space="preserve">
- Examen Terminal (CT)
-  Ecrit (l'indication de la durée est obligatoire) 
-  Oral (durée à préciser)</t>
    </r>
    <r>
      <rPr>
        <sz val="10"/>
        <color rgb="FF000000"/>
        <rFont val="Trebuchet MS"/>
        <family val="2"/>
      </rPr>
      <t xml:space="preserve">
-  Ecrit </t>
    </r>
    <r>
      <rPr>
        <sz val="10"/>
        <rFont val="Trebuchet MS"/>
        <family val="2"/>
      </rPr>
      <t xml:space="preserve"> et Oral (durées à préciser)</t>
    </r>
    <r>
      <rPr>
        <sz val="10"/>
        <color rgb="FF000000"/>
        <rFont val="Trebuchet MS"/>
        <family val="2"/>
      </rPr>
      <t xml:space="preserve">
</t>
    </r>
    <r>
      <rPr>
        <b/>
        <sz val="10"/>
        <color rgb="FF000000"/>
        <rFont val="Trebuchet MS"/>
        <family val="2"/>
      </rPr>
      <t xml:space="preserve">
Il n'est pas possible de prévoir un CC </t>
    </r>
    <r>
      <rPr>
        <b/>
        <u/>
        <sz val="10"/>
        <color rgb="FF000000"/>
        <rFont val="Trebuchet MS"/>
        <family val="2"/>
      </rPr>
      <t>ou</t>
    </r>
    <r>
      <rPr>
        <b/>
        <sz val="10"/>
        <color rgb="FF000000"/>
        <rFont val="Trebuchet MS"/>
        <family val="2"/>
      </rPr>
      <t xml:space="preserve"> CT (le choix doit être opéré très clairement)
</t>
    </r>
    <r>
      <rPr>
        <b/>
        <sz val="12"/>
        <color rgb="FFFF0000"/>
        <rFont val="Trebuchet MS"/>
        <family val="2"/>
      </rPr>
      <t>Les modalités de contrôle des connaissances pour les enseignements du même diplôme dispensés sur plusieurs sites de formation sont strictement identiques.</t>
    </r>
    <r>
      <rPr>
        <b/>
        <sz val="10"/>
        <color rgb="FF000000"/>
        <rFont val="Trebuchet MS"/>
        <family val="2"/>
      </rPr>
      <t xml:space="preserve">
</t>
    </r>
    <r>
      <rPr>
        <sz val="10"/>
        <color rgb="FF000000"/>
        <rFont val="Trebuchet MS"/>
        <family val="2"/>
      </rPr>
      <t xml:space="preserve">
</t>
    </r>
  </si>
  <si>
    <t>Session 1</t>
  </si>
  <si>
    <t>Session de rattrapage</t>
  </si>
  <si>
    <t>RNE</t>
  </si>
  <si>
    <t>RSE</t>
  </si>
  <si>
    <t>quotité (en %)</t>
  </si>
  <si>
    <t>nature</t>
  </si>
  <si>
    <t>durée</t>
  </si>
  <si>
    <t>quotité (%)</t>
  </si>
  <si>
    <t>Code Apogée de l'ELP
contrat 2018</t>
  </si>
  <si>
    <t>LLA3LAN1</t>
  </si>
  <si>
    <t>LLA3ANG</t>
  </si>
  <si>
    <t>LLA3ESP</t>
  </si>
  <si>
    <t>LLA4LAN1</t>
  </si>
  <si>
    <t>LLA4ANG</t>
  </si>
  <si>
    <t>LLA4ESP</t>
  </si>
  <si>
    <t>LLA5LAN1</t>
  </si>
  <si>
    <t>LLA5ANG</t>
  </si>
  <si>
    <t>LLA5ESP</t>
  </si>
  <si>
    <t>LLA6LAN1</t>
  </si>
  <si>
    <t>LLA6ALL</t>
  </si>
  <si>
    <t>LLA6ANG</t>
  </si>
  <si>
    <t>LLA6ESP</t>
  </si>
  <si>
    <t>Mixte</t>
  </si>
  <si>
    <t>écrit + oral</t>
  </si>
  <si>
    <t>Ecrit</t>
  </si>
  <si>
    <t>4h00</t>
  </si>
  <si>
    <t>LLA3O01</t>
  </si>
  <si>
    <t>2h00</t>
  </si>
  <si>
    <t>3h00</t>
  </si>
  <si>
    <t>1h30</t>
  </si>
  <si>
    <t>LLA3D1A</t>
  </si>
  <si>
    <t>LLA3D4A</t>
  </si>
  <si>
    <t>Oral</t>
  </si>
  <si>
    <t>20 min</t>
  </si>
  <si>
    <t>LLA4D1A</t>
  </si>
  <si>
    <t>LLA3E20</t>
  </si>
  <si>
    <t>LLA3I10</t>
  </si>
  <si>
    <t>LLA3I1A</t>
  </si>
  <si>
    <t>LLA3I1B</t>
  </si>
  <si>
    <t>Informatique/bureautique (CM)</t>
  </si>
  <si>
    <t>LLA3E50</t>
  </si>
  <si>
    <t>LLA3E6A</t>
  </si>
  <si>
    <t>LLA3E6B</t>
  </si>
  <si>
    <t>LLA3E60</t>
  </si>
  <si>
    <t>30 min</t>
  </si>
  <si>
    <t>LLA5G5B</t>
  </si>
  <si>
    <t>écrit+oral</t>
  </si>
  <si>
    <t>CT : 2h00</t>
  </si>
  <si>
    <t>LLA3E2A</t>
  </si>
  <si>
    <t>voir modalités en DEG</t>
  </si>
  <si>
    <t>LLA3DH10</t>
  </si>
  <si>
    <t>LLA3DH1A</t>
  </si>
  <si>
    <t>LLA4E20</t>
  </si>
  <si>
    <t>LLA4E30</t>
  </si>
  <si>
    <t>LLA4E50</t>
  </si>
  <si>
    <t>oral+écrit</t>
  </si>
  <si>
    <t>CC : 2 min 1h00
CT : 3h00</t>
  </si>
  <si>
    <t>LLA2D3A</t>
  </si>
  <si>
    <t>LLA4E8A</t>
  </si>
  <si>
    <t>LLA4G30</t>
  </si>
  <si>
    <t>LLA4E8B</t>
  </si>
  <si>
    <t>LLA5E10</t>
  </si>
  <si>
    <t>LLA5E3A</t>
  </si>
  <si>
    <t>LLA5E3B</t>
  </si>
  <si>
    <t>LLA5E5A</t>
  </si>
  <si>
    <t>écrit CT 3h00</t>
  </si>
  <si>
    <t>LLA5D2A</t>
  </si>
  <si>
    <t>écrit/oral</t>
  </si>
  <si>
    <t xml:space="preserve">CT </t>
  </si>
  <si>
    <t>LLA5DH10</t>
  </si>
  <si>
    <t>LLA6E10</t>
  </si>
  <si>
    <t>LLA6E20</t>
  </si>
  <si>
    <t xml:space="preserve">Pouvoirs et sociétés en Occident à l’époque contemporaine </t>
  </si>
  <si>
    <t>oral + écrit</t>
  </si>
  <si>
    <t>LLA6E30</t>
  </si>
  <si>
    <t>LLA6E3A</t>
  </si>
  <si>
    <t>LLA6E3B</t>
  </si>
  <si>
    <t xml:space="preserve">écrit </t>
  </si>
  <si>
    <t>LLA6D40</t>
  </si>
  <si>
    <t>Enseigner l'histoire-géographie (1er et 2nd degrés)</t>
  </si>
  <si>
    <t>LLA6E8A</t>
  </si>
  <si>
    <t>LLA6E8B</t>
  </si>
  <si>
    <t>écrit dossier</t>
  </si>
  <si>
    <t>LLA6DH10</t>
  </si>
  <si>
    <t>LLA6DH30</t>
  </si>
  <si>
    <t>CT Oral 30 min</t>
  </si>
  <si>
    <t>15 min.</t>
  </si>
  <si>
    <t>Ecrit (poste informatique)</t>
  </si>
  <si>
    <t>CC =1h00
CT = 3h00</t>
  </si>
  <si>
    <t>LLF3E10</t>
  </si>
  <si>
    <t>LLF3E20</t>
  </si>
  <si>
    <t>LLF3ANG</t>
  </si>
  <si>
    <t>LLF3ESP</t>
  </si>
  <si>
    <t>LLF3I10</t>
  </si>
  <si>
    <t>LLF3D1A</t>
  </si>
  <si>
    <t>LLF4E10</t>
  </si>
  <si>
    <t>LLF4E20</t>
  </si>
  <si>
    <t>LLF4E30</t>
  </si>
  <si>
    <t>LLF4E6A</t>
  </si>
  <si>
    <t>LLF4ANG</t>
  </si>
  <si>
    <t>LLF4ESP</t>
  </si>
  <si>
    <t>LLF2D3A</t>
  </si>
  <si>
    <t>LLF5E10</t>
  </si>
  <si>
    <t>LLF5E20</t>
  </si>
  <si>
    <t>LLF5ANG</t>
  </si>
  <si>
    <t>LLF5ESP</t>
  </si>
  <si>
    <t>LLF5D2A</t>
  </si>
  <si>
    <t>LLF6E10</t>
  </si>
  <si>
    <t>LLF6E20</t>
  </si>
  <si>
    <t>CCI</t>
  </si>
  <si>
    <t>3 CC x 1/3</t>
  </si>
  <si>
    <t>CC = écrit 
CT = oral 30 min</t>
  </si>
  <si>
    <t>LLA4E10</t>
  </si>
  <si>
    <t xml:space="preserve">Histoire médiévale : fondements socio-culturels de l’Occident médiéval </t>
  </si>
  <si>
    <t>CC = oral-écrit 
CT = écrit 2h00</t>
  </si>
  <si>
    <t>épreuve pratique + QCM 
2h00</t>
  </si>
  <si>
    <t>CT écrit 3h00</t>
  </si>
  <si>
    <t>LLA3E10</t>
  </si>
  <si>
    <t>LLA5E20</t>
  </si>
  <si>
    <t>dernier CC= 4h00</t>
  </si>
  <si>
    <t>dernier CC= 3h00</t>
  </si>
  <si>
    <t>CT = écrit 2h00</t>
  </si>
  <si>
    <t>choix 2 UE - 4 ECTS</t>
  </si>
  <si>
    <t>LLA3E30</t>
  </si>
  <si>
    <t>LLA3E40</t>
  </si>
  <si>
    <t>LLA3E4A</t>
  </si>
  <si>
    <t>LLA3E4B</t>
  </si>
  <si>
    <t>LLA3MF1</t>
  </si>
  <si>
    <t>LLA3EP02</t>
  </si>
  <si>
    <t>LLA3EP01</t>
  </si>
  <si>
    <t>LLA3EP03</t>
  </si>
  <si>
    <t>Choix langue vivante S3</t>
  </si>
  <si>
    <t>LLA3E70</t>
  </si>
  <si>
    <t xml:space="preserve">UE spécialisation parcours MEEF - S3 HISTOIRE </t>
  </si>
  <si>
    <t>UE spécialisation parcours Patrimoine et Culture S3</t>
  </si>
  <si>
    <t>Choix UE spécialisation Histoire du droit S3</t>
  </si>
  <si>
    <t>1 UE 4 ECTS</t>
  </si>
  <si>
    <t>DLA3DG10</t>
  </si>
  <si>
    <t>DLA3DG11</t>
  </si>
  <si>
    <t>Choix langue vivante S5</t>
  </si>
  <si>
    <t>Atelier d'histoire contemporaine S5</t>
  </si>
  <si>
    <t>LLA5E3C</t>
  </si>
  <si>
    <t>LLA5E30</t>
  </si>
  <si>
    <t>LLA5E40</t>
  </si>
  <si>
    <t>LLA5MF1</t>
  </si>
  <si>
    <t>LLA5EP01</t>
  </si>
  <si>
    <t>LLA5E50</t>
  </si>
  <si>
    <t>LLA5EP02</t>
  </si>
  <si>
    <t>LLA5E60</t>
  </si>
  <si>
    <t>UE SpécialitationPatrimoine et Culture S5</t>
  </si>
  <si>
    <t>LLA5EP03</t>
  </si>
  <si>
    <t>Parcours Histoire-Droit</t>
  </si>
  <si>
    <t>LLA5E70</t>
  </si>
  <si>
    <t>LLA5E4A</t>
  </si>
  <si>
    <t>DLA5DG25</t>
  </si>
  <si>
    <t>DLA5DG20</t>
  </si>
  <si>
    <t>DLA5DG21</t>
  </si>
  <si>
    <t>DLA5DG23</t>
  </si>
  <si>
    <t>DLA5DG22</t>
  </si>
  <si>
    <t>2 UE 10 ECTS</t>
  </si>
  <si>
    <t>LLA5E6A</t>
  </si>
  <si>
    <t>LLA5E6B</t>
  </si>
  <si>
    <t>LLA5E6C</t>
  </si>
  <si>
    <t>LLF1E10</t>
  </si>
  <si>
    <t>LLF1E30</t>
  </si>
  <si>
    <t>LLF1E60</t>
  </si>
  <si>
    <t>LLF1D10</t>
  </si>
  <si>
    <t>LLF1D40</t>
  </si>
  <si>
    <t>LLF1E70</t>
  </si>
  <si>
    <t xml:space="preserve">Choix langue vivante S1 </t>
  </si>
  <si>
    <t>LLF1ANG</t>
  </si>
  <si>
    <t>LLF1ESP</t>
  </si>
  <si>
    <t>LLF1D20</t>
  </si>
  <si>
    <t>LLF1D30</t>
  </si>
  <si>
    <t>LLF1EE</t>
  </si>
  <si>
    <t>LLF3E30</t>
  </si>
  <si>
    <t>LLF3O01</t>
  </si>
  <si>
    <t>LLF3E4A</t>
  </si>
  <si>
    <t>LLF3MF1</t>
  </si>
  <si>
    <t>LLF3EE</t>
  </si>
  <si>
    <t>LLF5EE</t>
  </si>
  <si>
    <t>LLF5E4A</t>
  </si>
  <si>
    <t>LLF5E30</t>
  </si>
  <si>
    <t>LLF5E3B</t>
  </si>
  <si>
    <t>LLF5E3C</t>
  </si>
  <si>
    <t>UEOI LLSH  S3: Unité d'Enseignement d'Ouverture Intégrée  LLSH Chateaurx S3</t>
  </si>
  <si>
    <t>LLF3E60</t>
  </si>
  <si>
    <t>LLF5E5A</t>
  </si>
  <si>
    <t>Archives et bibliothèques, approche professionnelle</t>
  </si>
  <si>
    <t>LLF5E6B</t>
  </si>
  <si>
    <t>Atelier d'histoire médiévale S5</t>
  </si>
  <si>
    <t>LLA4ALL</t>
  </si>
  <si>
    <t>LLA5ALL</t>
  </si>
  <si>
    <t>LLA4EP01</t>
  </si>
  <si>
    <t>LLA4EP02</t>
  </si>
  <si>
    <t>LLA4EP03</t>
  </si>
  <si>
    <t>LLA6E3C</t>
  </si>
  <si>
    <t>LOL3E20</t>
  </si>
  <si>
    <t>LOL3EE</t>
  </si>
  <si>
    <t>LOL3E50</t>
  </si>
  <si>
    <t>Allemand S5</t>
  </si>
  <si>
    <t>Anglais S5</t>
  </si>
  <si>
    <t>Espagnol S5</t>
  </si>
  <si>
    <t>Latin S5</t>
  </si>
  <si>
    <t>Psychologie et sociologie pour l'enseignement</t>
  </si>
  <si>
    <t>PAV3UL01</t>
  </si>
  <si>
    <t>LOL3E7B</t>
  </si>
  <si>
    <t>LOL5E5A</t>
  </si>
  <si>
    <t>LOL3DH32</t>
  </si>
  <si>
    <t>Allemand S3</t>
  </si>
  <si>
    <t>Anglais S3</t>
  </si>
  <si>
    <t>Espagnol S3</t>
  </si>
  <si>
    <t>LOL3DH30</t>
  </si>
  <si>
    <t>LOL3DH10</t>
  </si>
  <si>
    <t>LOL3DH11</t>
  </si>
  <si>
    <t>LOL5E3B</t>
  </si>
  <si>
    <t>LOL5E5B</t>
  </si>
  <si>
    <t>LOL5E5C</t>
  </si>
  <si>
    <t>LOL5E6B</t>
  </si>
  <si>
    <t>LOL5E7C</t>
  </si>
  <si>
    <t>LOL5DH17</t>
  </si>
  <si>
    <t>LOL5DH24</t>
  </si>
  <si>
    <t>LLA3ALL</t>
  </si>
  <si>
    <t>LLA5E4B</t>
  </si>
  <si>
    <t>LOL3EP1A</t>
  </si>
  <si>
    <t>LOL3EP2A</t>
  </si>
  <si>
    <t>LOL3DHHH</t>
  </si>
  <si>
    <t>LOL5EP1A</t>
  </si>
  <si>
    <t>LOL5EP2A</t>
  </si>
  <si>
    <t>LOL5DHHH</t>
  </si>
  <si>
    <t>Madame LEGOY</t>
  </si>
  <si>
    <t>Maître de conférences</t>
  </si>
  <si>
    <t>Latin S3</t>
  </si>
  <si>
    <t>Informatique/bureautique (salle informatique)</t>
  </si>
  <si>
    <t>Atelier d’histoire contemporaine S3</t>
  </si>
  <si>
    <t>Atelier d’histoire médiévale  - S3</t>
  </si>
  <si>
    <t>Géographie urbaine (CM)</t>
  </si>
  <si>
    <t>Droit administratif 1</t>
  </si>
  <si>
    <t>Allemand S4</t>
  </si>
  <si>
    <t>Anglais S4</t>
  </si>
  <si>
    <t>Espagnol S4</t>
  </si>
  <si>
    <t>Populations : dynamiques et enjeux (CM)</t>
  </si>
  <si>
    <t>Géographie rurale (CM)</t>
  </si>
  <si>
    <t>Allemand S6</t>
  </si>
  <si>
    <t>Anglais S6</t>
  </si>
  <si>
    <t>Espagnol S6</t>
  </si>
  <si>
    <t>Climat, océans, changement climatique</t>
  </si>
  <si>
    <t>Anglais S1</t>
  </si>
  <si>
    <t>Espagnol S1</t>
  </si>
  <si>
    <t>Anglais S2</t>
  </si>
  <si>
    <t>Espagnol S2</t>
  </si>
  <si>
    <t>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t>
  </si>
  <si>
    <t>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t>
  </si>
  <si>
    <t>L'enseignement d'allemand pour spécialistes des autres disciplines travaille sur toutes les compétences écrites et orales et est organisé par groupes de niveau (A2/2 à B1+).</t>
  </si>
  <si>
    <t>Pratique orale et écrite de langue vivante non spécialiste.</t>
  </si>
  <si>
    <t>Initiation à la langue latine et à son système pour débutants.</t>
  </si>
  <si>
    <t>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t>
  </si>
  <si>
    <t>Il s'agira essentiellement d'introduire à l'histoire des arts du Moyen âge, à partir d'un panorama du patrimoine européen et d'un large éventail de documentation visuelle. On mettre l'accent sur l'acquisition du vocabulaire technique, sur les approches spécifiques de ces sources, sur les liens étroits entre la production artistique et l'histoire générale de la période (religieuse, politique, sociale et culturelle).</t>
  </si>
  <si>
    <t>Initiation à l'archéologie ainsi qu'à la lecture des inscriptions latines de l'Empire Romain, de la Grande-Bretagne à l'Arabie.</t>
  </si>
  <si>
    <t>Fondée sur des études de cas, des exemples précis et des visites, cette UE se propose de faire découvrir aux étudiants des œuvres majeures en architecture, peinture ou sculpture, et d'éclairer leurs usages historiques. Seront ainsi abordées leurs conditions de production, leurs significations selon les époques ou les moments, l'histoire de leur conservation et leur patrimonialisation éventuelle. Les cas étudiés pourront couvrir toutes les époques de l'histoire, selon la spécialité des intervenants. Cette UE permettra également d'initier les étudiants aux problèmatiques de l'histoire des musées.</t>
  </si>
  <si>
    <t>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t>
  </si>
  <si>
    <t>Les espaces et les systèmes de production agricoles ne cessent d'évoluer sous la contrainte de la mondialisation et de la croissance démographique. Dans les pays développés, la production agricole est protégée par des barrières douanières ou des marchés régionaux organisés qui lui permettent de supporter globalement la concurrence mondiale. Or, malgré les politiques visant à "libéraliser" les marchés agricoles, les agricultures familiales restent encore très dominantes et les productions vivrières locales nourrissent la majorité de la population mondiale, particulièrement en Afrique sub-saharienne et en Asie du sud-est et du sud (Inde). Entre mondialisation et ré-ancrages locaux, les agricultures familiales et vivrières, loin de disparaître, se réinventent, "s'urbanisent" et constituent un enjeu de sécurité et de souveraineté alimentaire locale, nationale et mondiale. A côté de stratégies de mondialisation intégrées à l'agrobusiness, d'autres formes d'agriculture valorisant les approvisionnements durables en proximité, résistent ou se développent, autant dans les pays développés que dans les pays émergents et/ou en développement. Toutefois, la volonté pour certains pays de sécuriser leurs approvisionnements alimentaires peut menacer ces stratégies localisées, notamment du fait des mouvements actuels de "land grabbing". La terre agricole devient une ressource recherchée, au même titre que les matières premières. Cette thématique est considérée à plusieurs échelles, avec de nombreux exemples régionaux. In fine, l'enjeu central est de produire assez pour nourrier 9 milliards d'hommes : cela interpelle le lien population/développement au prisme des disponibilités alimentaires, des mutations des systèmes de production mais également de l'évolution des régimes alimentaires.</t>
  </si>
  <si>
    <t>Ce cours propose une introduction aux grandes théories de la communication, notamment pour mettre en évidence les contraintes liées aux différentes situations d'interaction. La problèmatique liée à la supposée dichotomie oral/écrit sera abordée. Ceci servira de base à une série de questionnements sur les différents médias, la diffusion publique d'informations, la multiplication et l'évolution des moyens de transmission.
Il s'agit de comprendre comment s'élaborent les messages, compte tenu des différents contextes et des normes langagières qui organisent les échanges sociaux. Ainsi, on cherche à éclairer les stratégies discursives visant à soutenir et affirmer des points de vue.</t>
  </si>
  <si>
    <t>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t>
  </si>
  <si>
    <t>Il s'agit d’étudier l’évolution de la France sous la Troisième République, des années 1870 à 1940, sous tous ses aspects, dans le cadre d'une périodisation permettant d'établir des correspondances entre la conjoncture politique et le mouvement de la société et de l'économie.</t>
  </si>
  <si>
    <t>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t>
  </si>
  <si>
    <t>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t>
  </si>
  <si>
    <t>A partir de documents divers, cet enseignement aborde les grands thèmes de l'histoire économique et sociale de la France au XVIIIe siècle et permet de présenter la diversité de ses approches et de ses méthodes.</t>
  </si>
  <si>
    <t>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t>
  </si>
  <si>
    <t>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t>
  </si>
  <si>
    <t>Ce cours propose une initiation à la lecture des archives manuscrites des périodes médiévales et moderne. La lecture et la transcription de textes manuscrits familiariseront ainsi, et par exemple, les étudiants avec l'écriture française de l'époque moderne: formes particulières des lettres ; abréviations les plus courantes ; champs lexicaux et syntaxes propres à certaines sources.</t>
  </si>
  <si>
    <t>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t>
  </si>
  <si>
    <t>Cet  enseignement  questionne  le  contenu  et  la  diversité  de  la  notion  de  «  campagne  »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Cet enseignement a pour objectif l’acquisition et l’actualisation des connaissances sur les campagnes dans le monde et sur leurs évolutions ainsi que l’appropriation des problématiques  contemporaines  concernant  les  enjeux  spatiaux  et  territoriaux  liés  aux  espaces ruraux. Il se donne par ailleurs l’objectif d’initier les étudiants à la formulation des enjeux et des problématiques liés aux territoires ruraux.</t>
  </si>
  <si>
    <t>Ce cours abordera la question des relations qu'entretiennent la littérature et plus généralement l'écrit avec la peinture, essentiellement de la Renaissance jusqu'au XIXe siècle. On s'intéressera à des questions théoriques (la doctrine de l'ut pictura posesis notamment) mais aussi au traitement par les peintres d'épisodes bibliques ou mythologiques, et on s'efforcera de confronter toiles et textes (Diderot, Salons) pour comprendre concrètement les rapports qu'entretiennent ces deux modes de représentation que sont l'image et le texte.</t>
  </si>
  <si>
    <t>Cette UE aborde plusieurs thèmes : l'identité historique et culturelle de l'Europe, ses grandes caractéristiques géopolitiques, démographiques, socio-économiques, son organisation spatiale, dont l'espace urbain et rural, les politiques de l'UE en faveur du développement territorial, ses échanges, les migrations de populations, les relations avec ses voisins, la question des politiques en faveur de l'intégration communautaire et des voisins qui n'ont pas nécessairement "vocation" d'intégrer l'Union...</t>
  </si>
  <si>
    <t>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t>
  </si>
  <si>
    <t>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t>
  </si>
  <si>
    <t>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t>
  </si>
  <si>
    <t>Quelle connaissance les hommes de l'Europe du Moyen âge avaient-ils des autres continents ? Les Croisades ont-elles permis de mieux connaître l'Orient ? Que racontaient les récits de voyage, comme celui de Marco Polo ? Quelles informations contenaient les mappemondes et les cartes produites à cette époque ?</t>
  </si>
  <si>
    <t>Cet enseignement a un double propos : consolider les bases en paléographie médiévale en proposant des exercices de lecture de documents des Xe-XIIe siècles et initier à la diplomatique. De la même façon, il s'agit de consolider les bases de la paléographie moderne, par une initiation au travail de dépouillement et d'exploitation des sources dans un dépôt d'archives.</t>
  </si>
  <si>
    <t>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t>
  </si>
  <si>
    <t>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t>
  </si>
  <si>
    <t>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t>
  </si>
  <si>
    <t>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t>
  </si>
  <si>
    <t>Ce cours, dispensé par des professionnels des métiers des archives et des bibliothèques, vise à fournir aux étudiants les éléments fondamentaux de pratiques importantes de ces milieux professionnels comme le catalogage ou la numérisation par exemple. Outre l'apport pour les étudiants intéressés par les métiers du patrimoine et de la documentation, cet enseignement sert également à mieux comprendre les pratiques de conservation et de classement des documents mobilisés par les historiens.</t>
  </si>
  <si>
    <t>Découvrir quelques sous-domaines de la psychologie et de la sociologie, leurs démarches et leurs objets d'études.
Décrire et analyser des situations scolaires (issues du 1er et du 2nd degré) à partir de vidéos et de productions d'élèves.</t>
  </si>
  <si>
    <t>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t>
  </si>
  <si>
    <t>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t>
  </si>
  <si>
    <t>La démocratie aux Etats-Unis et en Europe d'une guerre à l'autre (1914-1946).
On étudiera l'évolution du modèle démocratique (institutions, forces politiques, contre-pouvoirs, opinion…) dans les grands pays d'Europe occidentale et aux Etats-Unis, des débuts de la Première guerre mondiale à la fin de la Seconde. On pourra ainsi mesurer l'impact de ses conflits et de la crise de l'entre-deux-guerres sur les différents modèles démocratiques, et leur capacité de résistance à la tentation de l'autoritarisme ou du totalitarisme.</t>
  </si>
  <si>
    <t>Approche de la culture visuelle de l'Occident médiéval et initiation aux méthodes d'analyse et à l'interprétation des images médiévales, à partir de l'étude de documents (enluminures, peintures, sculptures, ivoires…).</t>
  </si>
  <si>
    <t>Apprendre et comprendre l'évolution de la monnaie romaine entre la République et le Principat (naissance de la monnaie romaine, émergence d'un monnayage provincial, réforme augustéenne, monneyage impérial, choix et réception des images, questions politiques).</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</si>
  <si>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t>
  </si>
  <si>
    <t>Cet enseignement est réservé à de bons latinistes, maîtrisant l'ensemble de la morphologie latine et le bases de la syntaxe. Il présentera, à travers des exemples concrets les particularités linguistiques du latin du Moyen âge.
Il proposera la lecture et la critique historique de textes littéraies sources de l'histoire médiévale ainsi que de chartes et documents d'archives divers. Les étudiants n'ayant suivi que le semestre d'initiation en L2 ne pourront le suivre qu'au prix d'un travail personnel rigoureux et exigeant.</t>
  </si>
  <si>
    <t>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t>
  </si>
  <si>
    <t>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t>
  </si>
  <si>
    <t>Histoire moderne : Villes, sociétés et cultures urbaines en France au XVIIIe siècle.
Dans ce cours, on abordera les grands thèmes de l'histoire urbaine, en montrant en particulier de quelles façons les villes sont au XVIIIe siècle le "creuset du changement" (D. Roche). La morphologie et la démographie, les fonctions urbaines ; les sociétés et les sociabilités urbaines, la question des pauvres et des exclus ; les transformations et les images de la ville... sont autant de sujets qui seront traités.</t>
  </si>
  <si>
    <t>Cet enseignement sensibilise les étudiants aux pratiques de la recherche en histoire afin de leur permettre une meilleure orientation en master. Ceci se fera notamment par la présence à une journée d'étude et par des séances destinées à présenter le travail de recherche dans les quatre périodes de l'histoire.</t>
  </si>
  <si>
    <t>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t>
  </si>
  <si>
    <t>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t>
  </si>
  <si>
    <t>Etude des textes officiels et de leur mise en œuvre dans les classes.
Analyse des démarches et des outils didactiques mobilisés par les enseignants.
Analyse de manuels scolaires.
Réflexion sur les questions sensibles en histoire et en géographie.</t>
  </si>
  <si>
    <t>On abordera l'histoire des mouvements de révolte et les révolutions qui se développent en Angleterre au XVIIe siècle, du règne de Charles Ieer à la Glorieuse révolution. Il s'agira d'analyser les forces sociales, politiques et religieuses à l'œuvre dans le renversement de la monarchie, l'avènement du Commonwealth, le protectorat de Cromwell puis la restauration des Stuart et enfin la Glorieuse révolution.</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</si>
  <si>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l'appréhenera aussi, et surtout, dans son évolution,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demi siècle et demi.</t>
  </si>
  <si>
    <t>L'histoire de la construction européenne n'est pas linéaire et comprend des tentatives avortées et des échecs. Depuis ces dernières années, elle est, en outre, profondément renouvelée grâce à une histoire par en bas de tous ceux qui ont voulu l'unité européenne.
Il s'agira donc d'étudier comment et par qui le projet européen a été conçu et mis en oeuvre depuis la Grande Guerre jusqu'au traité de Maastricht en 1992. Une histoire des idées permettra de répertorier les différents projets politiques, économiques, culturels et sociaux, ainsi que leurs acteurs européistes et les résistances de leurs opposants. Conjointement, on étudiera le processus d'intégration européenne à travers ses architectures successives. Les différents projets sont en effet tiraillés entre le national et le supranational et ont dû affronter la montée des totalitarismes, la seconde Guerre mondiale puis la Guerre froide. L'objectif est de mieux comprendre, grâce à une perspective historique,les enjeux et difficulrés que traverse l'UE actuellement.</t>
  </si>
  <si>
    <t>Code
Liste</t>
  </si>
  <si>
    <t>Responsable
UE</t>
  </si>
  <si>
    <t>Effectifs attendus</t>
  </si>
  <si>
    <t>Descriptifs</t>
  </si>
  <si>
    <t>Descriptif</t>
  </si>
  <si>
    <t>LICENCE 2 HISTOIRE - ORLEANS</t>
  </si>
  <si>
    <t>Semestre 3 LICENCE 2 HISTOIRE - ORLEANS</t>
  </si>
  <si>
    <t>LLA3EE</t>
  </si>
  <si>
    <t>LCLA3E01</t>
  </si>
  <si>
    <t>LL2Hi8</t>
  </si>
  <si>
    <t>Semestre 4 LICENCE 2 HISTOIRE - ORLEANS</t>
  </si>
  <si>
    <t>LLA4EE</t>
  </si>
  <si>
    <t>LCLA4E01</t>
  </si>
  <si>
    <t>LICENCE 3 HISTOIRE - ORLEANS</t>
  </si>
  <si>
    <t>Semestre 5 LICENCE 3 HISTOIRE - ORLEANS</t>
  </si>
  <si>
    <t>LLA5EE</t>
  </si>
  <si>
    <t>LCLA5E01</t>
  </si>
  <si>
    <t>LOLA3E00</t>
  </si>
  <si>
    <t>LL3Hi8</t>
  </si>
  <si>
    <t>LLA6EE</t>
  </si>
  <si>
    <t>LCLA6E01</t>
  </si>
  <si>
    <t>Semestre 6 LICENCE 3 HISTOIRE - ORLEANS</t>
  </si>
  <si>
    <t>LOLA2E00</t>
  </si>
  <si>
    <t>Parcours MEFF - Métiers de l'enseignement et de la formation</t>
  </si>
  <si>
    <t>Histoire ancienne : fondements institutionnels et socio-culturels (CM et TD)</t>
  </si>
  <si>
    <t>TRONC COMMUN SEMESTRE 3 L2 HISTROIRE</t>
  </si>
  <si>
    <t>TRONC COMMUN Parcours  MEEF et Patrimoine et Culture</t>
  </si>
  <si>
    <t>LOLA3G02</t>
  </si>
  <si>
    <t>LOL3E40
LOL3G90</t>
  </si>
  <si>
    <t>L2 Histoire , L2 Lettres</t>
  </si>
  <si>
    <t>BELOUAH Rachid</t>
  </si>
  <si>
    <t>EC</t>
  </si>
  <si>
    <t>L2 Histoire , L2 Lettres et L2 SDL</t>
  </si>
  <si>
    <t>Le programme de cet enseignement s'inscrit dans le cadre du référentiel national de compétences du C2i® niveau 1.</t>
  </si>
  <si>
    <t>Informatique/bureautique TD S3 LETTRES (salle informatique)</t>
  </si>
  <si>
    <t>Des points cruciaux de la culture de base en informatique seront abordés (notamment : aspects légaux et déontologiques, sécurités, protocoles...).</t>
  </si>
  <si>
    <t>LCLA3LAN</t>
  </si>
  <si>
    <t>1 UE / 2 ECTS</t>
  </si>
  <si>
    <t>LOL3B6A
LOL3C6A
LOL3D6A
LOL3DH41
LOL3E3A
LOL3G8A
LOL3H5A</t>
  </si>
  <si>
    <t>FLEURY Alain</t>
  </si>
  <si>
    <t>écrit et Oral</t>
  </si>
  <si>
    <t>LOL3C6B
LOL3D6B
LOL3DH40
LOL3E3B
LOL3G8B
LOL3H5B</t>
  </si>
  <si>
    <t>SOTTEAU Emilie</t>
  </si>
  <si>
    <t>LOL3B6B
LOL3D6C
LOL3DH42
LOL3E3C
LOL3G8C
LOL3H5C</t>
  </si>
  <si>
    <t>LEA</t>
  </si>
  <si>
    <t>LLCER</t>
  </si>
  <si>
    <t>CHOIX TRONC COMMUN</t>
  </si>
  <si>
    <t>BLOC</t>
  </si>
  <si>
    <t>UFR COLLEGIUM LLSH</t>
  </si>
  <si>
    <t>LCLA3UO1</t>
  </si>
  <si>
    <t>Choix UEOI LLSH  S3: Unité d'Enseignement d'Ouverture Intégrée S3</t>
  </si>
  <si>
    <t>LLSH + UEO tranverses</t>
  </si>
  <si>
    <t>HIST</t>
  </si>
  <si>
    <t>PARCOURS</t>
  </si>
  <si>
    <t>SEMESTRE</t>
  </si>
  <si>
    <t>Agriculture et alimentation dans le monde (CM)</t>
  </si>
  <si>
    <t>L2 Géo, L2 Histoire = CM uniquement</t>
  </si>
  <si>
    <t>GEO</t>
  </si>
  <si>
    <t>ESPE</t>
  </si>
  <si>
    <t>PIERRE Geneviève</t>
  </si>
  <si>
    <t>50% CC
50% CT</t>
  </si>
  <si>
    <t>CT écrit 4h00</t>
  </si>
  <si>
    <t>Choix Atelier d'histoire S3 (1 UE parmi 2)</t>
  </si>
  <si>
    <t>1 UE / 3 ECTS</t>
  </si>
  <si>
    <t>GUERIT Franck</t>
  </si>
  <si>
    <t>LOL3D7B
LOL3E7D
LOL3H7C</t>
  </si>
  <si>
    <t>ESPE- L2 LEA parc. MEEF 2 et MEF FLM-FLE, L2 LLCER parc. MEEF 2 et MEF FLM-FLE, L2 Lettres, L2 Histoire parc. MEEF, L2 Géo parc. MEEF, L2 SDL parc. MEF FLM-FLE et LSF</t>
  </si>
  <si>
    <t>QUITTELIER Sylvie</t>
  </si>
  <si>
    <t>LOLA3E03</t>
  </si>
  <si>
    <t>LOLA3E04</t>
  </si>
  <si>
    <t>LOL3E8C
LOL5G9C</t>
  </si>
  <si>
    <t>LETTRES</t>
  </si>
  <si>
    <t>DALENS Bahia</t>
  </si>
  <si>
    <t>50%CC
50% CT</t>
  </si>
  <si>
    <t>LOLA3DH1</t>
  </si>
  <si>
    <t>DLA3DG20</t>
  </si>
  <si>
    <t>LCLA3DH1</t>
  </si>
  <si>
    <t>01</t>
  </si>
  <si>
    <t>02</t>
  </si>
  <si>
    <t>CT= écrit 2h00</t>
  </si>
  <si>
    <t>TRONC COMMUN SEMESTRE 4 L2 HISTROIRE</t>
  </si>
  <si>
    <t>VERONESE Julien</t>
  </si>
  <si>
    <t>21 : Histoire , civilisations, archéologie et art des mondes anciens et médiévaux</t>
  </si>
  <si>
    <t>L2 Histoire, L2 Géorgraphie (CM uniquement)</t>
  </si>
  <si>
    <t>CT = écrit 4h00</t>
  </si>
  <si>
    <t>LCLA4LA1</t>
  </si>
  <si>
    <t>Choix langue vivante S4</t>
  </si>
  <si>
    <t>1 UE 2 ECTS</t>
  </si>
  <si>
    <t>LOL4B6A
LOL4C6C
LOL4D6A
LOL4DH41
LOL4E4A
LOL4G8A
LOL4H5A</t>
  </si>
  <si>
    <t>LOL4DH40
LOL4E4B
LOL4G8B
LOL4H5B</t>
  </si>
  <si>
    <t>LOL4B6B
LOL4D6C
LOL4DH42
LOL4E4C
LOL4G8C
LOL4H5C</t>
  </si>
  <si>
    <t>LLA4E40</t>
  </si>
  <si>
    <t>LLA4E80</t>
  </si>
  <si>
    <t>Choix initiation histoire économiq &amp; sociale / numismatique ancienne</t>
  </si>
  <si>
    <t>LOLA4E02</t>
  </si>
  <si>
    <t xml:space="preserve">UE spécialisation parcours MEEF - S4 HISTOIRE </t>
  </si>
  <si>
    <t>Parcours MEEF - Métiers de l'enseignement et de la formation</t>
  </si>
  <si>
    <t>BLOC/CHAPEAU</t>
  </si>
  <si>
    <t xml:space="preserve">BLOC </t>
  </si>
  <si>
    <t>BLOC CHOIX TRONC COMMUN</t>
  </si>
  <si>
    <t>LLA4MF2</t>
  </si>
  <si>
    <t>Portail 7 (HISTOIRE-GEOGRAPHIE majeure Géo) et L2 HISTOIRE parc. MEEF (CM uniquement)</t>
  </si>
  <si>
    <t>MOINEAU Damien</t>
  </si>
  <si>
    <t>19 et 23</t>
  </si>
  <si>
    <t>L2 Géo parc. MEEF, L2 SDL parc. MEF FLM-FLE</t>
  </si>
  <si>
    <t>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t>
  </si>
  <si>
    <t xml:space="preserve">UE spécialisation parcours Patrimoine et Culture - S4 HISTOIRE </t>
  </si>
  <si>
    <t>LLA4E60</t>
  </si>
  <si>
    <t>LOLA4E03</t>
  </si>
  <si>
    <t>LLA4E6A</t>
  </si>
  <si>
    <t>Littérature et arts S4</t>
  </si>
  <si>
    <t>LLA4E6B</t>
  </si>
  <si>
    <t>L2 Histoire, L2 Lettres</t>
  </si>
  <si>
    <t>09</t>
  </si>
  <si>
    <t>LOLA4EP3</t>
  </si>
  <si>
    <t>LLA4E70</t>
  </si>
  <si>
    <t>LOLA4DH1</t>
  </si>
  <si>
    <t>DLA4DG10</t>
  </si>
  <si>
    <t>DLA4DG11</t>
  </si>
  <si>
    <t>Droit administratif 2</t>
  </si>
  <si>
    <t>LLA4DH10</t>
  </si>
  <si>
    <t>DLA4DH11</t>
  </si>
  <si>
    <t>L2 Géo parc. MEEF, L2 Histoire parc. MEEF</t>
  </si>
  <si>
    <t>L2 Géo parc. MEEF (CM Uniquement) , L2 Histoire, L2 Droit-Histoire</t>
  </si>
  <si>
    <t>BAUZOU Thomas</t>
  </si>
  <si>
    <t>Littérature et politique</t>
  </si>
  <si>
    <t>Communications et médias - S3 Histoire</t>
  </si>
  <si>
    <t>50%CC
50%CT</t>
  </si>
  <si>
    <t>CT = écrit 3h00</t>
  </si>
  <si>
    <t>TRONC COMMUN SEMESTRE 5 L3 HISTROIRE</t>
  </si>
  <si>
    <t>Epistémologie et historiographie</t>
  </si>
  <si>
    <t>Choix UE  Ouverture LLSH S4 Orléans</t>
  </si>
  <si>
    <t>UE spécialisation parcours Histoire-Droit S3</t>
  </si>
  <si>
    <t>UE spécialisation parcours Histoire-Droit S4</t>
  </si>
  <si>
    <t>LOL5EE</t>
  </si>
  <si>
    <t>LOL6EE</t>
  </si>
  <si>
    <t>LCLA6LA1</t>
  </si>
  <si>
    <t>Choix langue vivante S6</t>
  </si>
  <si>
    <t>LOL6B6A
LOL6C5A
LOL6D6A
LOL6DH1B
LOL6E4A
LOL6G5A
LOL6H5A</t>
  </si>
  <si>
    <t>Ecrit et Oral</t>
  </si>
  <si>
    <t>LOL6C5B
LOL6D6B
LOL6DH1A
LOL6E4B
LOL6G5B
LOL6H5B</t>
  </si>
  <si>
    <t>LOL6B6B
LOL4D6C
LOL6D6C
LOL6DH1C
LOL6E4C
LOL6G5C
LOL6H5C</t>
  </si>
  <si>
    <t>LCLA5LAN</t>
  </si>
  <si>
    <t>LOL5B5A
LOL5C4A
LOL5D6A
LOL5DH2A
LOL5E4A
LOL5G6A
LOL5H6A</t>
  </si>
  <si>
    <t>L’enseignement d’Allemand pour spécialistes des autres disciplines travaille sur toutes les  compétences écrites et orales et est organisé par groupes de niveau (A2/2 à B1+).</t>
  </si>
  <si>
    <t>LOL5C4B
LOL5D6B
LOL5DH1A
LOL5E4B
LOL5G6B
LOL5H6B</t>
  </si>
  <si>
    <t>LLO5B5B
LOL5B5B
LOL5D6C
LOL5DH3A
LOL5E4C
LOL5G6C
LOL5H6C</t>
  </si>
  <si>
    <t xml:space="preserve">L2 Histoire (parc. Histoire-Droit = CM uniquement) </t>
  </si>
  <si>
    <t>08</t>
  </si>
  <si>
    <t>L3 Lettres et L2 Histoire parc. Patrimoine et culture</t>
  </si>
  <si>
    <t>21 et 22</t>
  </si>
  <si>
    <t>80</t>
  </si>
  <si>
    <t>L2 Histoire, L2 Droit-Histoire (DEG)</t>
  </si>
  <si>
    <t>03</t>
  </si>
  <si>
    <t>DOL4DH10
LOL4DH17</t>
  </si>
  <si>
    <t>DOL4DH30
LOL4DH32</t>
  </si>
  <si>
    <t>DOL4DH11
LOL4DH11</t>
  </si>
  <si>
    <t>DOL4DH13
LOL4DH19</t>
  </si>
  <si>
    <t>LOL4DH33
LOL4E10</t>
  </si>
  <si>
    <t>DOL4DH12
LOL4DH18
LOL4E20</t>
  </si>
  <si>
    <t>LOL4DH62
LOL4E30</t>
  </si>
  <si>
    <t>LOL4E50</t>
  </si>
  <si>
    <t>LOL4E8A</t>
  </si>
  <si>
    <t>LOL4E6B</t>
  </si>
  <si>
    <t>LOL4E6A</t>
  </si>
  <si>
    <t>LOL4EP1A</t>
  </si>
  <si>
    <t>LOL4EP2</t>
  </si>
  <si>
    <t>LOL4DHHH</t>
  </si>
  <si>
    <t>LOL2D30
LOL4E7B</t>
  </si>
  <si>
    <t>LOL5E6A</t>
  </si>
  <si>
    <t>LOL3G61</t>
  </si>
  <si>
    <t>LOL3E10
DOL3DH13
LOL3DH17</t>
  </si>
  <si>
    <t>LOL3DH23
LOL3E6A</t>
  </si>
  <si>
    <t>LOL3DH24
LOL3E6B</t>
  </si>
  <si>
    <t>DOL3DH12
LOL3DH12</t>
  </si>
  <si>
    <t>LANOË Catherine</t>
  </si>
  <si>
    <t>CASTAGNEZ Noëlline</t>
  </si>
  <si>
    <t>DUMASY Juliette</t>
  </si>
  <si>
    <t>LEGOY Corinne</t>
  </si>
  <si>
    <t>THIBIERGE Catherine</t>
  </si>
  <si>
    <t>BLANCO Florent</t>
  </si>
  <si>
    <t>VLACHOU Charikléia</t>
  </si>
  <si>
    <t>NADAUD Eric</t>
  </si>
  <si>
    <t>RIDEAU Gaël</t>
  </si>
  <si>
    <t>FAURE Philippe</t>
  </si>
  <si>
    <t>GIROIR Guillaume</t>
  </si>
  <si>
    <t>LEFAY Sophie</t>
  </si>
  <si>
    <t>BELDA Pierre</t>
  </si>
  <si>
    <t>PRIET François</t>
  </si>
  <si>
    <t>UE CHOIX TRONC COMMUN</t>
  </si>
  <si>
    <t>2 UE / 6 ECTS</t>
  </si>
  <si>
    <t>Les outils de l’historien 1 (2 UE au choix parmi 3)</t>
  </si>
  <si>
    <t>Choix Ateliers d'histoire S5 (1 UE au choix parmi 2)</t>
  </si>
  <si>
    <t>LOL5D7B
LOL5E6C
LOL5H7E
LOL6G7G
LOL6H6E</t>
  </si>
  <si>
    <t>DOYEN Anne-Lise</t>
  </si>
  <si>
    <r>
      <t xml:space="preserve">Géographie des risques </t>
    </r>
    <r>
      <rPr>
        <sz val="10"/>
        <rFont val="Arial"/>
        <family val="2"/>
      </rPr>
      <t>(CM)</t>
    </r>
  </si>
  <si>
    <t>UE Spécialitation parcours MEEF - S5 HISTOIRE</t>
  </si>
  <si>
    <t>SAJALOLI Bertrand</t>
  </si>
  <si>
    <t>LOLA5E02</t>
  </si>
  <si>
    <t>LOLA5E03</t>
  </si>
  <si>
    <t>LOLA5EP3</t>
  </si>
  <si>
    <t>LCLA5DH1</t>
  </si>
  <si>
    <t>LCLA5DH2</t>
  </si>
  <si>
    <t>Choix UE spécialisation 1 parcours Histoire-Droit S5 (2 UE au choix parmi 5)</t>
  </si>
  <si>
    <t>Choix UE spécialisation 2 parcours Histoire-Droit S5 (1 UE au choix parmi 2)</t>
  </si>
  <si>
    <t>TRONC COMMUN SEMESTRE 6 L3 HISTROIRE</t>
  </si>
  <si>
    <t>L3 Géographie (= CM uniquement) + DEG</t>
  </si>
  <si>
    <t>LLA6E40</t>
  </si>
  <si>
    <t>Choix 2 outils de l’historien 2 (2 UE au choix parmi 3)</t>
  </si>
  <si>
    <t>LLA6E80</t>
  </si>
  <si>
    <t>LOLA6EP1</t>
  </si>
  <si>
    <t>LOLA6EP2</t>
  </si>
  <si>
    <t>LOLA6EP3</t>
  </si>
  <si>
    <t>Bibliothèques : histoire et pratiques (CM+TD)</t>
  </si>
  <si>
    <t>Histoire, épistémologie et didactique de la Géographie</t>
  </si>
  <si>
    <t>LOL6D20
LOL6E7A</t>
  </si>
  <si>
    <t>L3 Géo, L3 Histoire parc. MEEF</t>
  </si>
  <si>
    <t>ROMERO-JUCHET Christine</t>
  </si>
  <si>
    <t>23 : Géographie physique, humaine, économique et régionale</t>
  </si>
  <si>
    <t>LCLA6E02</t>
  </si>
  <si>
    <t>LCLA6E03</t>
  </si>
  <si>
    <t>LOLA6E03</t>
  </si>
  <si>
    <t>LLA6E50</t>
  </si>
  <si>
    <t>UE Spécialitation parcours MEEF - S6 HISTOIRE</t>
  </si>
  <si>
    <t>LLA6MF3</t>
  </si>
  <si>
    <t>LOL6D7B
LOL6E7B</t>
  </si>
  <si>
    <t>L3 Géo parc. MEEF, L3 Histoire parc. MEEF</t>
  </si>
  <si>
    <t>LOLA6E04</t>
  </si>
  <si>
    <t>LLA6E60</t>
  </si>
  <si>
    <t>UE Spécialitation Patrimoine et Culture S6</t>
  </si>
  <si>
    <t>LLA6E6A</t>
  </si>
  <si>
    <t>LLA6E6B</t>
  </si>
  <si>
    <t>LLA6DH20</t>
  </si>
  <si>
    <t>LLA6DH40</t>
  </si>
  <si>
    <t>LLA6E70</t>
  </si>
  <si>
    <t>Choix UE spécialisation 1 parcours Histoire-Droit CM+TD S6 (1 UE au choix parmi 4)</t>
  </si>
  <si>
    <t>Choix UE spécialisation 2 parcours Histoire-Droit CM S6 (1 UE au choix parmi 4)</t>
  </si>
  <si>
    <t>1 UE / 4 ECTS</t>
  </si>
  <si>
    <t>DLA6DG21</t>
  </si>
  <si>
    <t>DLA6DG24</t>
  </si>
  <si>
    <t>DLA6DG26</t>
  </si>
  <si>
    <t>DLA6DG25</t>
  </si>
  <si>
    <t>DLA6DG41</t>
  </si>
  <si>
    <t>Droit du travail 2 - Relations collectives</t>
  </si>
  <si>
    <t>DLA6DG44</t>
  </si>
  <si>
    <t>DLA6DG46</t>
  </si>
  <si>
    <t>DLA6DG45</t>
  </si>
  <si>
    <t>LCLA1DH2</t>
  </si>
  <si>
    <t>LCLA1DH1</t>
  </si>
  <si>
    <t>LICENCE 1 HISTOIRE CHATEAUROUX</t>
  </si>
  <si>
    <t>Semestre 1  LICENCE 1 HISTOIRE CHATEAUROUX</t>
  </si>
  <si>
    <t>CODE
LISTE</t>
  </si>
  <si>
    <t>LOLF1E00</t>
  </si>
  <si>
    <t>LL1Xi8</t>
  </si>
  <si>
    <t>LLF2EE</t>
  </si>
  <si>
    <t>Semestre 2  LICENCE 1 HISTOIRE CHATEAUROUX</t>
  </si>
  <si>
    <t>OBLIG CHOIX</t>
  </si>
  <si>
    <t>UE TRONC COMMUN</t>
  </si>
  <si>
    <t>Choix langue vivante S2</t>
  </si>
  <si>
    <t>LLF2ANG</t>
  </si>
  <si>
    <t>LLF2ESP</t>
  </si>
  <si>
    <t>LLF2E10</t>
  </si>
  <si>
    <t>LLF2D10</t>
  </si>
  <si>
    <t>LLF2E20</t>
  </si>
  <si>
    <t>LLF2E30</t>
  </si>
  <si>
    <t>LLF2E60</t>
  </si>
  <si>
    <t>LLF2E50</t>
  </si>
  <si>
    <t>LLA6EP01</t>
  </si>
  <si>
    <t>LLA6EP02</t>
  </si>
  <si>
    <t>LLA6EP03</t>
  </si>
  <si>
    <t>LCLA5E02</t>
  </si>
  <si>
    <t>Iconographie médiévale S5</t>
  </si>
  <si>
    <t>LCLA5E03</t>
  </si>
  <si>
    <t>HOANG Patrice</t>
  </si>
  <si>
    <t>Droit des sociétés 1 avec TD</t>
  </si>
  <si>
    <t>CHEYNET DE BEAUPRE Aline</t>
  </si>
  <si>
    <t>Droit civil des biens avec TD</t>
  </si>
  <si>
    <t>Droit public des biens avec TD</t>
  </si>
  <si>
    <t>Droit international public 1 avec TD</t>
  </si>
  <si>
    <t>Droit du travail 1 - relations individuelles avec TD</t>
  </si>
  <si>
    <t>FOUBERT Anne</t>
  </si>
  <si>
    <t>HAUPAIS Nicolas</t>
  </si>
  <si>
    <t>CHENU Damien</t>
  </si>
  <si>
    <t>Histoire des institutions publiques S5</t>
  </si>
  <si>
    <t>Histoire des relations sociales S5</t>
  </si>
  <si>
    <t>Méthodologie du travail universitaire en Histoire</t>
  </si>
  <si>
    <t>SPERONI Christophe</t>
  </si>
  <si>
    <t>BARTOUT Pascal</t>
  </si>
  <si>
    <t>LLF6ANG</t>
  </si>
  <si>
    <t>LLF6ESP</t>
  </si>
  <si>
    <t>SENSEBY Chantal</t>
  </si>
  <si>
    <t>RENOUX Christian</t>
  </si>
  <si>
    <t>00 ?</t>
  </si>
  <si>
    <t>21 et22</t>
  </si>
  <si>
    <t>2 CC x 25%
50% CT (partiel)</t>
  </si>
  <si>
    <t>Semestre 5  LICENCE 3 HISTOIRE CHATEAUROUX</t>
  </si>
  <si>
    <t>LL3Xi8</t>
  </si>
  <si>
    <t>LICENCE 3 HISTOIRE CHATEAUROUX</t>
  </si>
  <si>
    <t>LOLF3E00</t>
  </si>
  <si>
    <t>LICENCE 2 HISTOIRE CHATEAUROUX</t>
  </si>
  <si>
    <t>LL2Xi8</t>
  </si>
  <si>
    <t>LOLF2E00</t>
  </si>
  <si>
    <t>Semestre 3  LICENCE 2 HISTOIRE CHATEAUROUX</t>
  </si>
  <si>
    <t>1  UE / 2 ECTS</t>
  </si>
  <si>
    <t>Fondamentaux de l’histoire des religions 1</t>
  </si>
  <si>
    <t>Les métiers de l’histoire : stage d'observation et journée des Masters</t>
  </si>
  <si>
    <t>Choix Histoire urbaine / Familles et sociétés</t>
  </si>
  <si>
    <t>GOUEL Odile</t>
  </si>
  <si>
    <t>Droit de l'Union Européenne</t>
  </si>
  <si>
    <t>Droit international public II</t>
  </si>
  <si>
    <t>LAVAL Pierre-François</t>
  </si>
  <si>
    <t>Droit du travail 2 - Relations collectives avec TD</t>
  </si>
  <si>
    <t>Libertés publiques et droits fondamentaux avec TD</t>
  </si>
  <si>
    <t>Droit international public II  avec D</t>
  </si>
  <si>
    <t>Droit de l'Union Européenne avec TD</t>
  </si>
  <si>
    <t>EDDAZI Fouad</t>
  </si>
  <si>
    <t>22 et 04</t>
  </si>
  <si>
    <t>L3 Histoire, M1 MAPCAR et M1 Droit Public (DEG)</t>
  </si>
  <si>
    <t>L3 Histoire (parc. MEEF et Patrimoines et culture) et L3 Lettres (parc. Métiers des Lettres et de la culture)</t>
  </si>
  <si>
    <t>L3 Histoire (parc. Patrimoines et culture) et L2 Lettres (= CM uniquement)</t>
  </si>
  <si>
    <t>L3 Histoire (Parc. Histoire-Droit = CM uniquement) et DEG (L3 Histoire-Droit)</t>
  </si>
  <si>
    <t>L3 Histoire (parc. MEEF et Patrimoines et culture) et M1 Histoire PCS</t>
  </si>
  <si>
    <t>L3 Histoire (parc. Patrimoines et culture) et L3 Lettres (parc. Métiers des Lettres et de la culture)</t>
  </si>
  <si>
    <t>LOL5DH18
LOL5E10</t>
  </si>
  <si>
    <t>DOL5DH20
LOL5DH19
LOL5E20</t>
  </si>
  <si>
    <t>LOL5E5E
LOM1H4B</t>
  </si>
  <si>
    <t>DOL5DH23
LOL5DH25
LOL5E3A</t>
  </si>
  <si>
    <t>LOL5E7B
LOL5G4B</t>
  </si>
  <si>
    <t>DOL5DH55
LOL5DH67</t>
  </si>
  <si>
    <t>DOL5DH56
LOL5DH68</t>
  </si>
  <si>
    <t>DOL5DH53
LOL5DH61</t>
  </si>
  <si>
    <t>DOL5DH57
LOL5DH69</t>
  </si>
  <si>
    <t>DOL5DH54
LOL5DH66</t>
  </si>
  <si>
    <t>LOL6DH16
LOL6E10</t>
  </si>
  <si>
    <t>DOL6DH22
LOL6DH24
LOL6E20</t>
  </si>
  <si>
    <t>LOL6E50</t>
  </si>
  <si>
    <t>LOL6E5A</t>
  </si>
  <si>
    <t>LOL6E5C
LOL6G9E</t>
  </si>
  <si>
    <t>LOL6E5D</t>
  </si>
  <si>
    <t>LOL6DH29
LOL6E60</t>
  </si>
  <si>
    <t>LOL6E8C</t>
  </si>
  <si>
    <t>LOL6E8D</t>
  </si>
  <si>
    <t>LOL6E3A</t>
  </si>
  <si>
    <t>LOL6E3B</t>
  </si>
  <si>
    <t>LOL6EP1A</t>
  </si>
  <si>
    <t>LOL6EP2A</t>
  </si>
  <si>
    <t>LOL6DHHH</t>
  </si>
  <si>
    <t>DOL6DH11
LOL6DH11</t>
  </si>
  <si>
    <t>DOL6DH23
LOL6DH26</t>
  </si>
  <si>
    <t>DOM2AP22
LOL6DH27
LOM2HC28</t>
  </si>
  <si>
    <t>DOL6DH37
LOL6DH37</t>
  </si>
  <si>
    <t>DOL6DH39
LOL6DH39</t>
  </si>
  <si>
    <t>DOL6DH35
LOL6DH35</t>
  </si>
  <si>
    <t>DOL6DH38
LOL6DH38</t>
  </si>
  <si>
    <t>M. MESSINEO Dominique</t>
  </si>
  <si>
    <t>ALLORANT Pierre</t>
  </si>
  <si>
    <t>GARRIGUES Jean</t>
  </si>
  <si>
    <t>LLF4MF1</t>
  </si>
  <si>
    <t>LLF4EE</t>
  </si>
  <si>
    <t>Semestre 4  LICENCE 2 HISTOIRE CHATEAUROUX</t>
  </si>
  <si>
    <t>LLF4E40</t>
  </si>
  <si>
    <t>LCLF3UO1</t>
  </si>
  <si>
    <t>LLF4E50</t>
  </si>
  <si>
    <t>Choix UEOI S4 / Période d'observation en milieu scolaire</t>
  </si>
  <si>
    <t>LCLF4UO1</t>
  </si>
  <si>
    <t>LCLF4UO2</t>
  </si>
  <si>
    <t>LLF4O01</t>
  </si>
  <si>
    <t>Choix UEOI  S4 UE d'Ouverture Intégrée</t>
  </si>
  <si>
    <t>LLF4E70</t>
  </si>
  <si>
    <t>LLF4E9A</t>
  </si>
  <si>
    <t>LOLF5E02</t>
  </si>
  <si>
    <t>1 UE / 2 ECT</t>
  </si>
  <si>
    <t>2 UE / 6 ECT</t>
  </si>
  <si>
    <t>TRONC COMMUN SEMESTRE 5</t>
  </si>
  <si>
    <t>TRONC COMMUN SEMESTRE 6</t>
  </si>
  <si>
    <t>LLF6EE</t>
  </si>
  <si>
    <t>Semestre 6  LICENCE 3 HISTOIRE CHATEAUROUX</t>
  </si>
  <si>
    <t>LLF6E30</t>
  </si>
  <si>
    <t xml:space="preserve">2 UE / 4 ECTS </t>
  </si>
  <si>
    <t>LLF6E8A</t>
  </si>
  <si>
    <t>LLF6E3A</t>
  </si>
  <si>
    <t>LLF6E3B</t>
  </si>
  <si>
    <t>LLF6E6B</t>
  </si>
  <si>
    <t>LOLF4E04</t>
  </si>
  <si>
    <t>LXL1E4E</t>
  </si>
  <si>
    <t>LXL1E4F</t>
  </si>
  <si>
    <t>LXL1E71
LXL1E72</t>
  </si>
  <si>
    <t>LXL2D10</t>
  </si>
  <si>
    <t>LXL1E21
LXL1E22</t>
  </si>
  <si>
    <t>LXL1E11
LXL1E12</t>
  </si>
  <si>
    <t>LXL1E30
LXL1E31</t>
  </si>
  <si>
    <t>LXL1E60
LXL1E61</t>
  </si>
  <si>
    <t xml:space="preserve"> LXL1EE
LXL1EE1
LXL1EE2</t>
  </si>
  <si>
    <t>LXL2E4B</t>
  </si>
  <si>
    <t>LXL3E7A</t>
  </si>
  <si>
    <t>LXL4E7B</t>
  </si>
  <si>
    <t>LXL2E10
LXL2E7C</t>
  </si>
  <si>
    <t>LXL2E20
LXL2E7D</t>
  </si>
  <si>
    <t>LXL2E31</t>
  </si>
  <si>
    <t>LXL2E6C</t>
  </si>
  <si>
    <t xml:space="preserve"> LXL2EE</t>
  </si>
  <si>
    <t>LXL2E4C</t>
  </si>
  <si>
    <t>LXL3E3B</t>
  </si>
  <si>
    <t>LXL3E7B</t>
  </si>
  <si>
    <t>LXL3E10</t>
  </si>
  <si>
    <t>LXL3E20</t>
  </si>
  <si>
    <t>LXL3E50</t>
  </si>
  <si>
    <t>LXL3E6A</t>
  </si>
  <si>
    <t>LXL3E3C</t>
  </si>
  <si>
    <t>LXL3E40</t>
  </si>
  <si>
    <t>LXL3E7D</t>
  </si>
  <si>
    <t>LXL4E4B</t>
  </si>
  <si>
    <t>LXL4E4C</t>
  </si>
  <si>
    <t>LXL4E10</t>
  </si>
  <si>
    <t>LXL4E20</t>
  </si>
  <si>
    <t>LXL4E30</t>
  </si>
  <si>
    <t>LXL4E50</t>
  </si>
  <si>
    <t>LXL4E8C</t>
  </si>
  <si>
    <t>LXL4E8A</t>
  </si>
  <si>
    <t>LXL4E6A</t>
  </si>
  <si>
    <t>LXL3EE
LXL3EP1A
LXL3EP2A</t>
  </si>
  <si>
    <t>LXL4EE
LXL4EP1A
LXL4EP2</t>
  </si>
  <si>
    <t>LXL5E4B</t>
  </si>
  <si>
    <t>LXL5E4C</t>
  </si>
  <si>
    <t>LXL5E10</t>
  </si>
  <si>
    <t>LXL5E20</t>
  </si>
  <si>
    <t>LXL5E5A</t>
  </si>
  <si>
    <t>LXL5E5B</t>
  </si>
  <si>
    <t>LXL5E3A</t>
  </si>
  <si>
    <t>LXL5E6B</t>
  </si>
  <si>
    <t>LXL5E7B</t>
  </si>
  <si>
    <t xml:space="preserve"> LXL5EP1A
LXL5EP2A</t>
  </si>
  <si>
    <t>LXL6E4B</t>
  </si>
  <si>
    <t>LXL6E4C</t>
  </si>
  <si>
    <t>LXL6E10</t>
  </si>
  <si>
    <t>LXL6E20</t>
  </si>
  <si>
    <t>LXL6E5A</t>
  </si>
  <si>
    <t>LXL6E5B</t>
  </si>
  <si>
    <t>LXL6E8D</t>
  </si>
  <si>
    <t>LXL6E3A</t>
  </si>
  <si>
    <t>LXL6EE</t>
  </si>
  <si>
    <t>Atelier d’écriture universitaire S1</t>
  </si>
  <si>
    <t xml:space="preserve">Connaissance des institutions éducatives </t>
  </si>
  <si>
    <t>UE spécialisation</t>
  </si>
  <si>
    <t/>
  </si>
  <si>
    <t>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t>
  </si>
  <si>
    <t>LCLF1LA1</t>
  </si>
  <si>
    <t>LLF1LAN2</t>
  </si>
  <si>
    <t>LCLF2LA1</t>
  </si>
  <si>
    <t>LLF2LAN2</t>
  </si>
  <si>
    <t>LLF3LAN2</t>
  </si>
  <si>
    <t>LCLF3LA1</t>
  </si>
  <si>
    <t>LLF4LAN2</t>
  </si>
  <si>
    <t>LCLF4LA1</t>
  </si>
  <si>
    <t>LCLF5LA1</t>
  </si>
  <si>
    <t>LLF5LAN2</t>
  </si>
  <si>
    <t>LLF6LAN2</t>
  </si>
  <si>
    <t>LLF6E41</t>
  </si>
  <si>
    <t>Les métiers de l'histoire : stage d'observation (ou valorisation expérience professionnelle) + journée Masters + initiation à la recherche</t>
  </si>
  <si>
    <t>LLF1DD1</t>
  </si>
  <si>
    <t>LOLF1E04</t>
  </si>
  <si>
    <t>Bloc de compétences en géographie S1</t>
  </si>
  <si>
    <t>LOLF3E02</t>
  </si>
  <si>
    <t>LOLF4E02</t>
  </si>
  <si>
    <t>LOLF5E06</t>
  </si>
  <si>
    <t>LOLF6E06</t>
  </si>
  <si>
    <t>2 CC x 30% 
1 CT x 40% (Partiel)</t>
  </si>
  <si>
    <t xml:space="preserve">1h00 </t>
  </si>
  <si>
    <t>LCLA4E02</t>
  </si>
  <si>
    <t>LLF6D41</t>
  </si>
  <si>
    <t>LXL6E7A
LLF6D40</t>
  </si>
  <si>
    <t>PARCOURS PATRIMOINE</t>
  </si>
  <si>
    <t>PARCOURS MEEF et DROIT</t>
  </si>
  <si>
    <t>LOLA3EP4</t>
  </si>
  <si>
    <t>LOLA3EP5</t>
  </si>
  <si>
    <t>INSPE</t>
  </si>
  <si>
    <t>LOLA3EP6</t>
  </si>
  <si>
    <t>LOLA4EP4</t>
  </si>
  <si>
    <t>LOLA4EP5</t>
  </si>
  <si>
    <t>LLA4O02</t>
  </si>
  <si>
    <t>LCLA4UO2</t>
  </si>
  <si>
    <t>PAV4UL01
LLA4UO01</t>
  </si>
  <si>
    <t>Stage d'observation en milieu scolaire (remplacé en 2018/19 par 4E5A)</t>
  </si>
  <si>
    <t>LOL4D7B
LOL4H7C
LLA4E5A</t>
  </si>
  <si>
    <t>Dossier</t>
  </si>
  <si>
    <t>parcours MEEF et DROIT</t>
  </si>
  <si>
    <t>parcours patrimoine</t>
  </si>
  <si>
    <t>LOLA5EP4</t>
  </si>
  <si>
    <t>LOLA5EP5</t>
  </si>
  <si>
    <t>DLA5DG46</t>
  </si>
  <si>
    <t>DLA5DH24</t>
  </si>
  <si>
    <t>EYMAR Marcos</t>
  </si>
  <si>
    <t>LOLF1E03</t>
  </si>
  <si>
    <t>LOLF2E02</t>
  </si>
  <si>
    <t>écrit 1h30 + oral 15 min</t>
  </si>
  <si>
    <t>LXL4E7C
ULGIX03A ?</t>
  </si>
  <si>
    <t>Période d'observation en milieu scolaire</t>
  </si>
  <si>
    <t>GEOGRAPHIE</t>
  </si>
  <si>
    <t>Archives et bibliothèques : histoire et pratiques</t>
  </si>
  <si>
    <t>écrit = 4h00</t>
  </si>
  <si>
    <r>
      <t>ESPE- L3 LEA parc.</t>
    </r>
    <r>
      <rPr>
        <sz val="10"/>
        <color rgb="FFFF0000"/>
        <rFont val="Arial"/>
        <family val="2"/>
      </rPr>
      <t xml:space="preserve"> MEEF 1, </t>
    </r>
    <r>
      <rPr>
        <strike/>
        <sz val="10"/>
        <color rgb="FFFF0000"/>
        <rFont val="Arial"/>
        <family val="2"/>
      </rPr>
      <t>L3 Lettres parc. MEEF 1</t>
    </r>
    <r>
      <rPr>
        <sz val="10"/>
        <rFont val="Arial"/>
        <family val="2"/>
      </rPr>
      <t>, L3 Histoire parc. MEEF, L3 Géo parc. MEEF, L3 SDL parc. MEF-FLM et LSF</t>
    </r>
  </si>
  <si>
    <t>pas de changement</t>
  </si>
  <si>
    <t>100% CC Ecrit</t>
  </si>
  <si>
    <t>100% CT DOSSIER</t>
  </si>
  <si>
    <t>100% CC</t>
  </si>
  <si>
    <t>100% CT (dossier)</t>
  </si>
  <si>
    <t>100% CT= DM devoir maison en temps libre
9 jours pour composer
dépôt sujet sur CELENE le xx/06/2021
restitution avant le xx/06/2021</t>
  </si>
  <si>
    <t>100% CT = DM devoir maison en temps libre
12 jours pour composer
dépôt sujet sur CELENE le xx/05/2021
restitution avant le xx/05/2021</t>
  </si>
  <si>
    <t xml:space="preserve">DM dépôt CELENE devoir-PDF </t>
  </si>
  <si>
    <r>
      <t xml:space="preserve">Volume horaire
</t>
    </r>
    <r>
      <rPr>
        <b/>
        <sz val="11"/>
        <color rgb="FFFF0000"/>
        <rFont val="Arial"/>
        <family val="2"/>
      </rPr>
      <t>Hypothèse 2 = distanciation &gt; 1m+ port du masque</t>
    </r>
    <r>
      <rPr>
        <b/>
        <sz val="11"/>
        <color theme="1"/>
        <rFont val="Arial"/>
        <family val="2"/>
      </rPr>
      <t xml:space="preserve">
Sauf information contraire et pour toutes les formations : volume horaire identique avec enseignement hybride, présentiel et distanciel (synchrone et/ou asynchrone). Si confinement = distanciel</t>
    </r>
  </si>
  <si>
    <t>HYBRIDE</t>
  </si>
  <si>
    <t>DISTANCIEL</t>
  </si>
  <si>
    <r>
      <t xml:space="preserve">Volume horaire
</t>
    </r>
    <r>
      <rPr>
        <b/>
        <sz val="11"/>
        <color rgb="FFFF0000"/>
        <rFont val="Arial"/>
        <family val="2"/>
      </rPr>
      <t>Hypothèse 1 =  port du masque sans distanciation</t>
    </r>
    <r>
      <rPr>
        <b/>
        <sz val="11"/>
        <color indexed="8"/>
        <rFont val="Arial"/>
        <family val="2"/>
      </rPr>
      <t xml:space="preserve">
Sauf information contraire et pour toutes les formations : volume horaire identique avec enseignement hybride, présentiel et distanciel (synchrone et/ou asynchrone). Si confinement = distanciel</t>
    </r>
  </si>
  <si>
    <t xml:space="preserve">100% CT ; écrit sans durée limitée ; dépot sujet et copie sur Celene </t>
  </si>
  <si>
    <t>100% CT = DM: devoir maison durée 2h Sujet et copie déposés sur CELENE</t>
  </si>
  <si>
    <t xml:space="preserve">100% CT = DM: Devoir maison, durée 2h. Sujet et copie déposés dur CELENE </t>
  </si>
  <si>
    <t>50% CC; 50% CT DM et/ou devoirs en ligne sans temps limité Dépot et copie sur Célène</t>
  </si>
  <si>
    <t>100% CT ; oral ; 45 min.</t>
  </si>
  <si>
    <t xml:space="preserve">100% CT ; DM. Dépot sujet et copie sur Celene </t>
  </si>
  <si>
    <t>COURS NON ASSURE CETTE ANNEE comme l'an passé</t>
  </si>
  <si>
    <t xml:space="preserve">50% CC + 50%CT
CT = DM devoir maison
dépôt devoirs et sujets sur CELENE </t>
  </si>
  <si>
    <t>100% CT = DM devoir maison en temps libre
dépôt sujet sur CELENE</t>
  </si>
  <si>
    <t>50% CC + 50%CT
CT = DM devoir en ligne, dépôt sujets et copies sur CELENE</t>
  </si>
  <si>
    <t>100% CT = DM devoir en ligne, dépôt sujets et copies sur CELENE</t>
  </si>
  <si>
    <t>50% CC + 50%CT
CC et CT = DM devoir maison
dépôt sujet et devoirs sur CELENE</t>
  </si>
  <si>
    <t>100% CT = DM devoir maisonen temps libre
 dépôt sujet et devoirs sur Célène</t>
  </si>
  <si>
    <t xml:space="preserve">50% CC + 50%CT
CT = DM devoir maison
dépôt sujet et restitution sur CELENE </t>
  </si>
  <si>
    <t>100% CT = DM devoir maison en temps libre
dépôt sujet et copies sur CELENE</t>
  </si>
  <si>
    <t>50% CC + 50%CT
CT = DM devoir en ligne, plusieurs jours pour composer, 
dépôt sujets et copies sur CELENE</t>
  </si>
  <si>
    <t>100% CT = DM devoir en ligne,
plusieurs jours pour composer,
dépôt sujets et copies sur CELENE</t>
  </si>
  <si>
    <t>50%CC + 50%CT   CC oral et écrit CT  DM devoir maison
dépôt sujet et devoirs sur CELENE</t>
  </si>
  <si>
    <t>100% CT = DM devoir maison en temps libre dépôt sujet et devoirs sur CELENE</t>
  </si>
  <si>
    <t>CT = DM : devoir maison. Sujet et copie déposées sur CELENE</t>
  </si>
  <si>
    <t>CT = DM : devoir maison. Sujet et copie déposés sur CELENE</t>
  </si>
  <si>
    <t>50% CC; 50% CT DM sur Célène en temps limité 5H</t>
  </si>
  <si>
    <t>100% CT=DM:devoir maison. Sujets et copies déposés sur CELENE</t>
  </si>
  <si>
    <t>100% CT = DM. Devoir maison. Sujets et copies déposés sur CELENE</t>
  </si>
  <si>
    <t>100 % CC. devoirs en ligne sans durée limitée et/ou DM en temps limité (2h), dépôt copie sur Célène au format PDF le xx/xx/2020, dépôt sujet sur Célène le xx/xx/2020</t>
  </si>
  <si>
    <t>100 % CT. DM avec ou sans temps limité (2h), dépôt du sujet sur Célène le xx/xx/2020 et dépôt copie sur Célène au format PDF le xx/xx/20</t>
  </si>
  <si>
    <t>100% CC = DM à la maison temps libre Sujet et copies déposés sur Celene</t>
  </si>
  <si>
    <t>100% CT = DM devoir à la maison temps libre Sujet et copies déposés sur Celene</t>
  </si>
  <si>
    <t xml:space="preserve">50% CC + 50%CT
CT = DM devoir maison en temps libre
dépôt sujet et restitution sur CELENE </t>
  </si>
  <si>
    <t>100% CT = DM devoir maison en temps libre
dépôt sujet et restitution sur CELENE</t>
  </si>
  <si>
    <t xml:space="preserve">100% CT = DM devoir maison en temps libre
dépôt sujet et restitution sur CELENE </t>
  </si>
  <si>
    <t>100% CT = DM devoir maison en temps libre
plusieurs jours pour composer
dépôt sujet et restitution sur CELENE</t>
  </si>
  <si>
    <t xml:space="preserve">100% CC. 
dépôt sujet et restitution sur CELENE </t>
  </si>
  <si>
    <t>100% CT = DM  sur CELENE en temps limité 4H</t>
  </si>
  <si>
    <t xml:space="preserve">100% CT= DM devoir maison en temps libre
plusieurs  jours pour composer
dépôt sujet et copie sur CELENE </t>
  </si>
  <si>
    <t>100% CT= DM devoir maison, durée 2 H Sujet et copie déposés sur CELENE -</t>
  </si>
  <si>
    <t xml:space="preserve">100% CT= DM devoir maison en temps libre
plusieurs jours pour composer
dépôt sujet et restitution sur CELENE </t>
  </si>
  <si>
    <t>100% CT= DM devoir maison en temps libre
dépôt sujet sur CELENE</t>
  </si>
  <si>
    <t xml:space="preserve">100% CT= DM devoir en ligne, dépôt sujets et copies sur CELENE
</t>
  </si>
  <si>
    <t xml:space="preserve">100% CT= DM devoir maison en temps libre
dépôt sujet et devoirs sur CELENE </t>
  </si>
  <si>
    <t>100% CT= DM devoir maison en temps libre
plusieurs  jours pour composer
dépôt sujet et copies sur CELENE</t>
  </si>
  <si>
    <t>100% CT = DM devoir en ligne, plusieurs jours pour composer, dépôt sujets et copies sur CELENE</t>
  </si>
  <si>
    <t>100% CT= DM devoir maison en temps libre
dépôt sujet et devoirs sur CELENE</t>
  </si>
  <si>
    <t>100% CT= DM devoir maison en temps libre
plusieurs jours pour composer
dépôt sujet et restitution sur CELENE</t>
  </si>
  <si>
    <t>100% CT= DM sur CELENE en temps limité 5H</t>
  </si>
  <si>
    <t>100% CT= DM  sur CELENE en temps limité 3H</t>
  </si>
  <si>
    <t xml:space="preserve">100% CT= DM devoir maison en temps libre
9 jours pour composer
dépôt sujet et restitution sur CELENE </t>
  </si>
  <si>
    <t xml:space="preserve">100% CT= DM devoir maison en temps libre
plusieurs jours pour composer
dépôt sujet sur CELENE </t>
  </si>
  <si>
    <t>100% CT= DM  sur CELENE en temps limité 4H</t>
  </si>
  <si>
    <t>CC ; 2 DM, durées variables ; dépôt sujets et copies sur CELENE ; sans temps limité</t>
  </si>
  <si>
    <t>100% CT ; DM ; dépôt sujet et copie sur CELENE ; sans temps limité</t>
  </si>
  <si>
    <t>100% CC = DM (Devoir Maison) et/ou test en ligne ; durées variables ; dépôt sujets et copies sur CELENE</t>
  </si>
  <si>
    <t>100% CC ; DM devoir maison sans temps limité ; dépôt sujet sur CELENE ; restitution du devoir sur CELENE</t>
  </si>
  <si>
    <t>100% CT = DM: devoir en temps libre dépôt du sujet et de la copie sur CELENE</t>
  </si>
  <si>
    <t xml:space="preserve">100 % CC; DM ou questionnaire en ligne, sans temps limité; dépôt du sujet sur Célène, restitution copie sur Célène </t>
  </si>
  <si>
    <t>100 % CC</t>
  </si>
  <si>
    <t>100 % CT, DM en ligne en temps limité (3h), dépôt sujet sur Célène et dépôt copie sur Célène</t>
  </si>
  <si>
    <t>50% CC + 50%CT
CT = DM devoir maison
dépôt devoirs et sujets sur CELENE</t>
  </si>
  <si>
    <t>100% CT = devoir en ligne, dépôt sujets et copies sur CELENE</t>
  </si>
  <si>
    <t>100% CT = DM: devoir maison en temps libre. Dépôt du sujet et de la copie sur CELENE</t>
  </si>
  <si>
    <t>100% CC dossier</t>
  </si>
  <si>
    <t>100% CT= devoir en ligne, dépôt sujets et copies sur CELENE, plus d'une journée pour composer</t>
  </si>
  <si>
    <t xml:space="preserve">50% CC + 50% CT DM en ligne sur Célène en temps limité 3H </t>
  </si>
  <si>
    <t>100% CC-DM-Celene</t>
  </si>
  <si>
    <t>100% CT-DM-Celene</t>
  </si>
  <si>
    <t xml:space="preserve">100% CT DM dépôt CELENE devoir-PDF </t>
  </si>
  <si>
    <t>20
moitié des effectifs CM n° 1 et inverse CM n° 2 ; enregistrement video ou audio du CM pour ceux qui n'y assisteraient pas.</t>
  </si>
  <si>
    <t>100% CT DM / dépôt copie sur CELENE / devoir-pdf</t>
  </si>
  <si>
    <t xml:space="preserve">
SKRZYPCZAK Karol</t>
  </si>
  <si>
    <t>CASTAGNEZ Noëlline (enseignant RANNOU Gwendal)</t>
  </si>
  <si>
    <t>PERRIER Amélie</t>
  </si>
  <si>
    <t>SENSEBY Chantal PERRIER Amélie</t>
  </si>
  <si>
    <t>SPERONI Christophe
SKRZYPCZAK Karol</t>
  </si>
  <si>
    <t>SPERONI Christophe DUMASY Juliette SKRZYPCZAK Karol</t>
  </si>
  <si>
    <t>CALTOT Pierre-Alain</t>
  </si>
  <si>
    <t>BRETECHE Marion</t>
  </si>
  <si>
    <r>
      <rPr>
        <sz val="10"/>
        <rFont val="Arial"/>
        <family val="2"/>
      </rPr>
      <t xml:space="preserve">SUSPENE Arnaud </t>
    </r>
    <r>
      <rPr>
        <sz val="10"/>
        <color rgb="FFFF0000"/>
        <rFont val="Arial"/>
        <family val="2"/>
      </rPr>
      <t>(</t>
    </r>
    <r>
      <rPr>
        <sz val="12"/>
        <color rgb="FFFF0000"/>
        <rFont val="Verdana"/>
        <family val="2"/>
      </rPr>
      <t>Enseignant : CHAUSSERIE Hugo)</t>
    </r>
  </si>
  <si>
    <t>GAUTIER Julien</t>
  </si>
  <si>
    <t xml:space="preserve">CALTOT Pierre-Alain </t>
  </si>
  <si>
    <t xml:space="preserve">100% CC = DM devoir maison
dépôt sujet sur CELENE </t>
  </si>
  <si>
    <t>ARTRU Jérémy</t>
  </si>
  <si>
    <t>LAUBRY Jean-Louis</t>
  </si>
  <si>
    <t>ROMERO-JUCHET Christine
DALLOT S.</t>
  </si>
  <si>
    <t xml:space="preserve">PERRIER Amélie </t>
  </si>
  <si>
    <t>CHARBONNIER Olivier</t>
  </si>
  <si>
    <t>SENSEBY Chantal
VERONESE</t>
  </si>
  <si>
    <t>100% CT = DM devoir maison en temps libre, dépôt du sujet sur Célène et restitution du sujet sur Célène</t>
  </si>
  <si>
    <t>100% CT dossier</t>
  </si>
  <si>
    <t>100% CT Ecrit / DM</t>
  </si>
  <si>
    <t>100% CC. 50% oral à distance, 50% DM écrit</t>
  </si>
  <si>
    <t>100% CT oral à distance</t>
  </si>
  <si>
    <t>BARUT Benoît</t>
  </si>
  <si>
    <t>100% CT= DM devoir maison temps libre
plusieurs jours pour composer</t>
  </si>
  <si>
    <t>100% CT (dossier) dépôt du sujet et retour des copies sur CELENE</t>
  </si>
  <si>
    <t>100% CC ecrit et/ou oral en présentiel  ou en ligne temps limité</t>
  </si>
  <si>
    <t>100% CT écrit et/ou oral en presentiel ou ligne en temps limité  (écrit =2h ou oral 15mins)</t>
  </si>
  <si>
    <t>DM sans temps limité, 
dépôt sujet sur CELENE le xx/06,
copie à rendre au plus tard le xx/06 sur mon adresse email emiliejanton@yahoo.fr, cmasarrre@yahoo.fr</t>
  </si>
  <si>
    <t>100% CC DOSSIER</t>
  </si>
  <si>
    <t>pas d'intervenant au 11/09/2020</t>
  </si>
  <si>
    <t>100% CT DM en ligne sur Célène en temps limité 3H</t>
  </si>
  <si>
    <t>100% CT DM sans temps limité. Dépôt sujet et copie sur Célène</t>
  </si>
  <si>
    <t xml:space="preserve">100% CT= DM devoir maison en temps libre
dépôt sujet et copie sur CELENE </t>
  </si>
  <si>
    <t>100 % CT (dossier) dépôt du sujet et retour des copies sur CELENE</t>
  </si>
  <si>
    <t xml:space="preserve">100% CT = DM devoir maison en temps libre
plusieurs jours pour composer
dépôt sujet et restitution copie sur CELENE </t>
  </si>
  <si>
    <t>100% CT = DM devoir maison en temps libre
dépôt sujet et copie sur CELENE</t>
  </si>
  <si>
    <t xml:space="preserve">50% CC + 50%CT
DM et/ou devoirs en ligne sans temps limité 
Dépot sujet et copie sur Célène
</t>
  </si>
  <si>
    <t xml:space="preserve">100% CT = DM devoir maison en temps libre 
Dépot sujet et copie sur Célène
</t>
  </si>
  <si>
    <t xml:space="preserve">100% CT = DM devoir maison en temps libre
Dépot sujet et copie sur Célène
</t>
  </si>
  <si>
    <t>100% CC = DM devoir maison
dépôt sujet et restitution copie sur CELENE</t>
  </si>
  <si>
    <t xml:space="preserve">100% CT = DM devoir maison en temps libre
plsuieurs jours pour composer
dépôt sujet et restitution copie sur CELENE </t>
  </si>
  <si>
    <t>100% CT= DM devoir maison en temps libre
plusieurs jours pour composer
dépôt sujet ert restitution copie sur CELENE</t>
  </si>
  <si>
    <t xml:space="preserve">50% CC + 50%CT
CT = DM devoir maison
dépôt sujet et restitution copie sur CELENE </t>
  </si>
  <si>
    <t>100% CT = DM devoir maisonen temps libre
plsueiurs jours pour composer
dépôt sujet et restitution copie sur CELENE</t>
  </si>
  <si>
    <t xml:space="preserve">100% CT= DM devoir maison en temps libre
plusieurs jours pour composer
dépôt sujet et restitution copie sur CELENE </t>
  </si>
  <si>
    <t xml:space="preserve">50% CC + 50%CT
CT = Devoir en temps limité (3 heures)
dépôt sujet et restition copie sur CELENE </t>
  </si>
  <si>
    <t>100% CT = Devoir en temps limité (3 heures)
dépôt sujet et restitution copie sur CELENE</t>
  </si>
  <si>
    <t>100% CT= DM devoir maison en temps libre
plusieurs jours pour composer
dépôt sujet et restitution copie sur CELENE</t>
  </si>
  <si>
    <t>100% CT DM sur Célène en temps limité 5H</t>
  </si>
  <si>
    <t>100% CC = DM devoir maison dépôt sujets et restitution copie sur CELENE</t>
  </si>
  <si>
    <t xml:space="preserve">100% CT = DM devoir maison en temps limité 2h
dépôt sujet et restitution copie sur CELENE </t>
  </si>
  <si>
    <t>50% CC ; 50 %CT 
CT= DM sur Célène, en temps limité 3H</t>
  </si>
  <si>
    <t>100% CT DM sur Célène en temps limité 3H</t>
  </si>
  <si>
    <t>50% CC; 50% CT 
CT=DM sur Célène en temps limité 5H</t>
  </si>
  <si>
    <t xml:space="preserve">50% CC + 50%CT
CT = DM devoir maison en temps libre
dépôt sujet et restitution copie sur CELENE </t>
  </si>
  <si>
    <t>100% CT = DM devoir maison en temps libre
dépôt sujet et restitution copie sur CELENE</t>
  </si>
  <si>
    <t xml:space="preserve">100% CT = DM devoir maison en temps libre
dépôt sujet et restitution copie sur CELENE </t>
  </si>
  <si>
    <t xml:space="preserve">100% CT= DM devoir maison en temps libre
dépôt sujet et restitution copie sur CELENE </t>
  </si>
  <si>
    <t>PARISOT-SILLON Charles</t>
  </si>
  <si>
    <t xml:space="preserve">100% CC. 
dépôt sujet et restitution copie sur CELENE </t>
  </si>
  <si>
    <t>100% CT = DM devoir maison en temps libre
plusieurs jours pour composer
dépôt sujet et restitution copie sur CELENE</t>
  </si>
  <si>
    <r>
      <rPr>
        <sz val="10"/>
        <rFont val="Arial"/>
        <family val="2"/>
      </rPr>
      <t xml:space="preserve">SUSPENE Arnaud </t>
    </r>
    <r>
      <rPr>
        <sz val="10"/>
        <color rgb="FFFF0000"/>
        <rFont val="Arial"/>
        <family val="2"/>
      </rPr>
      <t>(Enseignant : CHAUSSERIE Hugo)</t>
    </r>
  </si>
  <si>
    <t xml:space="preserve">100% CT = DM devoir maison en temps libre
plusieurs  jours pour composer
dépôt sujet et restitution copie sur CELENE </t>
  </si>
  <si>
    <t xml:space="preserve">100% CT= DM devoir maison en temps libre plusieurs jours pour composer
dépôt sujet et restitution copie sur CELENE </t>
  </si>
  <si>
    <t>50% CC + 50% CT
CC = Exercices maison en temps libre (dépôt  sujets  et restitution copies sur Célène) ; CT = Devoir en temps limité (3h00) avec dépôt sujet et restitution copies sur Célène</t>
  </si>
  <si>
    <t>100% CT Devoir en temps limité (3h00) avec dépôt sujet et restitution copies sur Célène</t>
  </si>
  <si>
    <t xml:space="preserve">50% CC + 50%CT
CT = DM devoir maison
dépôt sujet et copie sur CELENE </t>
  </si>
  <si>
    <t xml:space="preserve">100% CT = DM devoir maison
dépôt sujet et copie sur CELENE </t>
  </si>
  <si>
    <t xml:space="preserve">100% CT = DM devoir maison en temps libre
plusieurs jours pour composer
dépôt sujet sur CELENE </t>
  </si>
  <si>
    <t>50% CC + 50% CT
CT = DM devoir maison
dépôt sujet sur CELENE en temps limité 4H</t>
  </si>
  <si>
    <t>100 % CT écrit</t>
  </si>
  <si>
    <t>100% CT Ecrit</t>
  </si>
  <si>
    <t>100% CC ; DM et/ou un ou plusieurs devoirs en ligne ; durées variables ; dépôt sujets et copies sur CELENE ; sans temps limité</t>
  </si>
  <si>
    <t xml:space="preserve">100% CT ; DM ; dépôt sujet et copie sur CELENE ; sans temps limité
</t>
  </si>
  <si>
    <t>100% CT = Devoir maison sans temps limité ; Dépot du sujet et copies sur CELENE</t>
  </si>
  <si>
    <t>100 % CC. DM avec ou sans temps limité et/ou devoirs en ligne avec ou sans durée limitée. Dépôt sujet  et retour copie sur Célène</t>
  </si>
  <si>
    <t>100 % CT. DM avec ou sans durée limitée, dépôt sujet et restitution copie sur Célène</t>
  </si>
  <si>
    <t>100% CT= DM devoir maison en temps libre
dépôt sujet et copies sur CELENE</t>
  </si>
  <si>
    <t>100% CT = DM devoir maison en temps libre
10 jours pour composer
dépôt sujet  et copies sur CELENE</t>
  </si>
  <si>
    <t>100% CT = DM devoir maison ou questionnaire en ligne, en temps libre
dépôt sujet et restitution copie sur CELENE</t>
  </si>
  <si>
    <t>100% CC : devoirs en ligne sans temps limité et/ou DM en temps limité, dépôt du sujet et dépôt copie sur Célène au format PDF</t>
  </si>
  <si>
    <t>100% CT = DM devoir maison en temps libre
10 jours pour composer
dépôt sujet  et copie sur CELENE</t>
  </si>
  <si>
    <t>50% CC; 50% CT Devoirs maison et/ou devoirs en ligne; sans limite de temps; dépot du sujet sur Célène, copie sur Célène</t>
  </si>
  <si>
    <t>100% CT : DM en temps libre, dépot sujet sur Célène, copie sur Célène</t>
  </si>
  <si>
    <t>50% CC + 50%CT
CT = DM en ligne, en temps limité (3h) dépôt du sujet sur Célène et dépôt copie sur Célène</t>
  </si>
  <si>
    <t>100 % CC. DM sans ou avec temps limité, Dépôt du sujet sur Célène et dépôt copie sur Célène au format PDF</t>
  </si>
  <si>
    <t>100 % CT. DM sans ou avec durée limitée, dépôt du sujet et dépôt copie au format PDF sur Célène le...</t>
  </si>
  <si>
    <t>50%CC + 50%CT, CT = Devoir en ligne, dépôt sujets et copies sur CELENE</t>
  </si>
  <si>
    <t>100% CT = DM: Devoir maison en temps libre
Dépôt du sujet et copie d'examen sur CELENE</t>
  </si>
  <si>
    <t>50%CC + 50%CT DM en temps libre; dépôt sujets et copies sur Célène</t>
  </si>
  <si>
    <t>50% CC + 50% CT 
CT = DM devoir maison dépôt sujet et copies sur CELENE</t>
  </si>
  <si>
    <t>100% CT DM devoir maison dépôt sujet et copies sur CELENE</t>
  </si>
  <si>
    <t>100% CT= DM devoir maison en temps libre
plusieurs jours pour composer
dépôt sujet et copies sur CELENE</t>
  </si>
  <si>
    <t>100 % CC. devoirs en ligne sans durée limitée et/ou DM en temps limité (2h), dépôt sujets et copies sur Célène au format PDF</t>
  </si>
  <si>
    <t>100 % CT. DM avec ou sans temps limité (2h), dépôt sujet et copies au format PDF sur Célène</t>
  </si>
  <si>
    <t>oral à distance 15 min . Contacter enseignant au préalable par téléphone</t>
  </si>
  <si>
    <t>100% CC dont DEVOIR MAISON</t>
  </si>
  <si>
    <t>100% CT
DEVOIR MAISON</t>
  </si>
  <si>
    <t xml:space="preserve">MODALITES EPREUVE(S) REMPLACEMENT HYPOTHESE 2 SESSION 1
Préciser : 
1) quotité CC / CT
2) nature (DM ou Test en ligne ou QCM) et durée épreuve
3) si dépôt sujet et copie par mail ou sur CELENE
4) si temps limité ou non </t>
  </si>
  <si>
    <t>MODALITES EPREUVE(S) REMPLACEMENT HYPOTHESE 2  SESSION DE RATTRAPAGE
Préciser : 
1) nature (DM ou Test en ligne ou QCM) et durée épreuve
2) si dépôt copie ou test en ligne sur CELENE
3) si temps limité
4) détail nature devoir CELENE parmi la liste suivante : devoir-PDF / devoir-PDF-compilatio / devoir-audio / devoir-web / devoir-feuille-calcul / devoir-texte-ligne / devoir-archive / QCM</t>
  </si>
  <si>
    <t xml:space="preserve">MODALITES EPREUVE(S) REMPLACEMENT  HYPOTHESE 2 SESSION DE RATTRAPAGE
Préciser : 
1) nature (DM ou Test en ligne ou QCM) et durée épreuve
2) si dépôt sujet et copie par mail ou sur CELENE
3) si temps limité ou non </t>
  </si>
  <si>
    <t xml:space="preserve">MODALITES EPREUVE(S) REMPLACEMENT  HYPOTHESE 2 SESSION 1
Préciser : 
1) quotité CC / CT
2) nature (DM ou Test en ligne ou QCM) et durée épreuve
3) si dépôt sujet et copie par mail ou sur CELENE
4) si temps limité ou non </t>
  </si>
  <si>
    <t xml:space="preserve">MODALITES EPREUVE(S) REMPLACEMENT  HYPOTHESE 1 SESSION 1
Préciser : 
1) quotité CC / CT
2) nature (DM ou Test en ligne ou QCM) et durée épreuve
3) si dépôt sujet et copie par mail ou sur CELENE
4) si temps limité ou non </t>
  </si>
  <si>
    <t>MODALITES EPREUVE(S) REMPLACEMENT   HYPOTHESE 1 SESSION DE RATTRAPAGE
Préciser : 
1) nature (DM ou Test en ligne ou QCM) et durée épreuve
2) si dépôt copie ou test en ligne sur CELENE
3) si temps limité
4) détail nature devoir CELENE parmi la liste suivante : devoir-PDF / devoir-PDF-compilatio / devoir-audio / devoir-web / devoir-feuille-calcul / devoir-texte-ligne / devoir-archive / QCM</t>
  </si>
  <si>
    <t xml:space="preserve">100% CC.= devoirs en ligne en temps limité (4 h), dépôt du sujet et copies au format PDF sur Célène </t>
  </si>
  <si>
    <t xml:space="preserve">100% CT = épreuve en ligne en temps limité (4 h), dépôt du sujet et copies au format PDF sur Célène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</si>
</sst>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General"/>
  </numFmts>
  <fonts count="114" x14ac:knownFonts="1">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2"/>
      <color indexed="8"/>
      <name val="Verdana"/>
      <family val="2"/>
    </font>
    <font>
      <sz val="11"/>
      <color indexed="8"/>
      <name val="Calibri"/>
      <family val="2"/>
    </font>
    <font>
      <b/>
      <sz val="11"/>
      <color indexed="8"/>
      <name val="Calibri"/>
      <family val="2"/>
    </font>
    <font>
      <b/>
      <sz val="10"/>
      <color indexed="8"/>
      <name val="Arial"/>
      <family val="2"/>
    </font>
    <font>
      <sz val="10"/>
      <color indexed="8"/>
      <name val="Arial"/>
      <family val="2"/>
    </font>
    <font>
      <b/>
      <sz val="10"/>
      <color indexed="15"/>
      <name val="Arial"/>
      <family val="2"/>
    </font>
    <font>
      <b/>
      <sz val="10"/>
      <color indexed="16"/>
      <name val="Arial"/>
      <family val="2"/>
    </font>
    <font>
      <b/>
      <sz val="11"/>
      <color indexed="16"/>
      <name val="Calibri"/>
      <family val="2"/>
    </font>
    <font>
      <b/>
      <sz val="10"/>
      <color indexed="17"/>
      <name val="Arial"/>
      <family val="2"/>
    </font>
    <font>
      <b/>
      <i/>
      <sz val="10"/>
      <color indexed="15"/>
      <name val="Arial"/>
      <family val="2"/>
    </font>
    <font>
      <sz val="10"/>
      <color indexed="17"/>
      <name val="Arial"/>
      <family val="2"/>
    </font>
    <font>
      <b/>
      <sz val="9"/>
      <color indexed="8"/>
      <name val="Arial"/>
      <family val="2"/>
    </font>
    <font>
      <sz val="9"/>
      <color indexed="8"/>
      <name val="Arial"/>
      <family val="2"/>
    </font>
    <font>
      <sz val="12"/>
      <color indexed="8"/>
      <name val="Arial"/>
      <family val="2"/>
    </font>
    <font>
      <sz val="10"/>
      <color indexed="8"/>
      <name val="Arial"/>
      <family val="2"/>
    </font>
    <font>
      <b/>
      <sz val="10"/>
      <color indexed="8"/>
      <name val="Arial"/>
      <family val="2"/>
    </font>
    <font>
      <sz val="10"/>
      <name val="Arial"/>
      <family val="2"/>
    </font>
    <font>
      <sz val="10"/>
      <color rgb="FFFF0000"/>
      <name val="Arial"/>
      <family val="2"/>
    </font>
    <font>
      <b/>
      <i/>
      <sz val="10"/>
      <color indexed="8"/>
      <name val="Arial"/>
      <family val="2"/>
    </font>
    <font>
      <b/>
      <sz val="11"/>
      <color indexed="8"/>
      <name val="Calibri"/>
      <family val="2"/>
    </font>
    <font>
      <b/>
      <sz val="11"/>
      <color rgb="FFFF0000"/>
      <name val="Calibri"/>
      <family val="2"/>
    </font>
    <font>
      <sz val="11"/>
      <color indexed="8"/>
      <name val="Calibri"/>
      <family val="2"/>
    </font>
    <font>
      <sz val="12"/>
      <color indexed="8"/>
      <name val="Calibri"/>
      <family val="2"/>
    </font>
    <font>
      <b/>
      <sz val="10"/>
      <color indexed="16"/>
      <name val="Arial"/>
      <family val="2"/>
    </font>
    <font>
      <b/>
      <sz val="12"/>
      <color indexed="8"/>
      <name val="Calibri"/>
      <family val="2"/>
    </font>
    <font>
      <b/>
      <sz val="12"/>
      <color rgb="FFFF0000"/>
      <name val="Calibri"/>
      <family val="2"/>
    </font>
    <font>
      <b/>
      <sz val="12"/>
      <color rgb="FFFF0000"/>
      <name val="Verdana"/>
      <family val="2"/>
    </font>
    <font>
      <b/>
      <sz val="16"/>
      <color indexed="8"/>
      <name val="Calibri"/>
      <family val="2"/>
    </font>
    <font>
      <b/>
      <sz val="10"/>
      <color rgb="FFFF0000"/>
      <name val="Arial"/>
      <family val="2"/>
    </font>
    <font>
      <b/>
      <sz val="11"/>
      <color theme="1"/>
      <name val="Helvetica"/>
      <family val="2"/>
      <scheme val="minor"/>
    </font>
    <font>
      <b/>
      <sz val="10"/>
      <color theme="1"/>
      <name val="Arial"/>
      <family val="2"/>
    </font>
    <font>
      <b/>
      <sz val="11"/>
      <color rgb="FFFF0000"/>
      <name val="Helvetica"/>
      <family val="2"/>
      <scheme val="minor"/>
    </font>
    <font>
      <b/>
      <u/>
      <sz val="11"/>
      <color theme="1"/>
      <name val="Helvetica"/>
      <family val="2"/>
      <scheme val="minor"/>
    </font>
    <font>
      <sz val="10"/>
      <color rgb="FF000000"/>
      <name val="Symbol"/>
      <family val="1"/>
      <charset val="2"/>
    </font>
    <font>
      <sz val="7"/>
      <color rgb="FF000000"/>
      <name val="Times New Roman"/>
      <family val="1"/>
    </font>
    <font>
      <sz val="10"/>
      <color rgb="FF000000"/>
      <name val="Trebuchet MS"/>
      <family val="2"/>
    </font>
    <font>
      <sz val="10"/>
      <name val="Trebuchet MS"/>
      <family val="2"/>
    </font>
    <font>
      <b/>
      <sz val="10"/>
      <name val="Trebuchet MS"/>
      <family val="2"/>
    </font>
    <font>
      <b/>
      <sz val="10"/>
      <color rgb="FF000000"/>
      <name val="Trebuchet MS"/>
      <family val="2"/>
    </font>
    <font>
      <b/>
      <u/>
      <sz val="10"/>
      <color rgb="FF000000"/>
      <name val="Trebuchet MS"/>
      <family val="2"/>
    </font>
    <font>
      <sz val="10"/>
      <color rgb="FF00000A"/>
      <name val="Symbol"/>
      <family val="1"/>
      <charset val="2"/>
    </font>
    <font>
      <sz val="7"/>
      <color rgb="FF00000A"/>
      <name val="Times New Roman"/>
      <family val="1"/>
    </font>
    <font>
      <sz val="10"/>
      <color rgb="FF00000A"/>
      <name val="Trebuchet MS"/>
      <family val="2"/>
    </font>
    <font>
      <b/>
      <sz val="12"/>
      <color rgb="FFFF0000"/>
      <name val="Trebuchet MS"/>
      <family val="2"/>
    </font>
    <font>
      <b/>
      <sz val="11"/>
      <color theme="1"/>
      <name val="Calibri"/>
      <family val="2"/>
    </font>
    <font>
      <b/>
      <sz val="9"/>
      <color theme="1"/>
      <name val="Arial"/>
      <family val="2"/>
    </font>
    <font>
      <sz val="11"/>
      <color rgb="FF000000"/>
      <name val="Arial"/>
      <family val="2"/>
    </font>
    <font>
      <sz val="11"/>
      <color indexed="8"/>
      <name val="Arial"/>
      <family val="2"/>
    </font>
    <font>
      <sz val="12"/>
      <color indexed="8"/>
      <name val="Verdana"/>
      <family val="2"/>
    </font>
    <font>
      <b/>
      <sz val="18"/>
      <color theme="3"/>
      <name val="Helvetica"/>
      <family val="2"/>
      <scheme val="major"/>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6500"/>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sz val="11"/>
      <color theme="0"/>
      <name val="Helvetica"/>
      <family val="2"/>
      <scheme val="minor"/>
    </font>
    <font>
      <sz val="11"/>
      <color rgb="FF000000"/>
      <name val="Calibri"/>
      <family val="2"/>
    </font>
    <font>
      <sz val="11"/>
      <color rgb="FF000000"/>
      <name val="Calibri"/>
      <family val="2"/>
      <charset val="1"/>
    </font>
    <font>
      <b/>
      <sz val="11"/>
      <color rgb="FF000000"/>
      <name val="Arial"/>
      <family val="2"/>
    </font>
    <font>
      <sz val="12"/>
      <color indexed="8"/>
      <name val="Verdana"/>
      <family val="2"/>
    </font>
    <font>
      <sz val="10"/>
      <color theme="1"/>
      <name val="Helvetica"/>
      <family val="2"/>
      <scheme val="minor"/>
    </font>
    <font>
      <sz val="10"/>
      <color theme="1"/>
      <name val="Arial"/>
      <family val="2"/>
    </font>
    <font>
      <b/>
      <sz val="10"/>
      <name val="Arial"/>
      <family val="2"/>
    </font>
    <font>
      <sz val="11"/>
      <name val="Calibri"/>
      <family val="2"/>
    </font>
    <font>
      <sz val="12"/>
      <name val="Verdana"/>
      <family val="2"/>
    </font>
    <font>
      <sz val="12"/>
      <color theme="1"/>
      <name val="Verdana"/>
      <family val="2"/>
    </font>
    <font>
      <sz val="11"/>
      <color theme="1"/>
      <name val="Calibri"/>
      <family val="2"/>
    </font>
    <font>
      <sz val="11"/>
      <name val="Arial"/>
      <family val="2"/>
    </font>
    <font>
      <sz val="11"/>
      <color theme="1"/>
      <name val="Arial"/>
      <family val="2"/>
    </font>
    <font>
      <u/>
      <sz val="11"/>
      <color theme="10"/>
      <name val="Helvetica"/>
      <family val="2"/>
      <scheme val="minor"/>
    </font>
    <font>
      <sz val="12"/>
      <name val="Arial"/>
      <family val="2"/>
    </font>
    <font>
      <u/>
      <sz val="11"/>
      <color theme="10"/>
      <name val="Calibri"/>
      <family val="2"/>
    </font>
    <font>
      <strike/>
      <sz val="10"/>
      <name val="Arial"/>
      <family val="2"/>
    </font>
    <font>
      <sz val="10"/>
      <color rgb="FF7030A0"/>
      <name val="Arial"/>
      <family val="2"/>
    </font>
    <font>
      <strike/>
      <sz val="10"/>
      <color rgb="FF7030A0"/>
      <name val="Arial"/>
      <family val="2"/>
    </font>
    <font>
      <strike/>
      <sz val="10"/>
      <color rgb="FFFF0000"/>
      <name val="Arial"/>
      <family val="2"/>
    </font>
    <font>
      <b/>
      <sz val="12"/>
      <color rgb="FFFF0000"/>
      <name val="Arial"/>
      <family val="2"/>
    </font>
    <font>
      <sz val="12"/>
      <color rgb="FFFF0000"/>
      <name val="Arial"/>
      <family val="2"/>
    </font>
    <font>
      <b/>
      <sz val="11"/>
      <color theme="1"/>
      <name val="Arial"/>
      <family val="2"/>
    </font>
    <font>
      <b/>
      <sz val="11"/>
      <color rgb="FFFF0000"/>
      <name val="Arial"/>
      <family val="2"/>
    </font>
    <font>
      <b/>
      <sz val="11"/>
      <color indexed="8"/>
      <name val="Arial"/>
      <family val="2"/>
    </font>
    <font>
      <sz val="10"/>
      <name val="Arial"/>
      <family val="2"/>
    </font>
    <font>
      <sz val="10"/>
      <color theme="1"/>
      <name val="Arial"/>
      <family val="2"/>
    </font>
    <font>
      <sz val="10"/>
      <color rgb="FF000000"/>
      <name val="Arial"/>
      <family val="2"/>
    </font>
    <font>
      <sz val="11"/>
      <color theme="1"/>
      <name val="Arial"/>
      <family val="2"/>
    </font>
    <font>
      <sz val="11"/>
      <color rgb="FF000000"/>
      <name val="Arial"/>
      <family val="2"/>
    </font>
    <font>
      <sz val="12"/>
      <color rgb="FF000000"/>
      <name val="Roboto"/>
    </font>
    <font>
      <sz val="12"/>
      <color theme="1"/>
      <name val="Arial"/>
      <family val="2"/>
    </font>
    <font>
      <sz val="10"/>
      <color rgb="FF000000"/>
      <name val="Arial"/>
      <family val="2"/>
    </font>
    <font>
      <sz val="12"/>
      <color rgb="FFFF0000"/>
      <name val="Verdana"/>
      <family val="2"/>
    </font>
    <font>
      <sz val="11"/>
      <color rgb="FFFF0000"/>
      <name val="Arial"/>
      <family val="2"/>
    </font>
  </fonts>
  <fills count="71">
    <fill>
      <patternFill patternType="none"/>
    </fill>
    <fill>
      <patternFill patternType="gray125"/>
    </fill>
    <fill>
      <patternFill patternType="solid">
        <fgColor indexed="12"/>
        <bgColor auto="1"/>
      </patternFill>
    </fill>
    <fill>
      <patternFill patternType="solid">
        <fgColor rgb="FF9999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6699FF"/>
        <bgColor indexed="64"/>
      </patternFill>
    </fill>
    <fill>
      <patternFill patternType="solid">
        <fgColor theme="3" tint="0.39997558519241921"/>
        <bgColor indexed="64"/>
      </patternFill>
    </fill>
    <fill>
      <patternFill patternType="solid">
        <fgColor rgb="FF00FFFF"/>
        <bgColor indexed="64"/>
      </patternFill>
    </fill>
    <fill>
      <patternFill patternType="solid">
        <fgColor theme="2" tint="-0.249977111117893"/>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EDEF8"/>
        <bgColor indexed="64"/>
      </patternFill>
    </fill>
    <fill>
      <patternFill patternType="solid">
        <fgColor rgb="FFCCCCFF"/>
        <bgColor indexed="64"/>
      </patternFill>
    </fill>
    <fill>
      <patternFill patternType="solid">
        <fgColor rgb="FFEDE9FD"/>
        <bgColor indexed="64"/>
      </patternFill>
    </fill>
    <fill>
      <patternFill patternType="solid">
        <fgColor rgb="FFCCFFCC"/>
        <bgColor indexed="64"/>
      </patternFill>
    </fill>
    <fill>
      <patternFill patternType="solid">
        <fgColor rgb="FFFDEEE3"/>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FDFE"/>
        <bgColor rgb="FFE2FDFE"/>
      </patternFill>
    </fill>
    <fill>
      <patternFill patternType="solid">
        <fgColor rgb="FF8497B0"/>
        <bgColor indexed="64"/>
      </patternFill>
    </fill>
    <fill>
      <patternFill patternType="solid">
        <fgColor rgb="FFCCFFFF"/>
        <bgColor indexed="64"/>
      </patternFill>
    </fill>
    <fill>
      <patternFill patternType="solid">
        <fgColor rgb="FFFFF3CB"/>
        <bgColor indexed="64"/>
      </patternFill>
    </fill>
    <fill>
      <patternFill patternType="solid">
        <fgColor rgb="FFF8CBA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DE9D9"/>
        <bgColor indexed="64"/>
      </patternFill>
    </fill>
    <fill>
      <patternFill patternType="solid">
        <fgColor rgb="FFFFFF00"/>
        <bgColor rgb="FFCCCCFF"/>
      </patternFill>
    </fill>
    <fill>
      <patternFill patternType="solid">
        <fgColor rgb="FFFFFF00"/>
        <bgColor rgb="FFB9CDE5"/>
      </patternFill>
    </fill>
    <fill>
      <patternFill patternType="solid">
        <fgColor rgb="FFFFFF00"/>
        <bgColor auto="1"/>
      </patternFill>
    </fill>
    <fill>
      <patternFill patternType="solid">
        <fgColor rgb="FF66FFFF"/>
        <bgColor indexed="64"/>
      </patternFill>
    </fill>
    <fill>
      <patternFill patternType="solid">
        <fgColor rgb="FFFFFF00"/>
        <bgColor rgb="FFFFFF00"/>
      </patternFill>
    </fill>
    <fill>
      <patternFill patternType="solid">
        <fgColor rgb="FFFFFF00"/>
        <bgColor rgb="FFFFFFFF"/>
      </patternFill>
    </fill>
    <fill>
      <patternFill patternType="solid">
        <fgColor rgb="FFFFFF00"/>
        <bgColor theme="0"/>
      </patternFill>
    </fill>
  </fills>
  <borders count="257">
    <border>
      <left/>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9"/>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diagonal/>
    </border>
    <border>
      <left/>
      <right/>
      <top/>
      <bottom style="thin">
        <color indexed="8"/>
      </bottom>
      <diagonal/>
    </border>
    <border>
      <left style="thin">
        <color indexed="9"/>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8"/>
      </right>
      <top/>
      <bottom/>
      <diagonal/>
    </border>
    <border>
      <left style="thin">
        <color indexed="64"/>
      </left>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8"/>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9"/>
      </left>
      <right/>
      <top/>
      <bottom style="thin">
        <color indexed="8"/>
      </bottom>
      <diagonal/>
    </border>
    <border>
      <left style="thin">
        <color indexed="9"/>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style="thin">
        <color indexed="8"/>
      </left>
      <right/>
      <top/>
      <bottom style="thin">
        <color indexed="8"/>
      </bottom>
      <diagonal/>
    </border>
    <border>
      <left/>
      <right/>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64"/>
      </bottom>
      <diagonal/>
    </border>
    <border>
      <left style="thin">
        <color indexed="64"/>
      </left>
      <right/>
      <top style="thin">
        <color indexed="64"/>
      </top>
      <bottom/>
      <diagonal/>
    </border>
    <border>
      <left/>
      <right/>
      <top style="thin">
        <color indexed="64"/>
      </top>
      <bottom style="thin">
        <color indexed="8"/>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right style="thin">
        <color indexed="64"/>
      </right>
      <top style="thin">
        <color indexed="64"/>
      </top>
      <bottom/>
      <diagonal/>
    </border>
    <border>
      <left style="thin">
        <color indexed="8"/>
      </left>
      <right style="thin">
        <color auto="1"/>
      </right>
      <top/>
      <bottom/>
      <diagonal/>
    </border>
    <border>
      <left style="thin">
        <color indexed="8"/>
      </left>
      <right style="thin">
        <color indexed="64"/>
      </right>
      <top/>
      <bottom style="thin">
        <color indexed="8"/>
      </bottom>
      <diagonal/>
    </border>
    <border>
      <left style="thin">
        <color auto="1"/>
      </left>
      <right style="thin">
        <color indexed="64"/>
      </right>
      <top/>
      <bottom style="thin">
        <color indexed="8"/>
      </bottom>
      <diagonal/>
    </border>
    <border>
      <left style="thin">
        <color indexed="64"/>
      </left>
      <right/>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diagonal/>
    </border>
    <border>
      <left/>
      <right/>
      <top style="thin">
        <color indexed="8"/>
      </top>
      <bottom style="thin">
        <color indexed="8"/>
      </bottom>
      <diagonal/>
    </border>
    <border>
      <left style="thin">
        <color auto="1"/>
      </left>
      <right style="thin">
        <color auto="1"/>
      </right>
      <top/>
      <bottom style="thin">
        <color auto="1"/>
      </bottom>
      <diagonal/>
    </border>
    <border>
      <left/>
      <right style="thin">
        <color auto="1"/>
      </right>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style="thin">
        <color auto="1"/>
      </left>
      <right style="thin">
        <color auto="1"/>
      </right>
      <top style="thin">
        <color indexed="64"/>
      </top>
      <bottom style="thin">
        <color auto="1"/>
      </bottom>
      <diagonal/>
    </border>
    <border>
      <left style="thin">
        <color indexed="8"/>
      </left>
      <right/>
      <top style="thin">
        <color indexed="8"/>
      </top>
      <bottom/>
      <diagonal/>
    </border>
    <border>
      <left/>
      <right style="thin">
        <color auto="1"/>
      </right>
      <top/>
      <bottom/>
      <diagonal/>
    </border>
    <border>
      <left style="thin">
        <color auto="1"/>
      </left>
      <right/>
      <top style="thin">
        <color auto="1"/>
      </top>
      <bottom style="thin">
        <color auto="1"/>
      </bottom>
      <diagonal/>
    </border>
    <border>
      <left style="medium">
        <color indexed="64"/>
      </left>
      <right/>
      <top/>
      <bottom style="thin">
        <color auto="1"/>
      </bottom>
      <diagonal/>
    </border>
    <border>
      <left/>
      <right style="medium">
        <color indexed="64"/>
      </right>
      <top/>
      <bottom style="thin">
        <color indexed="64"/>
      </bottom>
      <diagonal/>
    </border>
    <border>
      <left/>
      <right/>
      <top/>
      <bottom style="thin">
        <color indexed="8"/>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indexed="64"/>
      </top>
      <bottom/>
      <diagonal/>
    </border>
    <border>
      <left style="thin">
        <color indexed="8"/>
      </left>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top style="thin">
        <color indexed="64"/>
      </top>
      <bottom style="thin">
        <color auto="1"/>
      </bottom>
      <diagonal/>
    </border>
    <border>
      <left/>
      <right style="thin">
        <color auto="1"/>
      </right>
      <top style="thin">
        <color auto="1"/>
      </top>
      <bottom style="thin">
        <color auto="1"/>
      </bottom>
      <diagonal/>
    </border>
    <border>
      <left/>
      <right/>
      <top style="thin">
        <color indexed="8"/>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auto="1"/>
      </right>
      <top style="thin">
        <color indexed="64"/>
      </top>
      <bottom style="thin">
        <color auto="1"/>
      </bottom>
      <diagonal/>
    </border>
    <border>
      <left style="thin">
        <color auto="1"/>
      </left>
      <right/>
      <top style="thin">
        <color indexed="64"/>
      </top>
      <bottom style="thin">
        <color auto="1"/>
      </bottom>
      <diagonal/>
    </border>
    <border>
      <left style="medium">
        <color auto="1"/>
      </left>
      <right style="thin">
        <color auto="1"/>
      </right>
      <top style="thin">
        <color indexed="64"/>
      </top>
      <bottom style="thin">
        <color auto="1"/>
      </bottom>
      <diagonal/>
    </border>
    <border>
      <left style="thin">
        <color auto="1"/>
      </left>
      <right style="medium">
        <color auto="1"/>
      </right>
      <top style="thin">
        <color indexed="64"/>
      </top>
      <bottom style="thin">
        <color auto="1"/>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auto="1"/>
      </left>
      <right style="thin">
        <color auto="1"/>
      </right>
      <top style="thin">
        <color indexed="8"/>
      </top>
      <bottom style="thin">
        <color auto="1"/>
      </bottom>
      <diagonal/>
    </border>
    <border>
      <left style="thin">
        <color auto="1"/>
      </left>
      <right style="thin">
        <color auto="1"/>
      </right>
      <top style="thin">
        <color indexed="8"/>
      </top>
      <bottom style="thin">
        <color auto="1"/>
      </bottom>
      <diagonal/>
    </border>
    <border>
      <left style="thin">
        <color auto="1"/>
      </left>
      <right style="medium">
        <color auto="1"/>
      </right>
      <top style="thin">
        <color indexed="8"/>
      </top>
      <bottom style="thin">
        <color auto="1"/>
      </bottom>
      <diagonal/>
    </border>
    <border>
      <left style="medium">
        <color auto="1"/>
      </left>
      <right style="thin">
        <color auto="1"/>
      </right>
      <top/>
      <bottom/>
      <diagonal/>
    </border>
    <border>
      <left/>
      <right style="medium">
        <color auto="1"/>
      </right>
      <top/>
      <bottom/>
      <diagonal/>
    </border>
    <border>
      <left style="medium">
        <color auto="1"/>
      </left>
      <right/>
      <top style="thin">
        <color indexed="8"/>
      </top>
      <bottom style="thin">
        <color indexed="8"/>
      </bottom>
      <diagonal/>
    </border>
    <border>
      <left/>
      <right style="medium">
        <color auto="1"/>
      </right>
      <top style="thin">
        <color indexed="8"/>
      </top>
      <bottom style="thin">
        <color indexed="8"/>
      </bottom>
      <diagonal/>
    </border>
    <border>
      <left style="medium">
        <color indexed="8"/>
      </left>
      <right style="thin">
        <color auto="1"/>
      </right>
      <top style="thin">
        <color indexed="8"/>
      </top>
      <bottom style="thin">
        <color auto="1"/>
      </bottom>
      <diagonal/>
    </border>
    <border>
      <left style="thin">
        <color auto="1"/>
      </left>
      <right style="medium">
        <color indexed="8"/>
      </right>
      <top style="thin">
        <color indexed="8"/>
      </top>
      <bottom style="thin">
        <color auto="1"/>
      </bottom>
      <diagonal/>
    </border>
    <border>
      <left style="medium">
        <color indexed="8"/>
      </left>
      <right style="thin">
        <color auto="1"/>
      </right>
      <top style="thin">
        <color auto="1"/>
      </top>
      <bottom style="thin">
        <color auto="1"/>
      </bottom>
      <diagonal/>
    </border>
    <border>
      <left style="thin">
        <color auto="1"/>
      </left>
      <right style="medium">
        <color indexed="8"/>
      </right>
      <top style="thin">
        <color auto="1"/>
      </top>
      <bottom style="thin">
        <color auto="1"/>
      </bottom>
      <diagonal/>
    </border>
    <border>
      <left style="medium">
        <color indexed="8"/>
      </left>
      <right style="thin">
        <color auto="1"/>
      </right>
      <top style="thin">
        <color indexed="64"/>
      </top>
      <bottom style="thin">
        <color auto="1"/>
      </bottom>
      <diagonal/>
    </border>
    <border>
      <left style="thin">
        <color auto="1"/>
      </left>
      <right style="medium">
        <color indexed="8"/>
      </right>
      <top style="thin">
        <color indexed="64"/>
      </top>
      <bottom style="thin">
        <color auto="1"/>
      </bottom>
      <diagonal/>
    </border>
    <border>
      <left style="medium">
        <color indexed="8"/>
      </left>
      <right style="thin">
        <color auto="1"/>
      </right>
      <top/>
      <bottom/>
      <diagonal/>
    </border>
    <border>
      <left/>
      <right style="medium">
        <color indexed="8"/>
      </right>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thin">
        <color auto="1"/>
      </bottom>
      <diagonal/>
    </border>
    <border>
      <left style="thin">
        <color auto="1"/>
      </left>
      <right style="thin">
        <color auto="1"/>
      </right>
      <top style="thin">
        <color indexed="64"/>
      </top>
      <bottom style="thin">
        <color auto="1"/>
      </bottom>
      <diagonal/>
    </border>
    <border>
      <left style="thin">
        <color auto="1"/>
      </left>
      <right/>
      <top style="thin">
        <color indexed="64"/>
      </top>
      <bottom style="thin">
        <color auto="1"/>
      </bottom>
      <diagonal/>
    </border>
    <border>
      <left style="thin">
        <color indexed="64"/>
      </left>
      <right style="thin">
        <color indexed="8"/>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8"/>
      </bottom>
      <diagonal/>
    </border>
    <border>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right style="thin">
        <color auto="1"/>
      </right>
      <top style="thin">
        <color indexed="64"/>
      </top>
      <bottom style="thin">
        <color auto="1"/>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indexed="64"/>
      </top>
      <bottom/>
      <diagonal/>
    </border>
    <border>
      <left/>
      <right style="thin">
        <color indexed="64"/>
      </right>
      <top style="thin">
        <color indexed="8"/>
      </top>
      <bottom/>
      <diagonal/>
    </border>
    <border>
      <left style="thin">
        <color auto="1"/>
      </left>
      <right/>
      <top style="thin">
        <color indexed="64"/>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right/>
      <top style="thin">
        <color indexed="8"/>
      </top>
      <bottom style="thin">
        <color indexed="8"/>
      </bottom>
      <diagonal/>
    </border>
    <border>
      <left/>
      <right/>
      <top style="thin">
        <color indexed="64"/>
      </top>
      <bottom style="thin">
        <color indexed="8"/>
      </bottom>
      <diagonal/>
    </border>
    <border>
      <left style="thin">
        <color auto="1"/>
      </left>
      <right/>
      <top style="thin">
        <color indexed="64"/>
      </top>
      <bottom style="thin">
        <color auto="1"/>
      </bottom>
      <diagonal/>
    </border>
    <border>
      <left/>
      <right/>
      <top style="thin">
        <color indexed="64"/>
      </top>
      <bottom/>
      <diagonal/>
    </border>
    <border>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bottom/>
      <diagonal/>
    </border>
    <border>
      <left/>
      <right style="thin">
        <color indexed="64"/>
      </right>
      <top style="thin">
        <color indexed="8"/>
      </top>
      <bottom style="thin">
        <color indexed="8"/>
      </bottom>
      <diagonal/>
    </border>
    <border>
      <left/>
      <right/>
      <top style="thin">
        <color indexed="64"/>
      </top>
      <bottom style="thin">
        <color indexed="8"/>
      </bottom>
      <diagonal/>
    </border>
    <border>
      <left/>
      <right style="thin">
        <color auto="1"/>
      </right>
      <top style="thin">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top style="thin">
        <color indexed="8"/>
      </top>
      <bottom/>
      <diagonal/>
    </border>
    <border>
      <left style="thin">
        <color indexed="9"/>
      </left>
      <right/>
      <top style="thin">
        <color indexed="8"/>
      </top>
      <bottom style="thin">
        <color indexed="8"/>
      </bottom>
      <diagonal/>
    </border>
    <border>
      <left style="medium">
        <color auto="1"/>
      </left>
      <right style="thin">
        <color auto="1"/>
      </right>
      <top style="thin">
        <color indexed="64"/>
      </top>
      <bottom style="thin">
        <color auto="1"/>
      </bottom>
      <diagonal/>
    </border>
    <border>
      <left style="thin">
        <color auto="1"/>
      </left>
      <right style="medium">
        <color auto="1"/>
      </right>
      <top style="thin">
        <color indexed="64"/>
      </top>
      <bottom style="thin">
        <color auto="1"/>
      </bottom>
      <diagonal/>
    </border>
    <border>
      <left style="thin">
        <color auto="1"/>
      </left>
      <right style="medium">
        <color auto="1"/>
      </right>
      <top style="thin">
        <color rgb="FF000000"/>
      </top>
      <bottom style="thin">
        <color rgb="FF000000"/>
      </bottom>
      <diagonal/>
    </border>
  </borders>
  <cellStyleXfs count="60439">
    <xf numFmtId="0" fontId="0" fillId="0" borderId="0" applyNumberFormat="0" applyFill="0" applyBorder="0" applyProtection="0">
      <alignment vertical="top" wrapText="1"/>
    </xf>
    <xf numFmtId="0" fontId="31" fillId="0" borderId="10"/>
    <xf numFmtId="0" fontId="14" fillId="0" borderId="10"/>
    <xf numFmtId="0" fontId="61" fillId="24" borderId="48">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5" fillId="0" borderId="50" applyNumberFormat="0" applyFill="0" applyAlignment="0" applyProtection="0"/>
    <xf numFmtId="0" fontId="66" fillId="0" borderId="51" applyNumberFormat="0" applyFill="0" applyAlignment="0" applyProtection="0"/>
    <xf numFmtId="0" fontId="67" fillId="0" borderId="52" applyNumberFormat="0" applyFill="0" applyAlignment="0" applyProtection="0"/>
    <xf numFmtId="0" fontId="71" fillId="28" borderId="53" applyNumberFormat="0" applyAlignment="0" applyProtection="0"/>
    <xf numFmtId="0" fontId="72" fillId="29" borderId="54" applyNumberFormat="0" applyAlignment="0" applyProtection="0"/>
    <xf numFmtId="0" fontId="73" fillId="29" borderId="53" applyNumberFormat="0" applyAlignment="0" applyProtection="0"/>
    <xf numFmtId="0" fontId="74" fillId="0" borderId="55" applyNumberFormat="0" applyFill="0" applyAlignment="0" applyProtection="0"/>
    <xf numFmtId="0" fontId="75" fillId="30" borderId="56" applyNumberFormat="0" applyAlignment="0" applyProtection="0"/>
    <xf numFmtId="0" fontId="44" fillId="0" borderId="58" applyNumberFormat="0" applyFill="0" applyAlignment="0" applyProtection="0"/>
    <xf numFmtId="0" fontId="63" fillId="0" borderId="10" applyNumberFormat="0" applyFill="0" applyBorder="0" applyProtection="0">
      <alignment vertical="top" wrapText="1"/>
    </xf>
    <xf numFmtId="0" fontId="13" fillId="0" borderId="10"/>
    <xf numFmtId="0" fontId="13"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3" fillId="0" borderId="10" applyNumberFormat="0" applyFill="0" applyBorder="0" applyProtection="0">
      <alignment vertical="top" wrapText="1"/>
    </xf>
    <xf numFmtId="9" fontId="13" fillId="0" borderId="10" applyFont="0" applyFill="0" applyBorder="0" applyAlignment="0" applyProtection="0"/>
    <xf numFmtId="0" fontId="64" fillId="0" borderId="10" applyNumberFormat="0" applyFill="0" applyBorder="0" applyAlignment="0" applyProtection="0"/>
    <xf numFmtId="0" fontId="67" fillId="0" borderId="10" applyNumberFormat="0" applyFill="0" applyBorder="0" applyAlignment="0" applyProtection="0"/>
    <xf numFmtId="0" fontId="68" fillId="25" borderId="10" applyNumberFormat="0" applyBorder="0" applyAlignment="0" applyProtection="0"/>
    <xf numFmtId="0" fontId="69" fillId="26" borderId="10" applyNumberFormat="0" applyBorder="0" applyAlignment="0" applyProtection="0"/>
    <xf numFmtId="0" fontId="70" fillId="27" borderId="10" applyNumberFormat="0" applyBorder="0" applyAlignment="0" applyProtection="0"/>
    <xf numFmtId="0" fontId="76" fillId="0" borderId="10" applyNumberFormat="0" applyFill="0" applyBorder="0" applyAlignment="0" applyProtection="0"/>
    <xf numFmtId="0" fontId="13" fillId="31" borderId="57" applyNumberFormat="0" applyFont="0" applyAlignment="0" applyProtection="0"/>
    <xf numFmtId="0" fontId="77" fillId="0" borderId="10" applyNumberFormat="0" applyFill="0" applyBorder="0" applyAlignment="0" applyProtection="0"/>
    <xf numFmtId="0" fontId="78" fillId="32" borderId="10" applyNumberFormat="0" applyBorder="0" applyAlignment="0" applyProtection="0"/>
    <xf numFmtId="0" fontId="13" fillId="33" borderId="10" applyNumberFormat="0" applyBorder="0" applyAlignment="0" applyProtection="0"/>
    <xf numFmtId="0" fontId="13" fillId="34" borderId="10" applyNumberFormat="0" applyBorder="0" applyAlignment="0" applyProtection="0"/>
    <xf numFmtId="0" fontId="78" fillId="35" borderId="10" applyNumberFormat="0" applyBorder="0" applyAlignment="0" applyProtection="0"/>
    <xf numFmtId="0" fontId="78" fillId="36" borderId="10" applyNumberFormat="0" applyBorder="0" applyAlignment="0" applyProtection="0"/>
    <xf numFmtId="0" fontId="13" fillId="37" borderId="10" applyNumberFormat="0" applyBorder="0" applyAlignment="0" applyProtection="0"/>
    <xf numFmtId="0" fontId="13" fillId="38" borderId="10" applyNumberFormat="0" applyBorder="0" applyAlignment="0" applyProtection="0"/>
    <xf numFmtId="0" fontId="78" fillId="39" borderId="10" applyNumberFormat="0" applyBorder="0" applyAlignment="0" applyProtection="0"/>
    <xf numFmtId="0" fontId="78" fillId="40" borderId="10" applyNumberFormat="0" applyBorder="0" applyAlignment="0" applyProtection="0"/>
    <xf numFmtId="0" fontId="13" fillId="41" borderId="10" applyNumberFormat="0" applyBorder="0" applyAlignment="0" applyProtection="0"/>
    <xf numFmtId="0" fontId="13" fillId="42" borderId="10" applyNumberFormat="0" applyBorder="0" applyAlignment="0" applyProtection="0"/>
    <xf numFmtId="0" fontId="78" fillId="43" borderId="10" applyNumberFormat="0" applyBorder="0" applyAlignment="0" applyProtection="0"/>
    <xf numFmtId="0" fontId="78" fillId="44" borderId="10" applyNumberFormat="0" applyBorder="0" applyAlignment="0" applyProtection="0"/>
    <xf numFmtId="0" fontId="13" fillId="45" borderId="10" applyNumberFormat="0" applyBorder="0" applyAlignment="0" applyProtection="0"/>
    <xf numFmtId="0" fontId="13" fillId="46" borderId="10" applyNumberFormat="0" applyBorder="0" applyAlignment="0" applyProtection="0"/>
    <xf numFmtId="0" fontId="78" fillId="47" borderId="10" applyNumberFormat="0" applyBorder="0" applyAlignment="0" applyProtection="0"/>
    <xf numFmtId="0" fontId="78" fillId="48" borderId="10" applyNumberFormat="0" applyBorder="0" applyAlignment="0" applyProtection="0"/>
    <xf numFmtId="0" fontId="13" fillId="49" borderId="10" applyNumberFormat="0" applyBorder="0" applyAlignment="0" applyProtection="0"/>
    <xf numFmtId="0" fontId="13" fillId="50" borderId="10" applyNumberFormat="0" applyBorder="0" applyAlignment="0" applyProtection="0"/>
    <xf numFmtId="0" fontId="78" fillId="51" borderId="10" applyNumberFormat="0" applyBorder="0" applyAlignment="0" applyProtection="0"/>
    <xf numFmtId="0" fontId="78" fillId="52" borderId="10" applyNumberFormat="0" applyBorder="0" applyAlignment="0" applyProtection="0"/>
    <xf numFmtId="0" fontId="13" fillId="53" borderId="10" applyNumberFormat="0" applyBorder="0" applyAlignment="0" applyProtection="0"/>
    <xf numFmtId="0" fontId="13" fillId="54" borderId="10" applyNumberFormat="0" applyBorder="0" applyAlignment="0" applyProtection="0"/>
    <xf numFmtId="0" fontId="78" fillId="55" borderId="10" applyNumberFormat="0" applyBorder="0" applyAlignment="0" applyProtection="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81" fillId="56" borderId="48">
      <alignment horizontal="center" vertical="center" wrapText="1"/>
    </xf>
    <xf numFmtId="164" fontId="79" fillId="0" borderId="10"/>
    <xf numFmtId="0" fontId="31" fillId="0" borderId="10"/>
    <xf numFmtId="0" fontId="31" fillId="0" borderId="10"/>
    <xf numFmtId="0" fontId="31" fillId="0" borderId="10"/>
    <xf numFmtId="0" fontId="31" fillId="0" borderId="10"/>
    <xf numFmtId="9" fontId="16" fillId="0" borderId="10" applyFont="0" applyFill="0" applyBorder="0" applyAlignment="0" applyProtection="0"/>
    <xf numFmtId="9" fontId="16" fillId="0" borderId="10" applyFont="0" applyFill="0" applyBorder="0" applyAlignment="0" applyProtection="0"/>
    <xf numFmtId="0" fontId="80"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31" fillId="0" borderId="10"/>
    <xf numFmtId="0" fontId="31"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1" fillId="24" borderId="48">
      <alignment horizontal="left" vertical="center" wrapText="1"/>
    </xf>
    <xf numFmtId="9" fontId="82" fillId="0" borderId="0" applyFont="0" applyFill="0" applyBorder="0" applyAlignment="0" applyProtection="0"/>
    <xf numFmtId="0" fontId="12" fillId="0" borderId="10"/>
    <xf numFmtId="0" fontId="12" fillId="0" borderId="10"/>
    <xf numFmtId="0" fontId="12" fillId="0" borderId="10"/>
    <xf numFmtId="0" fontId="12" fillId="0" borderId="10"/>
    <xf numFmtId="0" fontId="12" fillId="31" borderId="57" applyNumberFormat="0" applyFont="0" applyAlignment="0" applyProtection="0"/>
    <xf numFmtId="0" fontId="12" fillId="33" borderId="10" applyNumberFormat="0" applyBorder="0" applyAlignment="0" applyProtection="0"/>
    <xf numFmtId="0" fontId="12" fillId="34" borderId="10" applyNumberFormat="0" applyBorder="0" applyAlignment="0" applyProtection="0"/>
    <xf numFmtId="0" fontId="12" fillId="37" borderId="10" applyNumberFormat="0" applyBorder="0" applyAlignment="0" applyProtection="0"/>
    <xf numFmtId="0" fontId="12" fillId="38" borderId="10" applyNumberFormat="0" applyBorder="0" applyAlignment="0" applyProtection="0"/>
    <xf numFmtId="0" fontId="12" fillId="41" borderId="10" applyNumberFormat="0" applyBorder="0" applyAlignment="0" applyProtection="0"/>
    <xf numFmtId="0" fontId="12" fillId="42" borderId="10" applyNumberFormat="0" applyBorder="0" applyAlignment="0" applyProtection="0"/>
    <xf numFmtId="0" fontId="12" fillId="45" borderId="10" applyNumberFormat="0" applyBorder="0" applyAlignment="0" applyProtection="0"/>
    <xf numFmtId="0" fontId="12" fillId="46" borderId="10" applyNumberFormat="0" applyBorder="0" applyAlignment="0" applyProtection="0"/>
    <xf numFmtId="0" fontId="12" fillId="49" borderId="10" applyNumberFormat="0" applyBorder="0" applyAlignment="0" applyProtection="0"/>
    <xf numFmtId="0" fontId="12" fillId="50" borderId="10" applyNumberFormat="0" applyBorder="0" applyAlignment="0" applyProtection="0"/>
    <xf numFmtId="0" fontId="12" fillId="53" borderId="10" applyNumberFormat="0" applyBorder="0" applyAlignment="0" applyProtection="0"/>
    <xf numFmtId="0" fontId="12" fillId="54" borderId="10" applyNumberFormat="0" applyBorder="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31"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31" borderId="57" applyNumberFormat="0" applyFont="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54" borderId="10" applyNumberFormat="0" applyBorder="0" applyAlignment="0" applyProtection="0"/>
    <xf numFmtId="0" fontId="12" fillId="53" borderId="10" applyNumberFormat="0" applyBorder="0" applyAlignment="0" applyProtection="0"/>
    <xf numFmtId="0" fontId="12" fillId="50" borderId="10" applyNumberFormat="0" applyBorder="0" applyAlignment="0" applyProtection="0"/>
    <xf numFmtId="0" fontId="12" fillId="49" borderId="10" applyNumberFormat="0" applyBorder="0" applyAlignment="0" applyProtection="0"/>
    <xf numFmtId="0" fontId="12" fillId="46" borderId="10" applyNumberFormat="0" applyBorder="0" applyAlignment="0" applyProtection="0"/>
    <xf numFmtId="0" fontId="12" fillId="45" borderId="10" applyNumberFormat="0" applyBorder="0" applyAlignment="0" applyProtection="0"/>
    <xf numFmtId="0" fontId="12" fillId="42" borderId="10" applyNumberFormat="0" applyBorder="0" applyAlignment="0" applyProtection="0"/>
    <xf numFmtId="0" fontId="12" fillId="41" borderId="10" applyNumberFormat="0" applyBorder="0" applyAlignment="0" applyProtection="0"/>
    <xf numFmtId="0" fontId="12" fillId="38" borderId="10" applyNumberFormat="0" applyBorder="0" applyAlignment="0" applyProtection="0"/>
    <xf numFmtId="0" fontId="12" fillId="37" borderId="10" applyNumberFormat="0" applyBorder="0" applyAlignment="0" applyProtection="0"/>
    <xf numFmtId="0" fontId="12" fillId="34" borderId="10" applyNumberFormat="0" applyBorder="0" applyAlignment="0" applyProtection="0"/>
    <xf numFmtId="0" fontId="12" fillId="33" borderId="10" applyNumberFormat="0" applyBorder="0" applyAlignment="0" applyProtection="0"/>
    <xf numFmtId="9" fontId="12" fillId="0" borderId="10" applyFont="0" applyFill="0" applyBorder="0" applyAlignment="0" applyProtection="0"/>
    <xf numFmtId="0" fontId="12" fillId="0" borderId="10"/>
    <xf numFmtId="0" fontId="12" fillId="0" borderId="10"/>
    <xf numFmtId="0" fontId="12" fillId="0" borderId="10"/>
    <xf numFmtId="0" fontId="12" fillId="0" borderId="10"/>
    <xf numFmtId="0" fontId="12" fillId="0" borderId="10"/>
    <xf numFmtId="0" fontId="31" fillId="0" borderId="10"/>
    <xf numFmtId="0" fontId="15" fillId="0" borderId="10" applyNumberFormat="0" applyFill="0" applyBorder="0" applyProtection="0">
      <alignment vertical="top" wrapText="1"/>
    </xf>
    <xf numFmtId="9" fontId="15" fillId="0" borderId="10" applyFont="0" applyFill="0" applyBorder="0" applyAlignment="0" applyProtection="0"/>
    <xf numFmtId="0" fontId="15" fillId="0" borderId="10" applyNumberFormat="0" applyFill="0" applyBorder="0" applyProtection="0">
      <alignment vertical="top" wrapText="1"/>
    </xf>
    <xf numFmtId="0" fontId="11" fillId="0" borderId="10"/>
    <xf numFmtId="0" fontId="11" fillId="0" borderId="10"/>
    <xf numFmtId="0" fontId="11" fillId="0" borderId="10"/>
    <xf numFmtId="0" fontId="11" fillId="0" borderId="10"/>
    <xf numFmtId="0" fontId="11" fillId="31" borderId="57" applyNumberFormat="0" applyFont="0" applyAlignment="0" applyProtection="0"/>
    <xf numFmtId="0" fontId="11" fillId="33" borderId="10" applyNumberFormat="0" applyBorder="0" applyAlignment="0" applyProtection="0"/>
    <xf numFmtId="0" fontId="11" fillId="34" borderId="10" applyNumberFormat="0" applyBorder="0" applyAlignment="0" applyProtection="0"/>
    <xf numFmtId="0" fontId="11" fillId="37" borderId="10" applyNumberFormat="0" applyBorder="0" applyAlignment="0" applyProtection="0"/>
    <xf numFmtId="0" fontId="11" fillId="38" borderId="10" applyNumberFormat="0" applyBorder="0" applyAlignment="0" applyProtection="0"/>
    <xf numFmtId="0" fontId="11" fillId="41" borderId="10" applyNumberFormat="0" applyBorder="0" applyAlignment="0" applyProtection="0"/>
    <xf numFmtId="0" fontId="11" fillId="42" borderId="10" applyNumberFormat="0" applyBorder="0" applyAlignment="0" applyProtection="0"/>
    <xf numFmtId="0" fontId="11" fillId="45" borderId="10" applyNumberFormat="0" applyBorder="0" applyAlignment="0" applyProtection="0"/>
    <xf numFmtId="0" fontId="11" fillId="46" borderId="10" applyNumberFormat="0" applyBorder="0" applyAlignment="0" applyProtection="0"/>
    <xf numFmtId="0" fontId="11" fillId="49" borderId="10" applyNumberFormat="0" applyBorder="0" applyAlignment="0" applyProtection="0"/>
    <xf numFmtId="0" fontId="11" fillId="50" borderId="10" applyNumberFormat="0" applyBorder="0" applyAlignment="0" applyProtection="0"/>
    <xf numFmtId="0" fontId="11" fillId="53" borderId="10" applyNumberFormat="0" applyBorder="0" applyAlignment="0" applyProtection="0"/>
    <xf numFmtId="0" fontId="11" fillId="54"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7"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4" borderId="10" applyNumberFormat="0" applyBorder="0" applyAlignment="0" applyProtection="0"/>
    <xf numFmtId="0" fontId="11" fillId="53" borderId="10" applyNumberFormat="0" applyBorder="0" applyAlignment="0" applyProtection="0"/>
    <xf numFmtId="0" fontId="11" fillId="50" borderId="10" applyNumberFormat="0" applyBorder="0" applyAlignment="0" applyProtection="0"/>
    <xf numFmtId="0" fontId="11" fillId="49" borderId="10" applyNumberFormat="0" applyBorder="0" applyAlignment="0" applyProtection="0"/>
    <xf numFmtId="0" fontId="11" fillId="46" borderId="10" applyNumberFormat="0" applyBorder="0" applyAlignment="0" applyProtection="0"/>
    <xf numFmtId="0" fontId="11" fillId="45" borderId="10" applyNumberFormat="0" applyBorder="0" applyAlignment="0" applyProtection="0"/>
    <xf numFmtId="0" fontId="11" fillId="42" borderId="10" applyNumberFormat="0" applyBorder="0" applyAlignment="0" applyProtection="0"/>
    <xf numFmtId="0" fontId="11" fillId="41" borderId="10" applyNumberFormat="0" applyBorder="0" applyAlignment="0" applyProtection="0"/>
    <xf numFmtId="0" fontId="11" fillId="38" borderId="10" applyNumberFormat="0" applyBorder="0" applyAlignment="0" applyProtection="0"/>
    <xf numFmtId="0" fontId="11" fillId="37" borderId="10" applyNumberFormat="0" applyBorder="0" applyAlignment="0" applyProtection="0"/>
    <xf numFmtId="0" fontId="11" fillId="34" borderId="10" applyNumberFormat="0" applyBorder="0" applyAlignment="0" applyProtection="0"/>
    <xf numFmtId="0" fontId="11" fillId="33"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7" applyNumberFormat="0" applyFont="0" applyAlignment="0" applyProtection="0"/>
    <xf numFmtId="0" fontId="11" fillId="33" borderId="10" applyNumberFormat="0" applyBorder="0" applyAlignment="0" applyProtection="0"/>
    <xf numFmtId="0" fontId="11" fillId="34" borderId="10" applyNumberFormat="0" applyBorder="0" applyAlignment="0" applyProtection="0"/>
    <xf numFmtId="0" fontId="11" fillId="37" borderId="10" applyNumberFormat="0" applyBorder="0" applyAlignment="0" applyProtection="0"/>
    <xf numFmtId="0" fontId="11" fillId="38" borderId="10" applyNumberFormat="0" applyBorder="0" applyAlignment="0" applyProtection="0"/>
    <xf numFmtId="0" fontId="11" fillId="41" borderId="10" applyNumberFormat="0" applyBorder="0" applyAlignment="0" applyProtection="0"/>
    <xf numFmtId="0" fontId="11" fillId="42" borderId="10" applyNumberFormat="0" applyBorder="0" applyAlignment="0" applyProtection="0"/>
    <xf numFmtId="0" fontId="11" fillId="45" borderId="10" applyNumberFormat="0" applyBorder="0" applyAlignment="0" applyProtection="0"/>
    <xf numFmtId="0" fontId="11" fillId="46" borderId="10" applyNumberFormat="0" applyBorder="0" applyAlignment="0" applyProtection="0"/>
    <xf numFmtId="0" fontId="11" fillId="49" borderId="10" applyNumberFormat="0" applyBorder="0" applyAlignment="0" applyProtection="0"/>
    <xf numFmtId="0" fontId="11" fillId="50" borderId="10" applyNumberFormat="0" applyBorder="0" applyAlignment="0" applyProtection="0"/>
    <xf numFmtId="0" fontId="11" fillId="53" borderId="10" applyNumberFormat="0" applyBorder="0" applyAlignment="0" applyProtection="0"/>
    <xf numFmtId="0" fontId="11" fillId="54"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7"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4" borderId="10" applyNumberFormat="0" applyBorder="0" applyAlignment="0" applyProtection="0"/>
    <xf numFmtId="0" fontId="11" fillId="53" borderId="10" applyNumberFormat="0" applyBorder="0" applyAlignment="0" applyProtection="0"/>
    <xf numFmtId="0" fontId="11" fillId="50" borderId="10" applyNumberFormat="0" applyBorder="0" applyAlignment="0" applyProtection="0"/>
    <xf numFmtId="0" fontId="11" fillId="49" borderId="10" applyNumberFormat="0" applyBorder="0" applyAlignment="0" applyProtection="0"/>
    <xf numFmtId="0" fontId="11" fillId="46" borderId="10" applyNumberFormat="0" applyBorder="0" applyAlignment="0" applyProtection="0"/>
    <xf numFmtId="0" fontId="11" fillId="45" borderId="10" applyNumberFormat="0" applyBorder="0" applyAlignment="0" applyProtection="0"/>
    <xf numFmtId="0" fontId="11" fillId="42" borderId="10" applyNumberFormat="0" applyBorder="0" applyAlignment="0" applyProtection="0"/>
    <xf numFmtId="0" fontId="11" fillId="41" borderId="10" applyNumberFormat="0" applyBorder="0" applyAlignment="0" applyProtection="0"/>
    <xf numFmtId="0" fontId="11" fillId="38" borderId="10" applyNumberFormat="0" applyBorder="0" applyAlignment="0" applyProtection="0"/>
    <xf numFmtId="0" fontId="11" fillId="37" borderId="10" applyNumberFormat="0" applyBorder="0" applyAlignment="0" applyProtection="0"/>
    <xf numFmtId="0" fontId="11" fillId="34" borderId="10" applyNumberFormat="0" applyBorder="0" applyAlignment="0" applyProtection="0"/>
    <xf numFmtId="0" fontId="11" fillId="33"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0" fillId="0" borderId="10"/>
    <xf numFmtId="0" fontId="10" fillId="31" borderId="57"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5" fillId="0" borderId="10" applyNumberFormat="0" applyFill="0" applyBorder="0" applyProtection="0">
      <alignment vertical="top" wrapText="1"/>
    </xf>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7" fillId="0" borderId="10"/>
    <xf numFmtId="0" fontId="7" fillId="31" borderId="57" applyNumberFormat="0" applyFont="0" applyAlignment="0" applyProtection="0"/>
    <xf numFmtId="0" fontId="7" fillId="33" borderId="10" applyNumberFormat="0" applyBorder="0" applyAlignment="0" applyProtection="0"/>
    <xf numFmtId="0" fontId="7" fillId="34" borderId="10" applyNumberFormat="0" applyBorder="0" applyAlignment="0" applyProtection="0"/>
    <xf numFmtId="0" fontId="7" fillId="37" borderId="10" applyNumberFormat="0" applyBorder="0" applyAlignment="0" applyProtection="0"/>
    <xf numFmtId="0" fontId="7" fillId="38" borderId="10" applyNumberFormat="0" applyBorder="0" applyAlignment="0" applyProtection="0"/>
    <xf numFmtId="0" fontId="7" fillId="41" borderId="10" applyNumberFormat="0" applyBorder="0" applyAlignment="0" applyProtection="0"/>
    <xf numFmtId="0" fontId="7" fillId="42" borderId="10" applyNumberFormat="0" applyBorder="0" applyAlignment="0" applyProtection="0"/>
    <xf numFmtId="0" fontId="7" fillId="45" borderId="10" applyNumberFormat="0" applyBorder="0" applyAlignment="0" applyProtection="0"/>
    <xf numFmtId="0" fontId="7" fillId="46" borderId="10" applyNumberFormat="0" applyBorder="0" applyAlignment="0" applyProtection="0"/>
    <xf numFmtId="0" fontId="7" fillId="49" borderId="10" applyNumberFormat="0" applyBorder="0" applyAlignment="0" applyProtection="0"/>
    <xf numFmtId="0" fontId="7" fillId="50" borderId="10" applyNumberFormat="0" applyBorder="0" applyAlignment="0" applyProtection="0"/>
    <xf numFmtId="0" fontId="7" fillId="53" borderId="10" applyNumberFormat="0" applyBorder="0" applyAlignment="0" applyProtection="0"/>
    <xf numFmtId="0" fontId="7" fillId="54"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7"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4" borderId="10" applyNumberFormat="0" applyBorder="0" applyAlignment="0" applyProtection="0"/>
    <xf numFmtId="0" fontId="7" fillId="53" borderId="10" applyNumberFormat="0" applyBorder="0" applyAlignment="0" applyProtection="0"/>
    <xf numFmtId="0" fontId="7" fillId="50" borderId="10" applyNumberFormat="0" applyBorder="0" applyAlignment="0" applyProtection="0"/>
    <xf numFmtId="0" fontId="7" fillId="49" borderId="10" applyNumberFormat="0" applyBorder="0" applyAlignment="0" applyProtection="0"/>
    <xf numFmtId="0" fontId="7" fillId="46" borderId="10" applyNumberFormat="0" applyBorder="0" applyAlignment="0" applyProtection="0"/>
    <xf numFmtId="0" fontId="7" fillId="45" borderId="10" applyNumberFormat="0" applyBorder="0" applyAlignment="0" applyProtection="0"/>
    <xf numFmtId="0" fontId="7" fillId="42" borderId="10" applyNumberFormat="0" applyBorder="0" applyAlignment="0" applyProtection="0"/>
    <xf numFmtId="0" fontId="7" fillId="41" borderId="10" applyNumberFormat="0" applyBorder="0" applyAlignment="0" applyProtection="0"/>
    <xf numFmtId="0" fontId="7" fillId="38" borderId="10" applyNumberFormat="0" applyBorder="0" applyAlignment="0" applyProtection="0"/>
    <xf numFmtId="0" fontId="7" fillId="37" borderId="10" applyNumberFormat="0" applyBorder="0" applyAlignment="0" applyProtection="0"/>
    <xf numFmtId="0" fontId="7" fillId="34" borderId="10" applyNumberFormat="0" applyBorder="0" applyAlignment="0" applyProtection="0"/>
    <xf numFmtId="0" fontId="7" fillId="33"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7" applyNumberFormat="0" applyFont="0" applyAlignment="0" applyProtection="0"/>
    <xf numFmtId="0" fontId="7" fillId="33" borderId="10" applyNumberFormat="0" applyBorder="0" applyAlignment="0" applyProtection="0"/>
    <xf numFmtId="0" fontId="7" fillId="34" borderId="10" applyNumberFormat="0" applyBorder="0" applyAlignment="0" applyProtection="0"/>
    <xf numFmtId="0" fontId="7" fillId="37" borderId="10" applyNumberFormat="0" applyBorder="0" applyAlignment="0" applyProtection="0"/>
    <xf numFmtId="0" fontId="7" fillId="38" borderId="10" applyNumberFormat="0" applyBorder="0" applyAlignment="0" applyProtection="0"/>
    <xf numFmtId="0" fontId="7" fillId="41" borderId="10" applyNumberFormat="0" applyBorder="0" applyAlignment="0" applyProtection="0"/>
    <xf numFmtId="0" fontId="7" fillId="42" borderId="10" applyNumberFormat="0" applyBorder="0" applyAlignment="0" applyProtection="0"/>
    <xf numFmtId="0" fontId="7" fillId="45" borderId="10" applyNumberFormat="0" applyBorder="0" applyAlignment="0" applyProtection="0"/>
    <xf numFmtId="0" fontId="7" fillId="46" borderId="10" applyNumberFormat="0" applyBorder="0" applyAlignment="0" applyProtection="0"/>
    <xf numFmtId="0" fontId="7" fillId="49" borderId="10" applyNumberFormat="0" applyBorder="0" applyAlignment="0" applyProtection="0"/>
    <xf numFmtId="0" fontId="7" fillId="50" borderId="10" applyNumberFormat="0" applyBorder="0" applyAlignment="0" applyProtection="0"/>
    <xf numFmtId="0" fontId="7" fillId="53" borderId="10" applyNumberFormat="0" applyBorder="0" applyAlignment="0" applyProtection="0"/>
    <xf numFmtId="0" fontId="7" fillId="54"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7"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4" borderId="10" applyNumberFormat="0" applyBorder="0" applyAlignment="0" applyProtection="0"/>
    <xf numFmtId="0" fontId="7" fillId="53" borderId="10" applyNumberFormat="0" applyBorder="0" applyAlignment="0" applyProtection="0"/>
    <xf numFmtId="0" fontId="7" fillId="50" borderId="10" applyNumberFormat="0" applyBorder="0" applyAlignment="0" applyProtection="0"/>
    <xf numFmtId="0" fontId="7" fillId="49" borderId="10" applyNumberFormat="0" applyBorder="0" applyAlignment="0" applyProtection="0"/>
    <xf numFmtId="0" fontId="7" fillId="46" borderId="10" applyNumberFormat="0" applyBorder="0" applyAlignment="0" applyProtection="0"/>
    <xf numFmtId="0" fontId="7" fillId="45" borderId="10" applyNumberFormat="0" applyBorder="0" applyAlignment="0" applyProtection="0"/>
    <xf numFmtId="0" fontId="7" fillId="42" borderId="10" applyNumberFormat="0" applyBorder="0" applyAlignment="0" applyProtection="0"/>
    <xf numFmtId="0" fontId="7" fillId="41" borderId="10" applyNumberFormat="0" applyBorder="0" applyAlignment="0" applyProtection="0"/>
    <xf numFmtId="0" fontId="7" fillId="38" borderId="10" applyNumberFormat="0" applyBorder="0" applyAlignment="0" applyProtection="0"/>
    <xf numFmtId="0" fontId="7" fillId="37" borderId="10" applyNumberFormat="0" applyBorder="0" applyAlignment="0" applyProtection="0"/>
    <xf numFmtId="0" fontId="7" fillId="34" borderId="10" applyNumberFormat="0" applyBorder="0" applyAlignment="0" applyProtection="0"/>
    <xf numFmtId="0" fontId="7" fillId="33"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6" fillId="0" borderId="10"/>
    <xf numFmtId="0" fontId="6" fillId="0" borderId="10"/>
    <xf numFmtId="9" fontId="6" fillId="0" borderId="10" applyFont="0" applyFill="0" applyBorder="0" applyAlignment="0" applyProtection="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9" fontId="6" fillId="0" borderId="10" applyFont="0" applyFill="0" applyBorder="0" applyAlignment="0" applyProtection="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31"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92" fillId="0" borderId="10" applyNumberFormat="0" applyFill="0" applyBorder="0" applyAlignment="0" applyProtection="0"/>
    <xf numFmtId="0" fontId="6" fillId="0" borderId="10"/>
    <xf numFmtId="0" fontId="66" fillId="0" borderId="51" applyNumberFormat="0" applyFill="0" applyAlignment="0" applyProtection="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1" fillId="24" borderId="48">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94" fillId="0" borderId="10" applyNumberFormat="0" applyFill="0" applyBorder="0" applyAlignment="0" applyProtection="0">
      <alignment vertical="top"/>
      <protection locked="0"/>
    </xf>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9" fontId="4" fillId="0" borderId="10" applyFont="0" applyFill="0" applyBorder="0" applyAlignment="0" applyProtection="0"/>
    <xf numFmtId="0" fontId="4" fillId="0" borderId="10"/>
    <xf numFmtId="0" fontId="3" fillId="0" borderId="10"/>
    <xf numFmtId="0" fontId="3" fillId="0" borderId="10"/>
    <xf numFmtId="9" fontId="3" fillId="0" borderId="10" applyFont="0" applyFill="0" applyBorder="0" applyAlignment="0" applyProtection="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9" fontId="3" fillId="0" borderId="10" applyFont="0" applyFill="0" applyBorder="0" applyAlignment="0" applyProtection="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2" fillId="0" borderId="10"/>
    <xf numFmtId="0" fontId="2" fillId="0" borderId="10"/>
    <xf numFmtId="9" fontId="2" fillId="0" borderId="10" applyFont="0" applyFill="0" applyBorder="0" applyAlignment="0" applyProtection="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9" fontId="2" fillId="0" borderId="10" applyFont="0" applyFill="0" applyBorder="0" applyAlignment="0" applyProtection="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9" fontId="1" fillId="0" borderId="10" applyFont="0" applyFill="0" applyBorder="0" applyAlignment="0" applyProtection="0"/>
    <xf numFmtId="0" fontId="1" fillId="0" borderId="10"/>
  </cellStyleXfs>
  <cellXfs count="1937">
    <xf numFmtId="0" fontId="0" fillId="0" borderId="0" xfId="0" applyFont="1" applyAlignment="1">
      <alignment vertical="top" wrapText="1"/>
    </xf>
    <xf numFmtId="0" fontId="16" fillId="0" borderId="1" xfId="0" applyNumberFormat="1" applyFont="1" applyBorder="1" applyAlignment="1"/>
    <xf numFmtId="1" fontId="16" fillId="0" borderId="1" xfId="0" applyNumberFormat="1" applyFont="1" applyBorder="1" applyAlignment="1"/>
    <xf numFmtId="0" fontId="18" fillId="0" borderId="1" xfId="0" applyNumberFormat="1" applyFont="1" applyBorder="1" applyAlignment="1">
      <alignment horizontal="justify" vertical="top" wrapText="1"/>
    </xf>
    <xf numFmtId="0" fontId="19" fillId="0" borderId="1" xfId="0" applyNumberFormat="1" applyFont="1" applyBorder="1" applyAlignment="1">
      <alignment horizontal="center" vertical="top" wrapText="1"/>
    </xf>
    <xf numFmtId="0" fontId="19" fillId="2" borderId="1" xfId="0" applyNumberFormat="1" applyFont="1" applyFill="1" applyBorder="1" applyAlignment="1">
      <alignment horizontal="center" wrapText="1"/>
    </xf>
    <xf numFmtId="0" fontId="18" fillId="2" borderId="1" xfId="0" applyNumberFormat="1" applyFont="1" applyFill="1" applyBorder="1" applyAlignment="1">
      <alignment horizontal="center" wrapText="1"/>
    </xf>
    <xf numFmtId="0" fontId="19" fillId="2" borderId="1" xfId="0" applyNumberFormat="1" applyFont="1" applyFill="1" applyBorder="1" applyAlignment="1">
      <alignment horizontal="center"/>
    </xf>
    <xf numFmtId="1" fontId="19" fillId="2" borderId="1" xfId="0" applyNumberFormat="1" applyFont="1" applyFill="1" applyBorder="1" applyAlignment="1">
      <alignment horizontal="center"/>
    </xf>
    <xf numFmtId="1" fontId="16" fillId="2" borderId="1" xfId="0" applyNumberFormat="1" applyFont="1" applyFill="1" applyBorder="1" applyAlignment="1">
      <alignment horizontal="center"/>
    </xf>
    <xf numFmtId="1" fontId="19" fillId="2" borderId="1" xfId="0" applyNumberFormat="1" applyFont="1" applyFill="1" applyBorder="1" applyAlignment="1">
      <alignment horizontal="center" wrapText="1"/>
    </xf>
    <xf numFmtId="1" fontId="18" fillId="2" borderId="1" xfId="0" applyNumberFormat="1" applyFont="1" applyFill="1" applyBorder="1" applyAlignment="1">
      <alignment horizontal="center" wrapText="1"/>
    </xf>
    <xf numFmtId="0" fontId="18" fillId="0" borderId="1" xfId="0" applyNumberFormat="1" applyFont="1" applyBorder="1" applyAlignment="1">
      <alignment horizontal="left" vertical="top" wrapText="1"/>
    </xf>
    <xf numFmtId="0" fontId="19" fillId="0" borderId="1" xfId="0" applyNumberFormat="1" applyFont="1" applyBorder="1" applyAlignment="1">
      <alignment horizontal="left" vertical="top" wrapText="1"/>
    </xf>
    <xf numFmtId="1" fontId="16" fillId="2" borderId="1" xfId="0" applyNumberFormat="1" applyFont="1" applyFill="1" applyBorder="1" applyAlignment="1"/>
    <xf numFmtId="0" fontId="18" fillId="0" borderId="1" xfId="0" applyNumberFormat="1" applyFont="1" applyBorder="1" applyAlignment="1">
      <alignment horizontal="left" wrapText="1"/>
    </xf>
    <xf numFmtId="0" fontId="23" fillId="2" borderId="1" xfId="0" applyNumberFormat="1" applyFont="1" applyFill="1" applyBorder="1" applyAlignment="1">
      <alignment horizontal="center" wrapText="1"/>
    </xf>
    <xf numFmtId="0" fontId="24" fillId="0" borderId="1" xfId="0" applyNumberFormat="1" applyFont="1" applyBorder="1" applyAlignment="1">
      <alignment horizontal="center" wrapText="1"/>
    </xf>
    <xf numFmtId="0" fontId="18" fillId="0" borderId="1" xfId="0" applyNumberFormat="1" applyFont="1" applyBorder="1" applyAlignment="1">
      <alignment horizontal="justify" wrapText="1"/>
    </xf>
    <xf numFmtId="0" fontId="19" fillId="0" borderId="1" xfId="0" applyNumberFormat="1" applyFont="1" applyBorder="1" applyAlignment="1">
      <alignment horizontal="center" wrapText="1"/>
    </xf>
    <xf numFmtId="0" fontId="18" fillId="2" borderId="1" xfId="0" applyNumberFormat="1" applyFont="1" applyFill="1" applyBorder="1" applyAlignment="1">
      <alignment horizontal="left" wrapText="1"/>
    </xf>
    <xf numFmtId="0" fontId="19" fillId="0" borderId="1" xfId="0" applyNumberFormat="1" applyFont="1" applyBorder="1" applyAlignment="1">
      <alignment horizontal="left" wrapText="1"/>
    </xf>
    <xf numFmtId="1" fontId="18" fillId="2" borderId="1" xfId="0" applyNumberFormat="1" applyFont="1" applyFill="1" applyBorder="1" applyAlignment="1">
      <alignment horizontal="left" wrapText="1"/>
    </xf>
    <xf numFmtId="1" fontId="18" fillId="0" borderId="1" xfId="0" applyNumberFormat="1" applyFont="1" applyBorder="1" applyAlignment="1">
      <alignment horizontal="left" wrapText="1"/>
    </xf>
    <xf numFmtId="0" fontId="25" fillId="2" borderId="1" xfId="0" applyFont="1" applyFill="1" applyBorder="1" applyAlignment="1">
      <alignment horizontal="center" wrapText="1"/>
    </xf>
    <xf numFmtId="0" fontId="15" fillId="0" borderId="0" xfId="0" applyNumberFormat="1" applyFont="1" applyAlignment="1">
      <alignment vertical="top" wrapText="1"/>
    </xf>
    <xf numFmtId="1" fontId="19" fillId="2" borderId="7" xfId="0" applyNumberFormat="1" applyFont="1" applyFill="1" applyBorder="1" applyAlignment="1">
      <alignment horizontal="center" wrapText="1"/>
    </xf>
    <xf numFmtId="0" fontId="27" fillId="0" borderId="0" xfId="0" applyNumberFormat="1" applyFont="1" applyAlignment="1">
      <alignment vertical="top" wrapText="1"/>
    </xf>
    <xf numFmtId="0" fontId="28" fillId="0" borderId="0" xfId="0" applyNumberFormat="1" applyFont="1" applyAlignment="1">
      <alignment vertical="top" wrapText="1"/>
    </xf>
    <xf numFmtId="0" fontId="29" fillId="0" borderId="15" xfId="0" applyNumberFormat="1" applyFont="1" applyBorder="1" applyAlignment="1">
      <alignment vertical="top" wrapText="1"/>
    </xf>
    <xf numFmtId="0" fontId="29" fillId="0" borderId="0" xfId="0" applyNumberFormat="1" applyFont="1" applyAlignment="1">
      <alignment vertical="top" wrapText="1"/>
    </xf>
    <xf numFmtId="0" fontId="27" fillId="4" borderId="15" xfId="0" applyNumberFormat="1" applyFont="1" applyFill="1" applyBorder="1" applyAlignment="1">
      <alignment vertical="top" wrapText="1"/>
    </xf>
    <xf numFmtId="0" fontId="28" fillId="4" borderId="15" xfId="0" applyNumberFormat="1" applyFont="1" applyFill="1" applyBorder="1" applyAlignment="1">
      <alignment vertical="top" wrapText="1"/>
    </xf>
    <xf numFmtId="0" fontId="29" fillId="4" borderId="15" xfId="0" applyNumberFormat="1" applyFont="1" applyFill="1" applyBorder="1" applyAlignment="1">
      <alignment vertical="top" wrapText="1"/>
    </xf>
    <xf numFmtId="0" fontId="29" fillId="4" borderId="20" xfId="0" applyNumberFormat="1" applyFont="1" applyFill="1" applyBorder="1" applyAlignment="1">
      <alignment vertical="top" wrapText="1"/>
    </xf>
    <xf numFmtId="0" fontId="27" fillId="4" borderId="15" xfId="0" applyNumberFormat="1" applyFont="1" applyFill="1" applyBorder="1" applyAlignment="1">
      <alignment horizontal="center" vertical="top" wrapText="1"/>
    </xf>
    <xf numFmtId="1" fontId="18" fillId="4" borderId="1" xfId="0" applyNumberFormat="1" applyFont="1" applyFill="1" applyBorder="1" applyAlignment="1">
      <alignment horizontal="center" wrapText="1"/>
    </xf>
    <xf numFmtId="0" fontId="18" fillId="4" borderId="1" xfId="0" applyNumberFormat="1" applyFont="1" applyFill="1" applyBorder="1" applyAlignment="1">
      <alignment horizontal="center" wrapText="1"/>
    </xf>
    <xf numFmtId="1" fontId="19" fillId="4" borderId="1" xfId="0" applyNumberFormat="1" applyFont="1" applyFill="1" applyBorder="1" applyAlignment="1">
      <alignment horizontal="center" wrapText="1"/>
    </xf>
    <xf numFmtId="0" fontId="19" fillId="4" borderId="1" xfId="0" applyNumberFormat="1" applyFont="1" applyFill="1" applyBorder="1" applyAlignment="1">
      <alignment horizontal="center" wrapText="1"/>
    </xf>
    <xf numFmtId="1" fontId="19" fillId="4" borderId="1" xfId="0" applyNumberFormat="1" applyFont="1" applyFill="1" applyBorder="1" applyAlignment="1">
      <alignment horizontal="center"/>
    </xf>
    <xf numFmtId="1" fontId="19" fillId="4" borderId="7" xfId="0" applyNumberFormat="1" applyFont="1" applyFill="1" applyBorder="1" applyAlignment="1">
      <alignment horizontal="center" wrapText="1"/>
    </xf>
    <xf numFmtId="1" fontId="19" fillId="4" borderId="15" xfId="0" applyNumberFormat="1" applyFont="1" applyFill="1" applyBorder="1" applyAlignment="1">
      <alignment horizontal="center" wrapText="1"/>
    </xf>
    <xf numFmtId="0" fontId="20" fillId="4" borderId="1" xfId="0" applyNumberFormat="1" applyFont="1" applyFill="1" applyBorder="1" applyAlignment="1">
      <alignment horizontal="center" wrapText="1"/>
    </xf>
    <xf numFmtId="1" fontId="21" fillId="4" borderId="1" xfId="0" applyNumberFormat="1" applyFont="1" applyFill="1" applyBorder="1" applyAlignment="1">
      <alignment horizontal="center" wrapText="1"/>
    </xf>
    <xf numFmtId="0" fontId="21" fillId="4" borderId="1" xfId="0" applyNumberFormat="1" applyFont="1" applyFill="1" applyBorder="1" applyAlignment="1">
      <alignment horizontal="center"/>
    </xf>
    <xf numFmtId="0" fontId="29" fillId="0" borderId="15" xfId="0" applyNumberFormat="1" applyFont="1" applyBorder="1" applyAlignment="1">
      <alignment horizontal="center" vertical="top" wrapText="1"/>
    </xf>
    <xf numFmtId="1" fontId="16" fillId="4" borderId="1" xfId="0" applyNumberFormat="1" applyFont="1" applyFill="1" applyBorder="1" applyAlignment="1"/>
    <xf numFmtId="0" fontId="20" fillId="4" borderId="1" xfId="0" applyNumberFormat="1" applyFont="1" applyFill="1" applyBorder="1" applyAlignment="1">
      <alignment horizontal="center" vertical="top" wrapText="1"/>
    </xf>
    <xf numFmtId="1" fontId="21" fillId="4" borderId="1" xfId="0" applyNumberFormat="1" applyFont="1" applyFill="1" applyBorder="1" applyAlignment="1">
      <alignment horizontal="center"/>
    </xf>
    <xf numFmtId="0" fontId="22" fillId="4" borderId="1" xfId="0" applyNumberFormat="1" applyFont="1" applyFill="1" applyBorder="1" applyAlignment="1">
      <alignment horizontal="center"/>
    </xf>
    <xf numFmtId="0" fontId="18" fillId="0" borderId="1" xfId="0" applyNumberFormat="1" applyFont="1" applyBorder="1" applyAlignment="1"/>
    <xf numFmtId="0" fontId="27" fillId="0" borderId="15" xfId="0" applyNumberFormat="1" applyFont="1" applyBorder="1" applyAlignment="1">
      <alignment horizontal="center" wrapText="1"/>
    </xf>
    <xf numFmtId="0" fontId="29" fillId="0" borderId="15" xfId="0" applyNumberFormat="1" applyFont="1" applyBorder="1" applyAlignment="1">
      <alignment horizontal="center" wrapText="1"/>
    </xf>
    <xf numFmtId="0" fontId="19" fillId="2" borderId="3" xfId="0" applyNumberFormat="1" applyFont="1" applyFill="1" applyBorder="1" applyAlignment="1">
      <alignment horizontal="center" wrapText="1"/>
    </xf>
    <xf numFmtId="1" fontId="18" fillId="2" borderId="3" xfId="0" applyNumberFormat="1" applyFont="1" applyFill="1" applyBorder="1" applyAlignment="1">
      <alignment horizontal="center" wrapText="1"/>
    </xf>
    <xf numFmtId="1" fontId="19" fillId="2" borderId="3" xfId="0" applyNumberFormat="1" applyFont="1" applyFill="1" applyBorder="1" applyAlignment="1">
      <alignment horizontal="center"/>
    </xf>
    <xf numFmtId="1" fontId="19" fillId="2" borderId="3" xfId="0" applyNumberFormat="1" applyFont="1" applyFill="1" applyBorder="1" applyAlignment="1">
      <alignment horizontal="center" wrapText="1"/>
    </xf>
    <xf numFmtId="1" fontId="19" fillId="2" borderId="13" xfId="0" applyNumberFormat="1" applyFont="1" applyFill="1" applyBorder="1" applyAlignment="1">
      <alignment horizontal="center" wrapText="1"/>
    </xf>
    <xf numFmtId="0" fontId="29" fillId="0" borderId="18" xfId="0" applyNumberFormat="1" applyFont="1" applyBorder="1" applyAlignment="1">
      <alignment vertical="top" wrapText="1"/>
    </xf>
    <xf numFmtId="0" fontId="16" fillId="0" borderId="5" xfId="0" applyNumberFormat="1" applyFont="1" applyBorder="1" applyAlignment="1"/>
    <xf numFmtId="0" fontId="18" fillId="0" borderId="5" xfId="0" applyNumberFormat="1" applyFont="1" applyBorder="1" applyAlignment="1">
      <alignment horizontal="left" wrapText="1"/>
    </xf>
    <xf numFmtId="0" fontId="19" fillId="2" borderId="5" xfId="0" applyNumberFormat="1" applyFont="1" applyFill="1" applyBorder="1" applyAlignment="1">
      <alignment horizontal="center" wrapText="1"/>
    </xf>
    <xf numFmtId="1" fontId="19" fillId="2" borderId="5" xfId="0" applyNumberFormat="1" applyFont="1" applyFill="1" applyBorder="1" applyAlignment="1">
      <alignment horizontal="center"/>
    </xf>
    <xf numFmtId="1" fontId="19" fillId="2" borderId="5" xfId="0" applyNumberFormat="1" applyFont="1" applyFill="1" applyBorder="1" applyAlignment="1">
      <alignment horizontal="center" wrapText="1"/>
    </xf>
    <xf numFmtId="1" fontId="18" fillId="5" borderId="15" xfId="0" applyNumberFormat="1" applyFont="1" applyFill="1" applyBorder="1" applyAlignment="1">
      <alignment horizontal="center" wrapText="1"/>
    </xf>
    <xf numFmtId="0" fontId="18" fillId="5" borderId="15" xfId="0" applyNumberFormat="1" applyFont="1" applyFill="1" applyBorder="1" applyAlignment="1">
      <alignment horizontal="center" wrapText="1"/>
    </xf>
    <xf numFmtId="0" fontId="29" fillId="5" borderId="15" xfId="0" applyNumberFormat="1" applyFont="1" applyFill="1" applyBorder="1" applyAlignment="1">
      <alignment vertical="top" wrapText="1"/>
    </xf>
    <xf numFmtId="0" fontId="20" fillId="5" borderId="15" xfId="0" applyNumberFormat="1" applyFont="1" applyFill="1" applyBorder="1" applyAlignment="1">
      <alignment horizontal="center" wrapText="1"/>
    </xf>
    <xf numFmtId="1" fontId="21" fillId="5" borderId="15" xfId="0" applyNumberFormat="1" applyFont="1" applyFill="1" applyBorder="1" applyAlignment="1">
      <alignment horizontal="center" wrapText="1"/>
    </xf>
    <xf numFmtId="0" fontId="24" fillId="5" borderId="15" xfId="0" applyNumberFormat="1" applyFont="1" applyFill="1" applyBorder="1" applyAlignment="1">
      <alignment horizontal="center" wrapText="1"/>
    </xf>
    <xf numFmtId="1" fontId="19" fillId="2" borderId="2" xfId="0" applyNumberFormat="1" applyFont="1" applyFill="1" applyBorder="1" applyAlignment="1">
      <alignment horizontal="center" wrapText="1"/>
    </xf>
    <xf numFmtId="1" fontId="18" fillId="5" borderId="19" xfId="0" applyNumberFormat="1" applyFont="1" applyFill="1" applyBorder="1" applyAlignment="1">
      <alignment horizontal="center" wrapText="1"/>
    </xf>
    <xf numFmtId="1" fontId="18" fillId="5" borderId="18" xfId="0" applyNumberFormat="1" applyFont="1" applyFill="1" applyBorder="1" applyAlignment="1">
      <alignment horizontal="center" wrapText="1"/>
    </xf>
    <xf numFmtId="0" fontId="29" fillId="0" borderId="19" xfId="0" applyNumberFormat="1" applyFont="1" applyBorder="1" applyAlignment="1">
      <alignment vertical="top" wrapText="1"/>
    </xf>
    <xf numFmtId="0" fontId="29" fillId="5" borderId="19" xfId="0" applyNumberFormat="1" applyFont="1" applyFill="1" applyBorder="1" applyAlignment="1">
      <alignment vertical="top" wrapText="1"/>
    </xf>
    <xf numFmtId="0" fontId="18" fillId="2" borderId="23" xfId="0" applyNumberFormat="1" applyFont="1" applyFill="1" applyBorder="1" applyAlignment="1">
      <alignment horizontal="center" wrapText="1"/>
    </xf>
    <xf numFmtId="0" fontId="19" fillId="2" borderId="23" xfId="0" applyNumberFormat="1" applyFont="1" applyFill="1" applyBorder="1" applyAlignment="1">
      <alignment horizontal="center" wrapText="1"/>
    </xf>
    <xf numFmtId="1" fontId="19" fillId="2" borderId="23" xfId="0" applyNumberFormat="1" applyFont="1" applyFill="1" applyBorder="1" applyAlignment="1">
      <alignment horizontal="center" wrapText="1"/>
    </xf>
    <xf numFmtId="0" fontId="29" fillId="5" borderId="18" xfId="0" applyNumberFormat="1" applyFont="1" applyFill="1" applyBorder="1" applyAlignment="1">
      <alignment vertical="top" wrapText="1"/>
    </xf>
    <xf numFmtId="1" fontId="18" fillId="6" borderId="1" xfId="0" applyNumberFormat="1" applyFont="1" applyFill="1" applyBorder="1" applyAlignment="1">
      <alignment horizontal="center" wrapText="1"/>
    </xf>
    <xf numFmtId="0" fontId="29" fillId="6" borderId="15" xfId="0" applyNumberFormat="1" applyFont="1" applyFill="1" applyBorder="1" applyAlignment="1">
      <alignment vertical="top" wrapText="1"/>
    </xf>
    <xf numFmtId="0" fontId="24" fillId="4" borderId="1" xfId="0" applyNumberFormat="1" applyFont="1" applyFill="1" applyBorder="1" applyAlignment="1">
      <alignment horizontal="center" wrapText="1"/>
    </xf>
    <xf numFmtId="1" fontId="22" fillId="4" borderId="1" xfId="0" applyNumberFormat="1" applyFont="1" applyFill="1" applyBorder="1" applyAlignment="1">
      <alignment horizontal="center"/>
    </xf>
    <xf numFmtId="1" fontId="18" fillId="4" borderId="1" xfId="0" applyNumberFormat="1" applyFont="1" applyFill="1" applyBorder="1" applyAlignment="1">
      <alignment horizontal="left" wrapText="1"/>
    </xf>
    <xf numFmtId="0" fontId="16" fillId="4" borderId="1" xfId="0" applyFont="1" applyFill="1" applyBorder="1" applyAlignment="1"/>
    <xf numFmtId="0" fontId="21" fillId="4" borderId="1" xfId="0" applyNumberFormat="1" applyFont="1" applyFill="1" applyBorder="1" applyAlignment="1">
      <alignment horizontal="center" wrapText="1"/>
    </xf>
    <xf numFmtId="0" fontId="19" fillId="4" borderId="1" xfId="0" applyFont="1" applyFill="1" applyBorder="1" applyAlignment="1">
      <alignment horizontal="center" wrapText="1"/>
    </xf>
    <xf numFmtId="0" fontId="18" fillId="4" borderId="1" xfId="0" applyFont="1" applyFill="1" applyBorder="1" applyAlignment="1">
      <alignment horizontal="center" wrapText="1"/>
    </xf>
    <xf numFmtId="0" fontId="29" fillId="4" borderId="15" xfId="0" applyNumberFormat="1" applyFont="1" applyFill="1" applyBorder="1" applyAlignment="1">
      <alignment horizontal="center" vertical="top" wrapText="1"/>
    </xf>
    <xf numFmtId="1" fontId="18" fillId="2" borderId="7" xfId="0" applyNumberFormat="1" applyFont="1" applyFill="1" applyBorder="1" applyAlignment="1">
      <alignment horizontal="center" wrapText="1"/>
    </xf>
    <xf numFmtId="1" fontId="18" fillId="7" borderId="1" xfId="0" applyNumberFormat="1" applyFont="1" applyFill="1" applyBorder="1" applyAlignment="1">
      <alignment horizontal="center" wrapText="1"/>
    </xf>
    <xf numFmtId="0" fontId="18" fillId="7" borderId="1" xfId="0" applyNumberFormat="1" applyFont="1" applyFill="1" applyBorder="1" applyAlignment="1">
      <alignment horizontal="center" wrapText="1"/>
    </xf>
    <xf numFmtId="1" fontId="21" fillId="7" borderId="1" xfId="0" applyNumberFormat="1" applyFont="1" applyFill="1" applyBorder="1" applyAlignment="1">
      <alignment horizontal="center" wrapText="1"/>
    </xf>
    <xf numFmtId="1" fontId="18" fillId="7" borderId="7" xfId="0" applyNumberFormat="1" applyFont="1" applyFill="1" applyBorder="1" applyAlignment="1">
      <alignment horizontal="center" wrapText="1"/>
    </xf>
    <xf numFmtId="1" fontId="18" fillId="7" borderId="15" xfId="0" applyNumberFormat="1" applyFont="1" applyFill="1" applyBorder="1" applyAlignment="1">
      <alignment horizontal="center" wrapText="1"/>
    </xf>
    <xf numFmtId="0" fontId="18" fillId="6" borderId="1" xfId="0" applyNumberFormat="1" applyFont="1" applyFill="1" applyBorder="1" applyAlignment="1">
      <alignment horizontal="center" wrapText="1"/>
    </xf>
    <xf numFmtId="1" fontId="21" fillId="6" borderId="1" xfId="0" applyNumberFormat="1" applyFont="1" applyFill="1" applyBorder="1" applyAlignment="1">
      <alignment horizontal="center" wrapText="1"/>
    </xf>
    <xf numFmtId="1" fontId="18" fillId="6" borderId="7" xfId="0" applyNumberFormat="1" applyFont="1" applyFill="1" applyBorder="1" applyAlignment="1">
      <alignment horizontal="center" wrapText="1"/>
    </xf>
    <xf numFmtId="1" fontId="18" fillId="6" borderId="15" xfId="0" applyNumberFormat="1" applyFont="1" applyFill="1" applyBorder="1" applyAlignment="1">
      <alignment horizontal="center" wrapText="1"/>
    </xf>
    <xf numFmtId="0" fontId="16" fillId="0" borderId="25" xfId="0" applyNumberFormat="1" applyFont="1" applyBorder="1" applyAlignment="1"/>
    <xf numFmtId="0" fontId="16" fillId="8" borderId="10" xfId="0" applyNumberFormat="1" applyFont="1" applyFill="1" applyBorder="1" applyAlignment="1"/>
    <xf numFmtId="0" fontId="19" fillId="8" borderId="10" xfId="0" applyNumberFormat="1" applyFont="1" applyFill="1" applyBorder="1" applyAlignment="1">
      <alignment horizontal="center" wrapText="1"/>
    </xf>
    <xf numFmtId="1" fontId="18" fillId="8" borderId="10" xfId="0" applyNumberFormat="1" applyFont="1" applyFill="1" applyBorder="1" applyAlignment="1">
      <alignment horizontal="center" wrapText="1"/>
    </xf>
    <xf numFmtId="1" fontId="19" fillId="8" borderId="10" xfId="0" applyNumberFormat="1" applyFont="1" applyFill="1" applyBorder="1" applyAlignment="1">
      <alignment horizontal="center" wrapText="1"/>
    </xf>
    <xf numFmtId="1" fontId="19" fillId="8" borderId="24" xfId="0" applyNumberFormat="1" applyFont="1" applyFill="1" applyBorder="1" applyAlignment="1">
      <alignment horizontal="center" wrapText="1"/>
    </xf>
    <xf numFmtId="0" fontId="29" fillId="8" borderId="15" xfId="0" applyNumberFormat="1" applyFont="1" applyFill="1" applyBorder="1" applyAlignment="1">
      <alignment vertical="top" wrapText="1"/>
    </xf>
    <xf numFmtId="0" fontId="29" fillId="8" borderId="24" xfId="0" applyNumberFormat="1" applyFont="1" applyFill="1" applyBorder="1" applyAlignment="1">
      <alignment vertical="top" wrapText="1"/>
    </xf>
    <xf numFmtId="0" fontId="29" fillId="8" borderId="19" xfId="0" applyNumberFormat="1" applyFont="1" applyFill="1" applyBorder="1" applyAlignment="1">
      <alignment vertical="top" wrapText="1"/>
    </xf>
    <xf numFmtId="0" fontId="29" fillId="8" borderId="0" xfId="0" applyNumberFormat="1" applyFont="1" applyFill="1" applyAlignment="1">
      <alignment vertical="top" wrapText="1"/>
    </xf>
    <xf numFmtId="1" fontId="16" fillId="8" borderId="12" xfId="0" applyNumberFormat="1" applyFont="1" applyFill="1" applyBorder="1" applyAlignment="1"/>
    <xf numFmtId="1" fontId="16" fillId="8" borderId="8" xfId="0" applyNumberFormat="1" applyFont="1" applyFill="1" applyBorder="1" applyAlignment="1"/>
    <xf numFmtId="0" fontId="29" fillId="9" borderId="15" xfId="0" applyNumberFormat="1" applyFont="1" applyFill="1" applyBorder="1" applyAlignment="1">
      <alignment vertical="top" wrapText="1"/>
    </xf>
    <xf numFmtId="1" fontId="18" fillId="9" borderId="1" xfId="0" applyNumberFormat="1" applyFont="1" applyFill="1" applyBorder="1" applyAlignment="1">
      <alignment horizontal="center" wrapText="1"/>
    </xf>
    <xf numFmtId="1" fontId="16" fillId="9" borderId="7" xfId="0" applyNumberFormat="1" applyFont="1" applyFill="1" applyBorder="1" applyAlignment="1"/>
    <xf numFmtId="1" fontId="16" fillId="9" borderId="8" xfId="0" applyNumberFormat="1" applyFont="1" applyFill="1" applyBorder="1" applyAlignment="1"/>
    <xf numFmtId="1" fontId="16" fillId="8" borderId="15" xfId="0" applyNumberFormat="1" applyFont="1" applyFill="1" applyBorder="1" applyAlignment="1"/>
    <xf numFmtId="0" fontId="29" fillId="9" borderId="15" xfId="0" applyNumberFormat="1" applyFont="1" applyFill="1" applyBorder="1" applyAlignment="1">
      <alignment horizontal="center" vertical="top" wrapText="1"/>
    </xf>
    <xf numFmtId="1" fontId="16" fillId="10" borderId="12" xfId="0" applyNumberFormat="1" applyFont="1" applyFill="1" applyBorder="1" applyAlignment="1"/>
    <xf numFmtId="1" fontId="16" fillId="10" borderId="8" xfId="0" applyNumberFormat="1" applyFont="1" applyFill="1" applyBorder="1" applyAlignment="1"/>
    <xf numFmtId="1" fontId="16" fillId="10" borderId="15" xfId="0" applyNumberFormat="1" applyFont="1" applyFill="1" applyBorder="1" applyAlignment="1"/>
    <xf numFmtId="0" fontId="29" fillId="10" borderId="15" xfId="0" applyNumberFormat="1" applyFont="1" applyFill="1" applyBorder="1" applyAlignment="1">
      <alignment horizontal="center" vertical="top" wrapText="1"/>
    </xf>
    <xf numFmtId="0" fontId="29" fillId="7" borderId="15" xfId="0" applyNumberFormat="1" applyFont="1" applyFill="1" applyBorder="1" applyAlignment="1">
      <alignment horizontal="center" vertical="top" wrapText="1"/>
    </xf>
    <xf numFmtId="0" fontId="29" fillId="6" borderId="15" xfId="0" applyNumberFormat="1" applyFont="1" applyFill="1" applyBorder="1" applyAlignment="1">
      <alignment horizontal="center" vertical="top" wrapText="1"/>
    </xf>
    <xf numFmtId="0" fontId="20" fillId="4" borderId="1" xfId="0" applyNumberFormat="1" applyFont="1" applyFill="1" applyBorder="1" applyAlignment="1">
      <alignment horizontal="left" wrapText="1"/>
    </xf>
    <xf numFmtId="0" fontId="27" fillId="4" borderId="15" xfId="0" applyNumberFormat="1" applyFont="1" applyFill="1" applyBorder="1" applyAlignment="1">
      <alignment horizontal="center" wrapText="1"/>
    </xf>
    <xf numFmtId="0" fontId="18" fillId="4" borderId="1" xfId="0" applyFont="1" applyFill="1" applyBorder="1" applyAlignment="1">
      <alignment horizontal="left" wrapText="1"/>
    </xf>
    <xf numFmtId="1" fontId="18" fillId="11" borderId="1" xfId="0" applyNumberFormat="1" applyFont="1" applyFill="1" applyBorder="1" applyAlignment="1">
      <alignment horizontal="center" wrapText="1"/>
    </xf>
    <xf numFmtId="0" fontId="18" fillId="11" borderId="1" xfId="0" applyNumberFormat="1" applyFont="1" applyFill="1" applyBorder="1" applyAlignment="1">
      <alignment horizontal="center" wrapText="1"/>
    </xf>
    <xf numFmtId="1" fontId="21" fillId="11" borderId="1" xfId="0" applyNumberFormat="1" applyFont="1" applyFill="1" applyBorder="1" applyAlignment="1">
      <alignment horizontal="center" wrapText="1"/>
    </xf>
    <xf numFmtId="1" fontId="18" fillId="11" borderId="7" xfId="0" applyNumberFormat="1" applyFont="1" applyFill="1" applyBorder="1" applyAlignment="1">
      <alignment horizontal="center" wrapText="1"/>
    </xf>
    <xf numFmtId="1" fontId="18"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vertical="top" wrapText="1"/>
    </xf>
    <xf numFmtId="0" fontId="27" fillId="6" borderId="15" xfId="0" applyNumberFormat="1" applyFont="1" applyFill="1" applyBorder="1" applyAlignment="1">
      <alignment horizontal="center" wrapText="1"/>
    </xf>
    <xf numFmtId="0" fontId="29" fillId="0" borderId="20" xfId="0" applyNumberFormat="1" applyFont="1" applyBorder="1" applyAlignment="1">
      <alignment horizontal="center" wrapText="1"/>
    </xf>
    <xf numFmtId="0" fontId="29" fillId="4" borderId="15" xfId="0" applyNumberFormat="1" applyFont="1" applyFill="1" applyBorder="1" applyAlignment="1">
      <alignment horizontal="center" wrapText="1"/>
    </xf>
    <xf numFmtId="0" fontId="29" fillId="4" borderId="20" xfId="0" applyNumberFormat="1" applyFont="1" applyFill="1" applyBorder="1" applyAlignment="1">
      <alignment horizontal="center" wrapText="1"/>
    </xf>
    <xf numFmtId="0" fontId="29" fillId="0" borderId="18" xfId="0" applyNumberFormat="1" applyFont="1" applyBorder="1" applyAlignment="1">
      <alignment horizontal="center" wrapText="1"/>
    </xf>
    <xf numFmtId="0" fontId="27" fillId="8" borderId="24" xfId="0" applyNumberFormat="1" applyFont="1" applyFill="1" applyBorder="1" applyAlignment="1">
      <alignment horizontal="center" wrapText="1"/>
    </xf>
    <xf numFmtId="0" fontId="29" fillId="8" borderId="24" xfId="0" applyNumberFormat="1" applyFont="1" applyFill="1" applyBorder="1" applyAlignment="1">
      <alignment horizontal="center" wrapText="1"/>
    </xf>
    <xf numFmtId="0" fontId="27" fillId="5" borderId="15" xfId="0" applyNumberFormat="1" applyFont="1" applyFill="1" applyBorder="1" applyAlignment="1">
      <alignment horizontal="center" wrapText="1"/>
    </xf>
    <xf numFmtId="0" fontId="28" fillId="5" borderId="19" xfId="0" applyNumberFormat="1" applyFont="1" applyFill="1" applyBorder="1" applyAlignment="1">
      <alignment horizontal="center" wrapText="1"/>
    </xf>
    <xf numFmtId="0" fontId="29" fillId="5" borderId="15" xfId="0" applyNumberFormat="1" applyFont="1" applyFill="1" applyBorder="1" applyAlignment="1">
      <alignment horizontal="center" wrapText="1"/>
    </xf>
    <xf numFmtId="0" fontId="29" fillId="5" borderId="19" xfId="0" applyNumberFormat="1" applyFont="1" applyFill="1" applyBorder="1" applyAlignment="1">
      <alignment horizontal="center" wrapText="1"/>
    </xf>
    <xf numFmtId="0" fontId="28" fillId="5" borderId="15" xfId="0" applyNumberFormat="1" applyFont="1" applyFill="1" applyBorder="1" applyAlignment="1">
      <alignment horizontal="center" wrapText="1"/>
    </xf>
    <xf numFmtId="0" fontId="27" fillId="5" borderId="18" xfId="0" applyNumberFormat="1" applyFont="1" applyFill="1" applyBorder="1" applyAlignment="1">
      <alignment horizontal="center" wrapText="1"/>
    </xf>
    <xf numFmtId="0" fontId="29" fillId="5" borderId="18" xfId="0" applyNumberFormat="1" applyFont="1" applyFill="1" applyBorder="1" applyAlignment="1">
      <alignment horizontal="center" wrapText="1"/>
    </xf>
    <xf numFmtId="0" fontId="29" fillId="0" borderId="19" xfId="0" applyNumberFormat="1" applyFont="1" applyBorder="1" applyAlignment="1">
      <alignment horizontal="center" wrapText="1"/>
    </xf>
    <xf numFmtId="0" fontId="27" fillId="9" borderId="15" xfId="0" applyNumberFormat="1" applyFont="1" applyFill="1" applyBorder="1" applyAlignment="1">
      <alignment horizontal="center" wrapText="1"/>
    </xf>
    <xf numFmtId="0" fontId="29" fillId="9" borderId="15" xfId="0" applyNumberFormat="1" applyFont="1" applyFill="1" applyBorder="1" applyAlignment="1">
      <alignment horizontal="center" wrapText="1"/>
    </xf>
    <xf numFmtId="0" fontId="27" fillId="8" borderId="0" xfId="0" applyNumberFormat="1" applyFont="1" applyFill="1" applyAlignment="1">
      <alignment horizontal="center" wrapText="1"/>
    </xf>
    <xf numFmtId="0" fontId="29" fillId="8" borderId="0" xfId="0" applyNumberFormat="1" applyFont="1" applyFill="1" applyAlignment="1">
      <alignment horizontal="center" wrapText="1"/>
    </xf>
    <xf numFmtId="0" fontId="29" fillId="6" borderId="15" xfId="0" applyNumberFormat="1" applyFont="1" applyFill="1" applyBorder="1" applyAlignment="1">
      <alignment horizontal="center" wrapText="1"/>
    </xf>
    <xf numFmtId="0" fontId="28" fillId="0" borderId="15" xfId="0" applyNumberFormat="1" applyFont="1" applyBorder="1" applyAlignment="1">
      <alignment horizontal="center" wrapText="1"/>
    </xf>
    <xf numFmtId="0" fontId="28" fillId="4" borderId="15" xfId="0" applyNumberFormat="1" applyFont="1" applyFill="1" applyBorder="1" applyAlignment="1">
      <alignment horizontal="center" wrapText="1"/>
    </xf>
    <xf numFmtId="0" fontId="28" fillId="9" borderId="15" xfId="0" applyNumberFormat="1" applyFont="1" applyFill="1" applyBorder="1" applyAlignment="1">
      <alignment horizontal="center" wrapText="1"/>
    </xf>
    <xf numFmtId="0" fontId="27" fillId="10" borderId="15" xfId="0" applyNumberFormat="1" applyFont="1" applyFill="1" applyBorder="1" applyAlignment="1">
      <alignment horizontal="center" wrapText="1"/>
    </xf>
    <xf numFmtId="0" fontId="28" fillId="10" borderId="15" xfId="0" applyNumberFormat="1" applyFont="1" applyFill="1" applyBorder="1" applyAlignment="1">
      <alignment horizontal="center" wrapText="1"/>
    </xf>
    <xf numFmtId="0" fontId="29" fillId="10" borderId="15" xfId="0" applyNumberFormat="1" applyFont="1" applyFill="1" applyBorder="1" applyAlignment="1">
      <alignment horizontal="center" wrapText="1"/>
    </xf>
    <xf numFmtId="0" fontId="28" fillId="6" borderId="15" xfId="0" applyNumberFormat="1" applyFont="1" applyFill="1" applyBorder="1" applyAlignment="1">
      <alignment horizontal="center" wrapText="1"/>
    </xf>
    <xf numFmtId="0" fontId="27" fillId="7" borderId="15" xfId="0" applyNumberFormat="1" applyFont="1" applyFill="1" applyBorder="1" applyAlignment="1">
      <alignment horizontal="center" wrapText="1"/>
    </xf>
    <xf numFmtId="0" fontId="29" fillId="7" borderId="15" xfId="0" applyNumberFormat="1" applyFont="1" applyFill="1" applyBorder="1" applyAlignment="1">
      <alignment horizontal="center" wrapText="1"/>
    </xf>
    <xf numFmtId="0" fontId="27"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wrapText="1"/>
    </xf>
    <xf numFmtId="0" fontId="18" fillId="13" borderId="1" xfId="0" applyNumberFormat="1" applyFont="1" applyFill="1" applyBorder="1" applyAlignment="1">
      <alignment horizontal="justify" vertical="top" wrapText="1"/>
    </xf>
    <xf numFmtId="0" fontId="19" fillId="13" borderId="1" xfId="0" applyNumberFormat="1" applyFont="1" applyFill="1" applyBorder="1" applyAlignment="1">
      <alignment horizontal="center" wrapText="1"/>
    </xf>
    <xf numFmtId="0" fontId="18" fillId="13" borderId="1" xfId="0" applyNumberFormat="1" applyFont="1" applyFill="1" applyBorder="1" applyAlignment="1">
      <alignment horizontal="center" wrapText="1"/>
    </xf>
    <xf numFmtId="1" fontId="18" fillId="13" borderId="1" xfId="0" applyNumberFormat="1" applyFont="1" applyFill="1" applyBorder="1" applyAlignment="1">
      <alignment horizontal="center" wrapText="1"/>
    </xf>
    <xf numFmtId="1" fontId="19" fillId="13" borderId="1" xfId="0" applyNumberFormat="1" applyFont="1" applyFill="1" applyBorder="1" applyAlignment="1">
      <alignment horizontal="center"/>
    </xf>
    <xf numFmtId="1" fontId="19" fillId="13" borderId="1" xfId="0" applyNumberFormat="1" applyFont="1" applyFill="1" applyBorder="1" applyAlignment="1">
      <alignment horizontal="center" wrapText="1"/>
    </xf>
    <xf numFmtId="1" fontId="16" fillId="13" borderId="1" xfId="0" applyNumberFormat="1" applyFont="1" applyFill="1" applyBorder="1" applyAlignment="1">
      <alignment horizontal="center"/>
    </xf>
    <xf numFmtId="1" fontId="19" fillId="13" borderId="7" xfId="0" applyNumberFormat="1" applyFont="1" applyFill="1" applyBorder="1" applyAlignment="1">
      <alignment horizontal="center" wrapText="1"/>
    </xf>
    <xf numFmtId="1" fontId="19" fillId="13" borderId="15" xfId="0" applyNumberFormat="1" applyFont="1" applyFill="1" applyBorder="1" applyAlignment="1">
      <alignment horizontal="center" wrapText="1"/>
    </xf>
    <xf numFmtId="0" fontId="27" fillId="13" borderId="15" xfId="0" applyNumberFormat="1" applyFont="1" applyFill="1" applyBorder="1" applyAlignment="1">
      <alignment horizontal="center" wrapText="1"/>
    </xf>
    <xf numFmtId="0" fontId="29" fillId="13" borderId="15" xfId="0" applyNumberFormat="1" applyFont="1" applyFill="1" applyBorder="1" applyAlignment="1">
      <alignment horizontal="center" wrapText="1"/>
    </xf>
    <xf numFmtId="0" fontId="29" fillId="13" borderId="20" xfId="0" applyNumberFormat="1" applyFont="1" applyFill="1" applyBorder="1" applyAlignment="1">
      <alignment horizontal="center" wrapText="1"/>
    </xf>
    <xf numFmtId="0" fontId="29" fillId="13" borderId="15" xfId="0" applyNumberFormat="1" applyFont="1" applyFill="1" applyBorder="1" applyAlignment="1">
      <alignment vertical="top" wrapText="1"/>
    </xf>
    <xf numFmtId="0" fontId="33" fillId="13" borderId="1" xfId="0" applyNumberFormat="1" applyFont="1" applyFill="1" applyBorder="1" applyAlignment="1">
      <alignment horizontal="justify" vertical="top" wrapText="1"/>
    </xf>
    <xf numFmtId="0" fontId="16" fillId="13" borderId="1" xfId="0" applyFont="1" applyFill="1" applyBorder="1" applyAlignment="1"/>
    <xf numFmtId="0" fontId="21" fillId="13" borderId="1" xfId="0" applyNumberFormat="1" applyFont="1" applyFill="1" applyBorder="1" applyAlignment="1">
      <alignment horizontal="center" vertical="top" wrapText="1"/>
    </xf>
    <xf numFmtId="0" fontId="19" fillId="13" borderId="1" xfId="0" applyFont="1" applyFill="1" applyBorder="1" applyAlignment="1">
      <alignment horizontal="center" wrapText="1"/>
    </xf>
    <xf numFmtId="0" fontId="18" fillId="13" borderId="1" xfId="0" applyFont="1" applyFill="1" applyBorder="1" applyAlignment="1">
      <alignment horizontal="center" wrapText="1"/>
    </xf>
    <xf numFmtId="1" fontId="21" fillId="13" borderId="1" xfId="0" applyNumberFormat="1" applyFont="1" applyFill="1" applyBorder="1" applyAlignment="1">
      <alignment horizontal="center"/>
    </xf>
    <xf numFmtId="1" fontId="22" fillId="13" borderId="1" xfId="0" applyNumberFormat="1" applyFont="1" applyFill="1" applyBorder="1" applyAlignment="1">
      <alignment horizontal="center"/>
    </xf>
    <xf numFmtId="0" fontId="16" fillId="13" borderId="1" xfId="0" applyNumberFormat="1" applyFont="1" applyFill="1" applyBorder="1" applyAlignment="1"/>
    <xf numFmtId="1" fontId="29" fillId="12" borderId="15" xfId="0" applyNumberFormat="1" applyFont="1" applyFill="1" applyBorder="1" applyAlignment="1">
      <alignment horizontal="center" wrapText="1"/>
    </xf>
    <xf numFmtId="2" fontId="29" fillId="0" borderId="20" xfId="0" applyNumberFormat="1" applyFont="1" applyBorder="1" applyAlignment="1">
      <alignment horizontal="center" wrapText="1"/>
    </xf>
    <xf numFmtId="2" fontId="32" fillId="2" borderId="15" xfId="0" applyNumberFormat="1" applyFont="1" applyFill="1" applyBorder="1" applyAlignment="1">
      <alignment horizontal="center" wrapText="1"/>
    </xf>
    <xf numFmtId="1" fontId="16" fillId="13" borderId="1" xfId="0" applyNumberFormat="1" applyFont="1" applyFill="1" applyBorder="1" applyAlignment="1"/>
    <xf numFmtId="0" fontId="18" fillId="13" borderId="1" xfId="0" applyNumberFormat="1" applyFont="1" applyFill="1" applyBorder="1" applyAlignment="1">
      <alignment horizontal="left" wrapText="1"/>
    </xf>
    <xf numFmtId="2" fontId="19" fillId="13" borderId="15" xfId="0" applyNumberFormat="1" applyFont="1" applyFill="1" applyBorder="1" applyAlignment="1">
      <alignment horizontal="center" wrapText="1"/>
    </xf>
    <xf numFmtId="1" fontId="16" fillId="2" borderId="3" xfId="0" applyNumberFormat="1" applyFont="1" applyFill="1" applyBorder="1" applyAlignment="1">
      <alignment horizontal="center"/>
    </xf>
    <xf numFmtId="1" fontId="16" fillId="2" borderId="23" xfId="0" applyNumberFormat="1" applyFont="1" applyFill="1" applyBorder="1" applyAlignment="1">
      <alignment horizontal="center"/>
    </xf>
    <xf numFmtId="1" fontId="16" fillId="2" borderId="1" xfId="0" applyNumberFormat="1" applyFont="1" applyFill="1" applyBorder="1" applyAlignment="1">
      <alignment horizontal="center" vertical="center"/>
    </xf>
    <xf numFmtId="0" fontId="33" fillId="13" borderId="1" xfId="0" applyNumberFormat="1" applyFont="1" applyFill="1" applyBorder="1" applyAlignment="1">
      <alignment horizontal="left" wrapText="1"/>
    </xf>
    <xf numFmtId="1" fontId="16" fillId="4" borderId="1" xfId="0" applyNumberFormat="1" applyFont="1" applyFill="1" applyBorder="1" applyAlignment="1">
      <alignment horizontal="center"/>
    </xf>
    <xf numFmtId="2" fontId="16" fillId="2" borderId="1" xfId="0" applyNumberFormat="1" applyFont="1" applyFill="1" applyBorder="1" applyAlignment="1">
      <alignment horizontal="center"/>
    </xf>
    <xf numFmtId="2" fontId="16" fillId="2" borderId="1" xfId="0" applyNumberFormat="1" applyFont="1" applyFill="1" applyBorder="1" applyAlignment="1"/>
    <xf numFmtId="2" fontId="29" fillId="0" borderId="15" xfId="0" applyNumberFormat="1" applyFont="1" applyBorder="1" applyAlignment="1">
      <alignment horizontal="center" wrapText="1"/>
    </xf>
    <xf numFmtId="1" fontId="18" fillId="9" borderId="7" xfId="0" applyNumberFormat="1" applyFont="1" applyFill="1" applyBorder="1" applyAlignment="1">
      <alignment horizontal="center" wrapText="1"/>
    </xf>
    <xf numFmtId="0" fontId="19" fillId="0" borderId="3" xfId="0" applyNumberFormat="1" applyFont="1" applyBorder="1" applyAlignment="1">
      <alignment horizontal="left" wrapText="1"/>
    </xf>
    <xf numFmtId="0" fontId="19" fillId="8" borderId="17" xfId="0" applyNumberFormat="1" applyFont="1" applyFill="1" applyBorder="1" applyAlignment="1">
      <alignment horizontal="center" wrapText="1"/>
    </xf>
    <xf numFmtId="1" fontId="18" fillId="8" borderId="17" xfId="0" applyNumberFormat="1" applyFont="1" applyFill="1" applyBorder="1" applyAlignment="1">
      <alignment horizontal="center" wrapText="1"/>
    </xf>
    <xf numFmtId="1" fontId="19" fillId="8" borderId="17" xfId="0" applyNumberFormat="1" applyFont="1" applyFill="1" applyBorder="1" applyAlignment="1">
      <alignment horizontal="center"/>
    </xf>
    <xf numFmtId="1" fontId="16" fillId="8" borderId="10" xfId="0" applyNumberFormat="1" applyFont="1" applyFill="1" applyBorder="1" applyAlignment="1"/>
    <xf numFmtId="1" fontId="16" fillId="8" borderId="17" xfId="0" applyNumberFormat="1" applyFont="1" applyFill="1" applyBorder="1" applyAlignment="1"/>
    <xf numFmtId="2" fontId="32" fillId="2" borderId="18" xfId="0" applyNumberFormat="1" applyFont="1" applyFill="1" applyBorder="1" applyAlignment="1">
      <alignment horizontal="center" wrapText="1"/>
    </xf>
    <xf numFmtId="1" fontId="19" fillId="8" borderId="17" xfId="0" applyNumberFormat="1" applyFont="1" applyFill="1" applyBorder="1" applyAlignment="1">
      <alignment horizontal="center" wrapText="1"/>
    </xf>
    <xf numFmtId="1" fontId="19" fillId="8" borderId="28" xfId="0" applyNumberFormat="1" applyFont="1" applyFill="1" applyBorder="1" applyAlignment="1">
      <alignment horizontal="center" wrapText="1"/>
    </xf>
    <xf numFmtId="1" fontId="16" fillId="9" borderId="15" xfId="0" applyNumberFormat="1" applyFont="1" applyFill="1" applyBorder="1" applyAlignment="1">
      <alignment horizontal="center"/>
    </xf>
    <xf numFmtId="2" fontId="35" fillId="9" borderId="15" xfId="0" applyNumberFormat="1" applyFont="1" applyFill="1" applyBorder="1" applyAlignment="1">
      <alignment horizontal="center"/>
    </xf>
    <xf numFmtId="2" fontId="32" fillId="4" borderId="15" xfId="0" applyNumberFormat="1" applyFont="1" applyFill="1" applyBorder="1" applyAlignment="1">
      <alignment horizontal="center" wrapText="1"/>
    </xf>
    <xf numFmtId="1" fontId="32" fillId="13" borderId="15" xfId="0" applyNumberFormat="1" applyFont="1" applyFill="1" applyBorder="1" applyAlignment="1">
      <alignment horizontal="center" wrapText="1"/>
    </xf>
    <xf numFmtId="1" fontId="32" fillId="4" borderId="15" xfId="0" applyNumberFormat="1" applyFont="1" applyFill="1" applyBorder="1" applyAlignment="1">
      <alignment horizontal="center" wrapText="1"/>
    </xf>
    <xf numFmtId="1" fontId="18" fillId="9" borderId="10" xfId="0" applyNumberFormat="1" applyFont="1" applyFill="1" applyBorder="1" applyAlignment="1">
      <alignment horizontal="center" wrapText="1"/>
    </xf>
    <xf numFmtId="0" fontId="27" fillId="9" borderId="24" xfId="0" applyNumberFormat="1" applyFont="1" applyFill="1" applyBorder="1" applyAlignment="1">
      <alignment horizontal="center" wrapText="1"/>
    </xf>
    <xf numFmtId="0" fontId="29" fillId="9" borderId="24" xfId="0" applyNumberFormat="1" applyFont="1" applyFill="1" applyBorder="1" applyAlignment="1">
      <alignment horizontal="center" wrapText="1"/>
    </xf>
    <xf numFmtId="0" fontId="29" fillId="9" borderId="24" xfId="0" applyNumberFormat="1" applyFont="1" applyFill="1" applyBorder="1" applyAlignment="1">
      <alignment vertical="top" wrapText="1"/>
    </xf>
    <xf numFmtId="0" fontId="29" fillId="9" borderId="19" xfId="0" applyNumberFormat="1" applyFont="1" applyFill="1" applyBorder="1" applyAlignment="1">
      <alignment vertical="top" wrapText="1"/>
    </xf>
    <xf numFmtId="0" fontId="29" fillId="8" borderId="19" xfId="0" applyNumberFormat="1" applyFont="1" applyFill="1" applyBorder="1" applyAlignment="1">
      <alignment horizontal="center" wrapText="1"/>
    </xf>
    <xf numFmtId="0" fontId="29" fillId="9" borderId="19" xfId="0" applyNumberFormat="1" applyFont="1" applyFill="1" applyBorder="1" applyAlignment="1">
      <alignment horizontal="center" wrapText="1"/>
    </xf>
    <xf numFmtId="1" fontId="36" fillId="9" borderId="15" xfId="0" applyNumberFormat="1" applyFont="1" applyFill="1" applyBorder="1" applyAlignment="1">
      <alignment horizontal="center"/>
    </xf>
    <xf numFmtId="0" fontId="29" fillId="13" borderId="15" xfId="0" applyNumberFormat="1" applyFont="1" applyFill="1" applyBorder="1" applyAlignment="1">
      <alignment horizontal="center" vertical="top" wrapText="1"/>
    </xf>
    <xf numFmtId="2" fontId="16" fillId="13" borderId="1" xfId="0" applyNumberFormat="1" applyFont="1" applyFill="1" applyBorder="1" applyAlignment="1">
      <alignment horizontal="center"/>
    </xf>
    <xf numFmtId="2" fontId="32" fillId="13" borderId="15" xfId="0" applyNumberFormat="1" applyFont="1" applyFill="1" applyBorder="1" applyAlignment="1">
      <alignment horizontal="center" wrapText="1"/>
    </xf>
    <xf numFmtId="0" fontId="29" fillId="0" borderId="1" xfId="0" applyNumberFormat="1" applyFont="1" applyBorder="1" applyAlignment="1">
      <alignment horizontal="center" wrapText="1"/>
    </xf>
    <xf numFmtId="2" fontId="31" fillId="0" borderId="20" xfId="0" applyNumberFormat="1" applyFont="1" applyBorder="1" applyAlignment="1">
      <alignment horizontal="center" wrapText="1"/>
    </xf>
    <xf numFmtId="0" fontId="20" fillId="4" borderId="1" xfId="0" applyNumberFormat="1" applyFont="1" applyFill="1" applyBorder="1" applyAlignment="1">
      <alignment horizontal="justify" wrapText="1"/>
    </xf>
    <xf numFmtId="2" fontId="29" fillId="13" borderId="15" xfId="0" applyNumberFormat="1" applyFont="1" applyFill="1" applyBorder="1" applyAlignment="1">
      <alignment horizontal="center" wrapText="1"/>
    </xf>
    <xf numFmtId="1" fontId="16" fillId="13" borderId="3" xfId="0" applyNumberFormat="1" applyFont="1" applyFill="1" applyBorder="1" applyAlignment="1"/>
    <xf numFmtId="1" fontId="36" fillId="2" borderId="30" xfId="0" applyNumberFormat="1" applyFont="1" applyFill="1" applyBorder="1" applyAlignment="1">
      <alignment horizontal="center"/>
    </xf>
    <xf numFmtId="1" fontId="36" fillId="13" borderId="5" xfId="0" applyNumberFormat="1" applyFont="1" applyFill="1" applyBorder="1" applyAlignment="1">
      <alignment horizontal="center"/>
    </xf>
    <xf numFmtId="1" fontId="36" fillId="13" borderId="1" xfId="0" applyNumberFormat="1" applyFont="1" applyFill="1" applyBorder="1" applyAlignment="1">
      <alignment horizontal="center"/>
    </xf>
    <xf numFmtId="1" fontId="36" fillId="2" borderId="1" xfId="0" applyNumberFormat="1" applyFont="1" applyFill="1" applyBorder="1" applyAlignment="1">
      <alignment horizontal="center"/>
    </xf>
    <xf numFmtId="0" fontId="37" fillId="0" borderId="15" xfId="0" applyNumberFormat="1" applyFont="1" applyBorder="1" applyAlignment="1">
      <alignment horizontal="center" wrapText="1"/>
    </xf>
    <xf numFmtId="0" fontId="38" fillId="4" borderId="1" xfId="0" applyNumberFormat="1" applyFont="1" applyFill="1" applyBorder="1" applyAlignment="1">
      <alignment horizontal="left" wrapText="1"/>
    </xf>
    <xf numFmtId="1" fontId="16" fillId="9" borderId="13" xfId="0" applyNumberFormat="1" applyFont="1" applyFill="1" applyBorder="1" applyAlignment="1"/>
    <xf numFmtId="1" fontId="16" fillId="9" borderId="9" xfId="0" applyNumberFormat="1" applyFont="1" applyFill="1" applyBorder="1" applyAlignment="1"/>
    <xf numFmtId="0" fontId="15" fillId="14" borderId="15" xfId="0" applyNumberFormat="1" applyFont="1" applyFill="1" applyBorder="1" applyAlignment="1">
      <alignment vertical="top"/>
    </xf>
    <xf numFmtId="1" fontId="40" fillId="14" borderId="15" xfId="0" applyNumberFormat="1" applyFont="1" applyFill="1" applyBorder="1" applyAlignment="1">
      <alignment horizontal="center" wrapText="1"/>
    </xf>
    <xf numFmtId="1" fontId="40" fillId="14" borderId="18" xfId="0" applyNumberFormat="1" applyFont="1" applyFill="1" applyBorder="1" applyAlignment="1">
      <alignment horizontal="center" wrapText="1"/>
    </xf>
    <xf numFmtId="1" fontId="40" fillId="14" borderId="33" xfId="0" applyNumberFormat="1" applyFont="1" applyFill="1" applyBorder="1" applyAlignment="1">
      <alignment horizontal="center" wrapText="1"/>
    </xf>
    <xf numFmtId="0" fontId="0" fillId="0" borderId="0" xfId="0" applyNumberFormat="1" applyFont="1" applyAlignment="1">
      <alignment vertical="top" wrapText="1"/>
    </xf>
    <xf numFmtId="2" fontId="15" fillId="0" borderId="0" xfId="0" applyNumberFormat="1" applyFont="1" applyAlignment="1">
      <alignment vertical="top" wrapText="1"/>
    </xf>
    <xf numFmtId="1" fontId="32" fillId="13" borderId="1" xfId="0" applyNumberFormat="1" applyFont="1" applyFill="1" applyBorder="1" applyAlignment="1">
      <alignment horizontal="center" wrapText="1"/>
    </xf>
    <xf numFmtId="0" fontId="16" fillId="0" borderId="1" xfId="0" applyNumberFormat="1" applyFont="1" applyBorder="1" applyAlignment="1">
      <alignment horizontal="left"/>
    </xf>
    <xf numFmtId="0" fontId="19" fillId="2" borderId="1" xfId="0" applyNumberFormat="1" applyFont="1" applyFill="1" applyBorder="1" applyAlignment="1">
      <alignment horizontal="left" wrapText="1"/>
    </xf>
    <xf numFmtId="1" fontId="19" fillId="2" borderId="1" xfId="0" applyNumberFormat="1" applyFont="1" applyFill="1" applyBorder="1" applyAlignment="1">
      <alignment horizontal="left"/>
    </xf>
    <xf numFmtId="1" fontId="19" fillId="2" borderId="1" xfId="0" applyNumberFormat="1" applyFont="1" applyFill="1" applyBorder="1" applyAlignment="1">
      <alignment horizontal="left" wrapText="1"/>
    </xf>
    <xf numFmtId="1" fontId="19" fillId="2" borderId="7" xfId="0" applyNumberFormat="1" applyFont="1" applyFill="1" applyBorder="1" applyAlignment="1">
      <alignment horizontal="left" wrapText="1"/>
    </xf>
    <xf numFmtId="0" fontId="27" fillId="0" borderId="15" xfId="0" applyNumberFormat="1" applyFont="1" applyBorder="1" applyAlignment="1">
      <alignment horizontal="left" wrapText="1"/>
    </xf>
    <xf numFmtId="0" fontId="29" fillId="0" borderId="15" xfId="0" applyNumberFormat="1" applyFont="1" applyBorder="1" applyAlignment="1">
      <alignment horizontal="left" wrapText="1"/>
    </xf>
    <xf numFmtId="0" fontId="29" fillId="0" borderId="15" xfId="0" applyNumberFormat="1" applyFont="1" applyBorder="1" applyAlignment="1">
      <alignment horizontal="left" vertical="top" wrapText="1"/>
    </xf>
    <xf numFmtId="0" fontId="15" fillId="0" borderId="0" xfId="0" applyNumberFormat="1" applyFont="1" applyAlignment="1">
      <alignment horizontal="left" vertical="top" wrapText="1"/>
    </xf>
    <xf numFmtId="0" fontId="0" fillId="0" borderId="0" xfId="0" applyFont="1" applyAlignment="1">
      <alignment horizontal="left" vertical="top" wrapText="1"/>
    </xf>
    <xf numFmtId="1" fontId="43" fillId="13" borderId="1" xfId="0" applyNumberFormat="1" applyFont="1" applyFill="1" applyBorder="1" applyAlignment="1">
      <alignment horizontal="center" wrapText="1"/>
    </xf>
    <xf numFmtId="1" fontId="19" fillId="15" borderId="1" xfId="0" applyNumberFormat="1" applyFont="1" applyFill="1" applyBorder="1" applyAlignment="1">
      <alignment horizontal="center" wrapText="1"/>
    </xf>
    <xf numFmtId="0" fontId="18" fillId="15" borderId="1" xfId="0" applyNumberFormat="1" applyFont="1" applyFill="1" applyBorder="1" applyAlignment="1">
      <alignment horizontal="left" wrapText="1"/>
    </xf>
    <xf numFmtId="1" fontId="19" fillId="12" borderId="1" xfId="0" applyNumberFormat="1" applyFont="1" applyFill="1" applyBorder="1" applyAlignment="1">
      <alignment horizontal="center" wrapText="1"/>
    </xf>
    <xf numFmtId="1" fontId="18" fillId="3" borderId="4"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0" fontId="0" fillId="0" borderId="17" xfId="0" applyFont="1" applyBorder="1" applyAlignment="1">
      <alignment horizontal="center" wrapText="1"/>
    </xf>
    <xf numFmtId="0" fontId="15" fillId="0" borderId="10" xfId="0" applyNumberFormat="1" applyFont="1" applyBorder="1" applyAlignment="1">
      <alignment vertical="top" wrapText="1"/>
    </xf>
    <xf numFmtId="0" fontId="43" fillId="16" borderId="1" xfId="0" applyNumberFormat="1" applyFont="1" applyFill="1" applyBorder="1" applyAlignment="1">
      <alignment horizontal="justify" vertical="top" wrapText="1"/>
    </xf>
    <xf numFmtId="1" fontId="32" fillId="16" borderId="1" xfId="0" applyNumberFormat="1" applyFont="1" applyFill="1" applyBorder="1" applyAlignment="1">
      <alignment horizontal="center" wrapText="1"/>
    </xf>
    <xf numFmtId="0" fontId="43" fillId="16" borderId="1" xfId="0" applyNumberFormat="1" applyFont="1" applyFill="1" applyBorder="1" applyAlignment="1">
      <alignment horizontal="left" wrapText="1"/>
    </xf>
    <xf numFmtId="0" fontId="18" fillId="12" borderId="1" xfId="0" applyNumberFormat="1" applyFont="1" applyFill="1" applyBorder="1" applyAlignment="1">
      <alignment horizontal="center" wrapText="1"/>
    </xf>
    <xf numFmtId="0" fontId="44" fillId="0" borderId="0" xfId="0" applyFont="1" applyAlignment="1">
      <alignment vertical="center"/>
    </xf>
    <xf numFmtId="0" fontId="0" fillId="0" borderId="0" xfId="0" applyAlignment="1"/>
    <xf numFmtId="0" fontId="44" fillId="0" borderId="15" xfId="0" applyFont="1" applyBorder="1" applyAlignment="1">
      <alignment wrapText="1"/>
    </xf>
    <xf numFmtId="0" fontId="0" fillId="17" borderId="15" xfId="0" applyFill="1" applyBorder="1" applyAlignment="1"/>
    <xf numFmtId="0" fontId="44" fillId="0" borderId="0" xfId="0" applyFont="1" applyAlignment="1"/>
    <xf numFmtId="0" fontId="44" fillId="0" borderId="15" xfId="0" applyFont="1" applyBorder="1" applyAlignment="1"/>
    <xf numFmtId="0" fontId="44" fillId="0" borderId="10" xfId="0" applyFont="1" applyBorder="1" applyAlignment="1"/>
    <xf numFmtId="0" fontId="0" fillId="12" borderId="10" xfId="0" applyFill="1" applyBorder="1" applyAlignment="1"/>
    <xf numFmtId="0" fontId="48" fillId="0" borderId="0" xfId="0" applyFont="1" applyAlignment="1">
      <alignment horizontal="justify" vertical="center"/>
    </xf>
    <xf numFmtId="0" fontId="48" fillId="0" borderId="0" xfId="0" applyFont="1" applyAlignment="1">
      <alignment horizontal="justify" vertical="center" wrapText="1"/>
    </xf>
    <xf numFmtId="0" fontId="55" fillId="0" borderId="0" xfId="0" applyFont="1" applyAlignment="1">
      <alignment horizontal="justify" vertical="center" wrapText="1"/>
    </xf>
    <xf numFmtId="0" fontId="53" fillId="0" borderId="0" xfId="0" applyFont="1" applyAlignment="1">
      <alignment horizontal="justify" vertical="center"/>
    </xf>
    <xf numFmtId="0" fontId="50" fillId="0" borderId="0" xfId="0" applyFont="1" applyAlignment="1">
      <alignment horizontal="justify" vertical="center"/>
    </xf>
    <xf numFmtId="0" fontId="37" fillId="0" borderId="15" xfId="0" applyFont="1" applyBorder="1" applyAlignment="1">
      <alignment vertical="center" wrapText="1"/>
    </xf>
    <xf numFmtId="0" fontId="60" fillId="20" borderId="39" xfId="0" applyFont="1" applyFill="1" applyBorder="1" applyAlignment="1">
      <alignment horizontal="center" vertical="center"/>
    </xf>
    <xf numFmtId="0" fontId="15" fillId="0" borderId="0" xfId="0" applyNumberFormat="1" applyFont="1" applyAlignment="1">
      <alignment vertical="center" wrapText="1"/>
    </xf>
    <xf numFmtId="0" fontId="0" fillId="0" borderId="0" xfId="0" applyFont="1" applyAlignment="1">
      <alignment vertical="center" wrapText="1"/>
    </xf>
    <xf numFmtId="1" fontId="18" fillId="4" borderId="1" xfId="0" applyNumberFormat="1" applyFont="1" applyFill="1" applyBorder="1" applyAlignment="1">
      <alignment horizontal="center" vertical="center" wrapText="1"/>
    </xf>
    <xf numFmtId="0" fontId="18"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wrapText="1"/>
    </xf>
    <xf numFmtId="1" fontId="19" fillId="4" borderId="7" xfId="0" applyNumberFormat="1" applyFont="1" applyFill="1" applyBorder="1" applyAlignment="1">
      <alignment horizontal="center" vertical="center" wrapText="1"/>
    </xf>
    <xf numFmtId="1" fontId="19" fillId="21" borderId="7"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0" fontId="16" fillId="0" borderId="1" xfId="0" applyNumberFormat="1" applyFont="1" applyBorder="1" applyAlignment="1">
      <alignment vertical="center"/>
    </xf>
    <xf numFmtId="0" fontId="18" fillId="0" borderId="1" xfId="0" applyNumberFormat="1" applyFont="1" applyBorder="1" applyAlignment="1">
      <alignment horizontal="justify" vertical="center" wrapText="1"/>
    </xf>
    <xf numFmtId="0" fontId="19" fillId="0" borderId="1" xfId="0" applyNumberFormat="1" applyFont="1" applyBorder="1" applyAlignment="1">
      <alignment horizontal="center" vertical="center" wrapText="1"/>
    </xf>
    <xf numFmtId="0" fontId="18"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xf>
    <xf numFmtId="0" fontId="19"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wrapText="1"/>
    </xf>
    <xf numFmtId="1" fontId="19" fillId="2" borderId="7" xfId="0" applyNumberFormat="1" applyFont="1" applyFill="1" applyBorder="1" applyAlignment="1">
      <alignment horizontal="center" vertical="center" wrapText="1"/>
    </xf>
    <xf numFmtId="0" fontId="18" fillId="0" borderId="1" xfId="0" applyNumberFormat="1" applyFont="1" applyBorder="1" applyAlignment="1">
      <alignment horizontal="left" vertical="center" wrapText="1"/>
    </xf>
    <xf numFmtId="0" fontId="33" fillId="13" borderId="1" xfId="0" applyNumberFormat="1" applyFont="1" applyFill="1" applyBorder="1" applyAlignment="1">
      <alignment horizontal="justify" vertical="center" wrapText="1"/>
    </xf>
    <xf numFmtId="0" fontId="19" fillId="13" borderId="1" xfId="0" applyNumberFormat="1" applyFont="1" applyFill="1" applyBorder="1" applyAlignment="1">
      <alignment horizontal="center" vertical="center" wrapText="1"/>
    </xf>
    <xf numFmtId="0" fontId="18" fillId="13" borderId="1" xfId="0" applyNumberFormat="1" applyFont="1" applyFill="1" applyBorder="1" applyAlignment="1">
      <alignment horizontal="center" vertical="center" wrapText="1"/>
    </xf>
    <xf numFmtId="1" fontId="18" fillId="13" borderId="1" xfId="0" applyNumberFormat="1" applyFont="1" applyFill="1" applyBorder="1" applyAlignment="1">
      <alignment horizontal="center" vertical="center" wrapText="1"/>
    </xf>
    <xf numFmtId="1" fontId="19" fillId="13" borderId="1" xfId="0" applyNumberFormat="1" applyFont="1" applyFill="1" applyBorder="1" applyAlignment="1">
      <alignment horizontal="center" vertical="center"/>
    </xf>
    <xf numFmtId="1" fontId="19" fillId="13" borderId="1" xfId="0" applyNumberFormat="1" applyFont="1" applyFill="1" applyBorder="1" applyAlignment="1">
      <alignment horizontal="center" vertical="center" wrapText="1"/>
    </xf>
    <xf numFmtId="1" fontId="19" fillId="13" borderId="7" xfId="0" applyNumberFormat="1" applyFont="1" applyFill="1" applyBorder="1" applyAlignment="1">
      <alignment horizontal="center" vertical="center" wrapText="1"/>
    </xf>
    <xf numFmtId="0" fontId="19" fillId="0" borderId="1" xfId="0" applyNumberFormat="1" applyFont="1" applyBorder="1" applyAlignment="1">
      <alignment horizontal="left" vertical="center" wrapText="1"/>
    </xf>
    <xf numFmtId="1" fontId="16" fillId="4" borderId="1" xfId="0" applyNumberFormat="1" applyFont="1" applyFill="1" applyBorder="1" applyAlignment="1">
      <alignment vertical="center"/>
    </xf>
    <xf numFmtId="1" fontId="21" fillId="4" borderId="1" xfId="0" applyNumberFormat="1" applyFont="1" applyFill="1" applyBorder="1" applyAlignment="1">
      <alignment horizontal="center" vertical="center"/>
    </xf>
    <xf numFmtId="1" fontId="16" fillId="0" borderId="1" xfId="0" applyNumberFormat="1" applyFont="1" applyBorder="1" applyAlignment="1">
      <alignment vertical="center"/>
    </xf>
    <xf numFmtId="0" fontId="24" fillId="0" borderId="1" xfId="0" applyNumberFormat="1" applyFont="1" applyBorder="1" applyAlignment="1">
      <alignment horizontal="center" vertical="center" wrapText="1"/>
    </xf>
    <xf numFmtId="1" fontId="18" fillId="2" borderId="1" xfId="0" applyNumberFormat="1" applyFont="1" applyFill="1" applyBorder="1" applyAlignment="1">
      <alignment horizontal="center" vertical="center" wrapText="1"/>
    </xf>
    <xf numFmtId="0" fontId="18" fillId="0" borderId="1" xfId="0" applyNumberFormat="1" applyFont="1" applyBorder="1" applyAlignment="1">
      <alignment vertical="center"/>
    </xf>
    <xf numFmtId="0" fontId="16" fillId="13" borderId="1" xfId="0" applyNumberFormat="1" applyFont="1" applyFill="1" applyBorder="1" applyAlignment="1">
      <alignment vertical="center"/>
    </xf>
    <xf numFmtId="0" fontId="18" fillId="13" borderId="1" xfId="0" applyNumberFormat="1" applyFont="1" applyFill="1" applyBorder="1" applyAlignment="1">
      <alignment horizontal="justify" vertical="center" wrapText="1"/>
    </xf>
    <xf numFmtId="0" fontId="16" fillId="13" borderId="1" xfId="0" applyFont="1" applyFill="1" applyBorder="1" applyAlignment="1">
      <alignment vertical="center"/>
    </xf>
    <xf numFmtId="0" fontId="21" fillId="13"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8" fillId="13" borderId="1" xfId="0" applyFont="1" applyFill="1" applyBorder="1" applyAlignment="1">
      <alignment horizontal="center" vertical="center" wrapText="1"/>
    </xf>
    <xf numFmtId="1" fontId="21" fillId="13" borderId="1" xfId="0" applyNumberFormat="1" applyFont="1" applyFill="1" applyBorder="1" applyAlignment="1">
      <alignment horizontal="center" vertical="center"/>
    </xf>
    <xf numFmtId="1" fontId="16" fillId="13" borderId="1" xfId="0" applyNumberFormat="1" applyFont="1" applyFill="1" applyBorder="1" applyAlignment="1">
      <alignment vertical="center"/>
    </xf>
    <xf numFmtId="0" fontId="18" fillId="13" borderId="1" xfId="0" applyNumberFormat="1" applyFont="1" applyFill="1" applyBorder="1" applyAlignment="1">
      <alignment horizontal="left" vertical="center" wrapText="1"/>
    </xf>
    <xf numFmtId="0" fontId="16" fillId="0" borderId="25" xfId="0" applyNumberFormat="1" applyFont="1" applyBorder="1" applyAlignment="1">
      <alignment vertical="center"/>
    </xf>
    <xf numFmtId="0" fontId="19" fillId="0" borderId="3" xfId="0" applyNumberFormat="1" applyFont="1" applyBorder="1" applyAlignment="1">
      <alignment horizontal="left" vertical="center" wrapText="1"/>
    </xf>
    <xf numFmtId="0" fontId="19"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xf>
    <xf numFmtId="1" fontId="19" fillId="2" borderId="3" xfId="0" applyNumberFormat="1" applyFont="1" applyFill="1" applyBorder="1" applyAlignment="1">
      <alignment horizontal="center" vertical="center" wrapText="1"/>
    </xf>
    <xf numFmtId="1" fontId="19" fillId="2" borderId="13" xfId="0" applyNumberFormat="1" applyFont="1" applyFill="1" applyBorder="1" applyAlignment="1">
      <alignment horizontal="center" vertical="center" wrapText="1"/>
    </xf>
    <xf numFmtId="1" fontId="18" fillId="9" borderId="7" xfId="0" applyNumberFormat="1" applyFont="1" applyFill="1" applyBorder="1" applyAlignment="1">
      <alignment horizontal="center" vertical="center" wrapText="1"/>
    </xf>
    <xf numFmtId="1" fontId="36" fillId="9" borderId="15" xfId="0" applyNumberFormat="1" applyFont="1" applyFill="1" applyBorder="1" applyAlignment="1">
      <alignment horizontal="center" vertical="center"/>
    </xf>
    <xf numFmtId="1" fontId="16" fillId="9" borderId="15" xfId="0" applyNumberFormat="1" applyFont="1" applyFill="1" applyBorder="1" applyAlignment="1">
      <alignment horizontal="center" vertical="center"/>
    </xf>
    <xf numFmtId="1" fontId="18" fillId="9" borderId="10" xfId="0" applyNumberFormat="1" applyFont="1" applyFill="1" applyBorder="1" applyAlignment="1">
      <alignment horizontal="center" vertical="center" wrapText="1"/>
    </xf>
    <xf numFmtId="0" fontId="16" fillId="8" borderId="10" xfId="0" applyNumberFormat="1" applyFont="1" applyFill="1" applyBorder="1" applyAlignment="1">
      <alignment vertical="center"/>
    </xf>
    <xf numFmtId="0" fontId="19" fillId="8" borderId="10" xfId="0" applyNumberFormat="1" applyFont="1" applyFill="1" applyBorder="1" applyAlignment="1">
      <alignment horizontal="center" vertical="center" wrapText="1"/>
    </xf>
    <xf numFmtId="0" fontId="19" fillId="8" borderId="17" xfId="0" applyNumberFormat="1" applyFont="1" applyFill="1" applyBorder="1" applyAlignment="1">
      <alignment horizontal="center" vertical="center" wrapText="1"/>
    </xf>
    <xf numFmtId="1" fontId="18" fillId="8" borderId="17" xfId="0" applyNumberFormat="1" applyFont="1" applyFill="1" applyBorder="1" applyAlignment="1">
      <alignment horizontal="center" vertical="center" wrapText="1"/>
    </xf>
    <xf numFmtId="1" fontId="18" fillId="8" borderId="10" xfId="0" applyNumberFormat="1" applyFont="1" applyFill="1" applyBorder="1" applyAlignment="1">
      <alignment horizontal="center" vertical="center" wrapText="1"/>
    </xf>
    <xf numFmtId="1" fontId="19" fillId="8" borderId="17" xfId="0" applyNumberFormat="1" applyFont="1" applyFill="1" applyBorder="1" applyAlignment="1">
      <alignment horizontal="center" vertical="center"/>
    </xf>
    <xf numFmtId="1" fontId="19" fillId="8" borderId="17" xfId="0" applyNumberFormat="1" applyFont="1" applyFill="1" applyBorder="1" applyAlignment="1">
      <alignment horizontal="center" vertical="center" wrapText="1"/>
    </xf>
    <xf numFmtId="1" fontId="19" fillId="8" borderId="10" xfId="0" applyNumberFormat="1" applyFont="1" applyFill="1" applyBorder="1" applyAlignment="1">
      <alignment horizontal="center" vertical="center" wrapText="1"/>
    </xf>
    <xf numFmtId="1" fontId="19" fillId="8" borderId="28" xfId="0" applyNumberFormat="1" applyFont="1" applyFill="1" applyBorder="1" applyAlignment="1">
      <alignment horizontal="center" vertical="center" wrapText="1"/>
    </xf>
    <xf numFmtId="1" fontId="18" fillId="5" borderId="15" xfId="0" applyNumberFormat="1" applyFont="1" applyFill="1" applyBorder="1" applyAlignment="1">
      <alignment horizontal="center" vertical="center" wrapText="1"/>
    </xf>
    <xf numFmtId="0" fontId="18" fillId="5" borderId="15" xfId="0" applyNumberFormat="1" applyFont="1" applyFill="1" applyBorder="1" applyAlignment="1">
      <alignment horizontal="center" vertical="center" wrapText="1"/>
    </xf>
    <xf numFmtId="1" fontId="18" fillId="5" borderId="19" xfId="0" applyNumberFormat="1" applyFont="1" applyFill="1" applyBorder="1" applyAlignment="1">
      <alignment horizontal="center" vertical="center" wrapText="1"/>
    </xf>
    <xf numFmtId="0" fontId="20" fillId="5" borderId="15" xfId="0" applyNumberFormat="1" applyFont="1" applyFill="1" applyBorder="1" applyAlignment="1">
      <alignment horizontal="center" vertical="center" wrapText="1"/>
    </xf>
    <xf numFmtId="0" fontId="24" fillId="5" borderId="15" xfId="0" applyNumberFormat="1" applyFont="1" applyFill="1" applyBorder="1" applyAlignment="1">
      <alignment horizontal="center" vertical="center" wrapText="1"/>
    </xf>
    <xf numFmtId="1" fontId="18" fillId="5" borderId="18" xfId="0" applyNumberFormat="1" applyFont="1" applyFill="1" applyBorder="1" applyAlignment="1">
      <alignment horizontal="center" vertical="center" wrapText="1"/>
    </xf>
    <xf numFmtId="0" fontId="16" fillId="0" borderId="5" xfId="0" applyNumberFormat="1" applyFont="1" applyBorder="1" applyAlignment="1">
      <alignment vertical="center"/>
    </xf>
    <xf numFmtId="0" fontId="18" fillId="0" borderId="5" xfId="0" applyNumberFormat="1" applyFont="1" applyBorder="1" applyAlignment="1">
      <alignment horizontal="left" vertical="center" wrapText="1"/>
    </xf>
    <xf numFmtId="0" fontId="19" fillId="2" borderId="5" xfId="0" applyNumberFormat="1" applyFont="1" applyFill="1" applyBorder="1" applyAlignment="1">
      <alignment horizontal="center" vertical="center" wrapText="1"/>
    </xf>
    <xf numFmtId="0" fontId="18"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xf>
    <xf numFmtId="0" fontId="19"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wrapText="1"/>
    </xf>
    <xf numFmtId="1" fontId="19" fillId="2" borderId="23"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wrapText="1"/>
    </xf>
    <xf numFmtId="0" fontId="24"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xf>
    <xf numFmtId="0" fontId="33" fillId="13" borderId="1" xfId="0" applyNumberFormat="1" applyFont="1" applyFill="1" applyBorder="1" applyAlignment="1">
      <alignment horizontal="left" vertical="center" wrapText="1"/>
    </xf>
    <xf numFmtId="0" fontId="16" fillId="4" borderId="1" xfId="0" applyFont="1" applyFill="1" applyBorder="1" applyAlignment="1">
      <alignment vertical="center"/>
    </xf>
    <xf numFmtId="0" fontId="21"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1" fontId="16" fillId="8" borderId="12" xfId="0" applyNumberFormat="1" applyFont="1" applyFill="1" applyBorder="1" applyAlignment="1">
      <alignment vertical="center"/>
    </xf>
    <xf numFmtId="1" fontId="16" fillId="8" borderId="8" xfId="0" applyNumberFormat="1" applyFont="1" applyFill="1" applyBorder="1" applyAlignment="1">
      <alignment vertical="center"/>
    </xf>
    <xf numFmtId="1" fontId="36" fillId="9" borderId="10" xfId="0" applyNumberFormat="1" applyFont="1" applyFill="1" applyBorder="1" applyAlignment="1">
      <alignment horizontal="center" vertical="center"/>
    </xf>
    <xf numFmtId="1" fontId="16" fillId="9" borderId="10" xfId="0" applyNumberFormat="1" applyFont="1" applyFill="1" applyBorder="1" applyAlignment="1">
      <alignment horizontal="center" vertical="center"/>
    </xf>
    <xf numFmtId="1" fontId="16" fillId="9" borderId="10" xfId="0" applyNumberFormat="1" applyFont="1" applyFill="1" applyBorder="1" applyAlignment="1">
      <alignment vertical="center"/>
    </xf>
    <xf numFmtId="1" fontId="16" fillId="10" borderId="43" xfId="0" applyNumberFormat="1" applyFont="1" applyFill="1" applyBorder="1" applyAlignment="1">
      <alignment vertical="center"/>
    </xf>
    <xf numFmtId="1" fontId="16" fillId="10" borderId="44" xfId="0" applyNumberFormat="1" applyFont="1" applyFill="1" applyBorder="1" applyAlignment="1">
      <alignment vertical="center"/>
    </xf>
    <xf numFmtId="0" fontId="15" fillId="0" borderId="10" xfId="0" applyNumberFormat="1" applyFont="1" applyBorder="1" applyAlignment="1">
      <alignment vertical="center" wrapText="1"/>
    </xf>
    <xf numFmtId="0" fontId="0" fillId="0" borderId="10" xfId="0" applyFont="1" applyBorder="1" applyAlignment="1">
      <alignment vertical="center" wrapText="1"/>
    </xf>
    <xf numFmtId="1" fontId="18" fillId="9" borderId="22" xfId="0" applyNumberFormat="1" applyFont="1" applyFill="1" applyBorder="1" applyAlignment="1">
      <alignment horizontal="center" vertical="center" wrapText="1"/>
    </xf>
    <xf numFmtId="1" fontId="36" fillId="9" borderId="27" xfId="0" applyNumberFormat="1" applyFont="1" applyFill="1" applyBorder="1" applyAlignment="1">
      <alignment horizontal="center" vertical="center"/>
    </xf>
    <xf numFmtId="1" fontId="16" fillId="9" borderId="27" xfId="0" applyNumberFormat="1" applyFont="1" applyFill="1" applyBorder="1" applyAlignment="1">
      <alignment horizontal="center" vertical="center"/>
    </xf>
    <xf numFmtId="1" fontId="18" fillId="9" borderId="27" xfId="0" applyNumberFormat="1" applyFont="1" applyFill="1" applyBorder="1" applyAlignment="1">
      <alignment horizontal="center" vertical="center" wrapText="1"/>
    </xf>
    <xf numFmtId="1" fontId="18" fillId="9" borderId="45" xfId="0" applyNumberFormat="1" applyFont="1" applyFill="1" applyBorder="1" applyAlignment="1">
      <alignment horizontal="center" vertical="center" wrapText="1"/>
    </xf>
    <xf numFmtId="1" fontId="18" fillId="9" borderId="32" xfId="0" applyNumberFormat="1" applyFont="1" applyFill="1" applyBorder="1" applyAlignment="1">
      <alignment horizontal="center" vertical="center" wrapText="1"/>
    </xf>
    <xf numFmtId="1" fontId="16" fillId="9" borderId="17" xfId="0" applyNumberFormat="1" applyFont="1" applyFill="1" applyBorder="1" applyAlignment="1">
      <alignment vertical="center"/>
    </xf>
    <xf numFmtId="1" fontId="18" fillId="9" borderId="17" xfId="0" applyNumberFormat="1" applyFont="1" applyFill="1" applyBorder="1" applyAlignment="1">
      <alignment horizontal="center" vertical="center" wrapText="1"/>
    </xf>
    <xf numFmtId="1" fontId="16" fillId="10" borderId="42" xfId="0" applyNumberFormat="1" applyFont="1" applyFill="1" applyBorder="1" applyAlignment="1">
      <alignment vertical="center"/>
    </xf>
    <xf numFmtId="1" fontId="16" fillId="10" borderId="11" xfId="0" applyNumberFormat="1" applyFont="1" applyFill="1" applyBorder="1" applyAlignment="1">
      <alignment vertical="center"/>
    </xf>
    <xf numFmtId="0" fontId="16" fillId="0" borderId="1" xfId="0" applyNumberFormat="1" applyFont="1" applyBorder="1" applyAlignment="1">
      <alignment horizontal="center" vertical="center"/>
    </xf>
    <xf numFmtId="0" fontId="19" fillId="20" borderId="49" xfId="2" applyNumberFormat="1" applyFont="1" applyFill="1" applyBorder="1" applyAlignment="1">
      <alignment horizontal="center" vertical="center" wrapText="1"/>
    </xf>
    <xf numFmtId="1" fontId="19" fillId="22" borderId="41" xfId="0" applyNumberFormat="1" applyFont="1" applyFill="1" applyBorder="1" applyAlignment="1">
      <alignment horizontal="center" vertical="center" wrapText="1"/>
    </xf>
    <xf numFmtId="0" fontId="15" fillId="19" borderId="15" xfId="0" applyNumberFormat="1" applyFont="1" applyFill="1" applyBorder="1" applyAlignment="1">
      <alignment horizontal="center" vertical="center" wrapText="1"/>
    </xf>
    <xf numFmtId="0" fontId="15" fillId="20" borderId="15" xfId="0" applyNumberFormat="1" applyFont="1" applyFill="1" applyBorder="1" applyAlignment="1">
      <alignment horizontal="center" vertical="center" wrapText="1"/>
    </xf>
    <xf numFmtId="0" fontId="15" fillId="23" borderId="15"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1" fontId="16" fillId="10" borderId="44" xfId="0" applyNumberFormat="1" applyFont="1" applyFill="1" applyBorder="1" applyAlignment="1">
      <alignment horizontal="center" vertical="center"/>
    </xf>
    <xf numFmtId="1" fontId="16" fillId="9" borderId="17" xfId="0" applyNumberFormat="1" applyFont="1" applyFill="1" applyBorder="1" applyAlignment="1">
      <alignment horizontal="center" vertical="center"/>
    </xf>
    <xf numFmtId="1" fontId="16" fillId="10" borderId="11" xfId="0" applyNumberFormat="1" applyFont="1" applyFill="1" applyBorder="1" applyAlignment="1">
      <alignment horizontal="center" vertical="center"/>
    </xf>
    <xf numFmtId="0" fontId="34" fillId="9" borderId="10" xfId="0" applyNumberFormat="1" applyFont="1" applyFill="1" applyBorder="1" applyAlignment="1">
      <alignment horizontal="center" vertical="center"/>
    </xf>
    <xf numFmtId="0" fontId="19" fillId="0" borderId="39" xfId="0" applyNumberFormat="1" applyFont="1" applyBorder="1" applyAlignment="1">
      <alignment horizontal="left" vertical="center" wrapText="1"/>
    </xf>
    <xf numFmtId="1" fontId="19" fillId="2" borderId="39" xfId="0" applyNumberFormat="1" applyFont="1" applyFill="1" applyBorder="1" applyAlignment="1">
      <alignment horizontal="center" vertical="center"/>
    </xf>
    <xf numFmtId="1" fontId="19" fillId="2" borderId="39" xfId="0" applyNumberFormat="1" applyFont="1" applyFill="1" applyBorder="1" applyAlignment="1">
      <alignment horizontal="center" vertical="center" wrapText="1"/>
    </xf>
    <xf numFmtId="0" fontId="19" fillId="20" borderId="49" xfId="17" applyNumberFormat="1" applyFont="1" applyFill="1" applyBorder="1" applyAlignment="1">
      <alignment horizontal="center" vertical="center" wrapText="1"/>
    </xf>
    <xf numFmtId="9" fontId="19" fillId="20" borderId="49" xfId="17" applyNumberFormat="1" applyFont="1" applyFill="1" applyBorder="1" applyAlignment="1">
      <alignment horizontal="center" vertical="center" wrapText="1"/>
    </xf>
    <xf numFmtId="0" fontId="19" fillId="20" borderId="49" xfId="17" applyNumberFormat="1" applyFont="1" applyFill="1" applyBorder="1" applyAlignment="1">
      <alignment horizontal="center" vertical="center" wrapText="1"/>
    </xf>
    <xf numFmtId="9" fontId="19" fillId="20" borderId="49" xfId="21" applyFont="1" applyFill="1" applyBorder="1" applyAlignment="1">
      <alignment horizontal="center" vertical="center" wrapText="1"/>
    </xf>
    <xf numFmtId="1" fontId="18" fillId="9" borderId="1" xfId="0" applyNumberFormat="1" applyFont="1" applyFill="1" applyBorder="1" applyAlignment="1">
      <alignment horizontal="center" vertical="center" wrapText="1"/>
    </xf>
    <xf numFmtId="0" fontId="60" fillId="20" borderId="39" xfId="0" applyFont="1" applyFill="1" applyBorder="1" applyAlignment="1">
      <alignment horizontal="center" vertical="center" wrapText="1"/>
    </xf>
    <xf numFmtId="0" fontId="19" fillId="0" borderId="61" xfId="0" applyNumberFormat="1" applyFont="1" applyFill="1" applyBorder="1" applyAlignment="1">
      <alignment horizontal="center" vertical="center" wrapText="1"/>
    </xf>
    <xf numFmtId="1" fontId="18" fillId="0" borderId="61" xfId="0" applyNumberFormat="1" applyFont="1" applyFill="1" applyBorder="1" applyAlignment="1">
      <alignment horizontal="center" vertical="center" wrapText="1"/>
    </xf>
    <xf numFmtId="1" fontId="19" fillId="0" borderId="61" xfId="0" applyNumberFormat="1" applyFont="1" applyFill="1" applyBorder="1" applyAlignment="1">
      <alignment horizontal="center" vertical="center"/>
    </xf>
    <xf numFmtId="0" fontId="32" fillId="0" borderId="61" xfId="0" applyNumberFormat="1" applyFont="1" applyFill="1" applyBorder="1" applyAlignment="1">
      <alignment horizontal="center" vertical="center" wrapText="1"/>
    </xf>
    <xf numFmtId="1" fontId="19" fillId="0" borderId="62" xfId="0" applyNumberFormat="1" applyFont="1" applyFill="1" applyBorder="1" applyAlignment="1">
      <alignment horizontal="center" vertical="center" wrapText="1"/>
    </xf>
    <xf numFmtId="0" fontId="19" fillId="0" borderId="59" xfId="2"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0" fillId="0" borderId="0" xfId="0" applyFont="1" applyFill="1" applyAlignment="1">
      <alignment vertical="center" wrapText="1"/>
    </xf>
    <xf numFmtId="1" fontId="19"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1" fontId="19" fillId="0" borderId="7" xfId="0" applyNumberFormat="1" applyFont="1" applyFill="1" applyBorder="1" applyAlignment="1">
      <alignment horizontal="center" vertical="center" wrapText="1"/>
    </xf>
    <xf numFmtId="0" fontId="31" fillId="0" borderId="1" xfId="0" applyNumberFormat="1" applyFont="1" applyBorder="1" applyAlignment="1">
      <alignment horizontal="center" vertical="center" wrapText="1"/>
    </xf>
    <xf numFmtId="0" fontId="31" fillId="13" borderId="1" xfId="0" applyNumberFormat="1"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1" fontId="31" fillId="4" borderId="1"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31" fillId="2" borderId="3" xfId="0" applyNumberFormat="1" applyFont="1" applyFill="1" applyBorder="1" applyAlignment="1">
      <alignment horizontal="center" vertical="center" wrapText="1"/>
    </xf>
    <xf numFmtId="0" fontId="31" fillId="8" borderId="17" xfId="0" applyNumberFormat="1" applyFont="1" applyFill="1" applyBorder="1" applyAlignment="1">
      <alignment horizontal="center" vertical="center" wrapText="1"/>
    </xf>
    <xf numFmtId="0" fontId="31" fillId="2" borderId="5" xfId="0"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1" fontId="86" fillId="8" borderId="8" xfId="0" applyNumberFormat="1" applyFont="1" applyFill="1" applyBorder="1" applyAlignment="1">
      <alignment vertical="center"/>
    </xf>
    <xf numFmtId="1" fontId="86" fillId="9" borderId="10" xfId="0" applyNumberFormat="1" applyFont="1" applyFill="1" applyBorder="1" applyAlignment="1">
      <alignment vertical="center"/>
    </xf>
    <xf numFmtId="1" fontId="86" fillId="10" borderId="44" xfId="0" applyNumberFormat="1" applyFont="1" applyFill="1" applyBorder="1" applyAlignment="1">
      <alignment vertical="center"/>
    </xf>
    <xf numFmtId="1" fontId="86" fillId="9" borderId="17" xfId="0" applyNumberFormat="1" applyFont="1" applyFill="1" applyBorder="1" applyAlignment="1">
      <alignment vertical="center"/>
    </xf>
    <xf numFmtId="1" fontId="86" fillId="10" borderId="11" xfId="0" applyNumberFormat="1" applyFont="1" applyFill="1" applyBorder="1" applyAlignment="1">
      <alignment vertical="center"/>
    </xf>
    <xf numFmtId="0" fontId="87" fillId="0" borderId="0" xfId="0" applyNumberFormat="1" applyFont="1" applyAlignment="1">
      <alignment vertical="center" wrapText="1"/>
    </xf>
    <xf numFmtId="15" fontId="0" fillId="17" borderId="15" xfId="0" applyNumberFormat="1" applyFill="1" applyBorder="1" applyAlignment="1"/>
    <xf numFmtId="0" fontId="31" fillId="12" borderId="1" xfId="0" applyNumberFormat="1" applyFont="1" applyFill="1" applyBorder="1" applyAlignment="1">
      <alignment horizontal="center" vertical="center" wrapText="1"/>
    </xf>
    <xf numFmtId="0" fontId="84" fillId="12" borderId="1" xfId="0" applyNumberFormat="1" applyFont="1" applyFill="1" applyBorder="1" applyAlignment="1">
      <alignment horizontal="center" vertical="center" wrapText="1"/>
    </xf>
    <xf numFmtId="1" fontId="84" fillId="12" borderId="1" xfId="0" applyNumberFormat="1" applyFont="1" applyFill="1" applyBorder="1" applyAlignment="1">
      <alignment horizontal="center" vertical="center"/>
    </xf>
    <xf numFmtId="1" fontId="84" fillId="12" borderId="1" xfId="0" applyNumberFormat="1" applyFont="1" applyFill="1" applyBorder="1" applyAlignment="1">
      <alignment horizontal="center" vertical="center" wrapText="1"/>
    </xf>
    <xf numFmtId="1" fontId="84" fillId="12" borderId="7" xfId="0" applyNumberFormat="1" applyFont="1" applyFill="1" applyBorder="1" applyAlignment="1">
      <alignment horizontal="center" vertical="center" wrapText="1"/>
    </xf>
    <xf numFmtId="0" fontId="88" fillId="12" borderId="0" xfId="0" applyNumberFormat="1" applyFont="1" applyFill="1" applyAlignment="1">
      <alignment vertical="center" wrapText="1"/>
    </xf>
    <xf numFmtId="0" fontId="88" fillId="12" borderId="0" xfId="0" applyFont="1" applyFill="1" applyAlignment="1">
      <alignment vertical="center" wrapText="1"/>
    </xf>
    <xf numFmtId="0" fontId="84" fillId="12" borderId="1" xfId="0" applyNumberFormat="1" applyFont="1" applyFill="1" applyBorder="1" applyAlignment="1">
      <alignment horizontal="left" vertical="center" wrapText="1"/>
    </xf>
    <xf numFmtId="0" fontId="89" fillId="12" borderId="1" xfId="0" applyNumberFormat="1" applyFont="1" applyFill="1" applyBorder="1" applyAlignment="1">
      <alignment horizontal="center" vertical="center"/>
    </xf>
    <xf numFmtId="0" fontId="84" fillId="12" borderId="39" xfId="2" applyFont="1" applyFill="1" applyBorder="1" applyAlignment="1">
      <alignment horizontal="left" vertical="center" wrapText="1"/>
    </xf>
    <xf numFmtId="0" fontId="84" fillId="12" borderId="61" xfId="0" applyNumberFormat="1" applyFont="1" applyFill="1" applyBorder="1" applyAlignment="1">
      <alignment horizontal="center" vertical="center" wrapText="1"/>
    </xf>
    <xf numFmtId="0" fontId="31" fillId="12" borderId="49" xfId="2" applyFont="1" applyFill="1" applyBorder="1" applyAlignment="1">
      <alignment vertical="center" wrapText="1"/>
    </xf>
    <xf numFmtId="0" fontId="31" fillId="12" borderId="49" xfId="2" applyFont="1" applyFill="1" applyBorder="1" applyAlignment="1">
      <alignment horizontal="left" vertical="center" wrapText="1"/>
    </xf>
    <xf numFmtId="0" fontId="31" fillId="12" borderId="1" xfId="2" applyNumberFormat="1" applyFont="1" applyFill="1" applyBorder="1" applyAlignment="1">
      <alignment horizontal="center" vertical="center" wrapText="1"/>
    </xf>
    <xf numFmtId="0" fontId="86" fillId="12" borderId="1" xfId="0" applyNumberFormat="1" applyFont="1" applyFill="1" applyBorder="1" applyAlignment="1">
      <alignment vertical="center"/>
    </xf>
    <xf numFmtId="0" fontId="85" fillId="12" borderId="1" xfId="2" applyNumberFormat="1" applyFont="1" applyFill="1" applyBorder="1" applyAlignment="1">
      <alignment horizontal="center" vertical="center" wrapText="1"/>
    </xf>
    <xf numFmtId="9" fontId="19" fillId="20" borderId="49" xfId="2" applyNumberFormat="1" applyFont="1" applyFill="1" applyBorder="1" applyAlignment="1">
      <alignment horizontal="center" vertical="center" wrapText="1"/>
    </xf>
    <xf numFmtId="1" fontId="31" fillId="12" borderId="1" xfId="0" applyNumberFormat="1" applyFont="1" applyFill="1" applyBorder="1" applyAlignment="1">
      <alignment horizontal="center" vertical="center" wrapText="1"/>
    </xf>
    <xf numFmtId="0" fontId="84" fillId="12" borderId="61" xfId="0" applyNumberFormat="1" applyFont="1" applyFill="1" applyBorder="1" applyAlignment="1">
      <alignment horizontal="justify" vertical="center" wrapText="1"/>
    </xf>
    <xf numFmtId="0" fontId="60" fillId="20" borderId="67" xfId="0" applyFont="1" applyFill="1" applyBorder="1" applyAlignment="1">
      <alignment horizontal="center" vertical="center"/>
    </xf>
    <xf numFmtId="1" fontId="19" fillId="21" borderId="68" xfId="0" applyNumberFormat="1" applyFont="1" applyFill="1" applyBorder="1" applyAlignment="1">
      <alignment horizontal="center" vertical="center" wrapText="1"/>
    </xf>
    <xf numFmtId="1" fontId="19" fillId="22" borderId="69" xfId="0" applyNumberFormat="1" applyFont="1" applyFill="1" applyBorder="1" applyAlignment="1">
      <alignment horizontal="center" vertical="center" wrapText="1"/>
    </xf>
    <xf numFmtId="0" fontId="15" fillId="20" borderId="70" xfId="0" applyNumberFormat="1" applyFont="1" applyFill="1" applyBorder="1" applyAlignment="1">
      <alignment horizontal="center" vertical="center" wrapText="1"/>
    </xf>
    <xf numFmtId="1" fontId="19" fillId="22" borderId="71" xfId="0" applyNumberFormat="1" applyFont="1" applyFill="1" applyBorder="1" applyAlignment="1">
      <alignment horizontal="center" vertical="center" wrapText="1"/>
    </xf>
    <xf numFmtId="0" fontId="15" fillId="23" borderId="70" xfId="0" applyNumberFormat="1" applyFont="1" applyFill="1" applyBorder="1" applyAlignment="1">
      <alignment horizontal="center" vertical="center" wrapText="1"/>
    </xf>
    <xf numFmtId="0" fontId="15" fillId="0" borderId="10" xfId="0" applyNumberFormat="1" applyFont="1" applyBorder="1" applyAlignment="1">
      <alignment horizontal="center" vertical="center" wrapText="1"/>
    </xf>
    <xf numFmtId="0" fontId="19" fillId="20" borderId="70" xfId="17" applyNumberFormat="1" applyFont="1" applyFill="1" applyBorder="1" applyAlignment="1">
      <alignment horizontal="center" vertical="center" wrapText="1"/>
    </xf>
    <xf numFmtId="0" fontId="19" fillId="20" borderId="70" xfId="2" applyNumberFormat="1" applyFont="1" applyFill="1" applyBorder="1" applyAlignment="1">
      <alignment horizontal="center" vertical="center" wrapText="1"/>
    </xf>
    <xf numFmtId="1" fontId="16" fillId="10" borderId="73" xfId="0" applyNumberFormat="1" applyFont="1" applyFill="1" applyBorder="1" applyAlignment="1">
      <alignment horizontal="center" vertical="center"/>
    </xf>
    <xf numFmtId="1" fontId="16" fillId="9" borderId="37" xfId="0" applyNumberFormat="1" applyFont="1" applyFill="1" applyBorder="1" applyAlignment="1">
      <alignment horizontal="center" vertical="center"/>
    </xf>
    <xf numFmtId="1" fontId="16" fillId="10" borderId="47" xfId="0" applyNumberFormat="1" applyFont="1" applyFill="1" applyBorder="1" applyAlignment="1">
      <alignment horizontal="center" vertical="center"/>
    </xf>
    <xf numFmtId="0" fontId="19" fillId="0" borderId="66" xfId="0" applyNumberFormat="1" applyFont="1" applyBorder="1" applyAlignment="1">
      <alignment vertical="center" wrapText="1"/>
    </xf>
    <xf numFmtId="0" fontId="84" fillId="12" borderId="66" xfId="0" applyNumberFormat="1" applyFont="1" applyFill="1" applyBorder="1" applyAlignment="1">
      <alignment vertical="center" wrapText="1"/>
    </xf>
    <xf numFmtId="0" fontId="19" fillId="0" borderId="66" xfId="0" applyNumberFormat="1" applyFont="1" applyFill="1" applyBorder="1" applyAlignment="1">
      <alignment vertical="center" wrapText="1"/>
    </xf>
    <xf numFmtId="0" fontId="19" fillId="0" borderId="0" xfId="0" applyNumberFormat="1" applyFont="1" applyAlignment="1">
      <alignment vertical="center" wrapText="1"/>
    </xf>
    <xf numFmtId="1" fontId="31" fillId="0" borderId="75" xfId="13261" applyNumberFormat="1" applyFont="1" applyFill="1" applyBorder="1" applyAlignment="1">
      <alignment horizontal="left" vertical="center" wrapText="1"/>
    </xf>
    <xf numFmtId="0" fontId="0" fillId="0" borderId="10" xfId="0" applyFont="1" applyBorder="1" applyAlignment="1">
      <alignment vertical="center"/>
    </xf>
    <xf numFmtId="0" fontId="19" fillId="20" borderId="60" xfId="17" applyNumberFormat="1" applyFont="1" applyFill="1" applyBorder="1" applyAlignment="1">
      <alignment horizontal="center" vertical="center" wrapText="1"/>
    </xf>
    <xf numFmtId="9" fontId="19" fillId="20" borderId="60" xfId="21" applyFont="1" applyFill="1" applyBorder="1" applyAlignment="1">
      <alignment horizontal="center" vertical="center" wrapText="1"/>
    </xf>
    <xf numFmtId="0" fontId="19" fillId="20" borderId="72" xfId="17" applyNumberFormat="1" applyFont="1" applyFill="1" applyBorder="1" applyAlignment="1">
      <alignment horizontal="center" vertical="center" wrapText="1"/>
    </xf>
    <xf numFmtId="1" fontId="19" fillId="4" borderId="61" xfId="0" applyNumberFormat="1" applyFont="1" applyFill="1" applyBorder="1" applyAlignment="1">
      <alignment horizontal="center" vertical="center" wrapText="1"/>
    </xf>
    <xf numFmtId="0" fontId="19" fillId="2" borderId="61" xfId="0" applyNumberFormat="1" applyFont="1" applyFill="1" applyBorder="1" applyAlignment="1">
      <alignment horizontal="center" vertical="center" wrapText="1"/>
    </xf>
    <xf numFmtId="1" fontId="19" fillId="13" borderId="61" xfId="0" applyNumberFormat="1" applyFont="1" applyFill="1" applyBorder="1" applyAlignment="1">
      <alignment horizontal="center" vertical="center" wrapText="1"/>
    </xf>
    <xf numFmtId="1" fontId="19" fillId="2" borderId="61" xfId="0" applyNumberFormat="1" applyFont="1" applyFill="1" applyBorder="1" applyAlignment="1">
      <alignment horizontal="center" vertical="center" wrapText="1"/>
    </xf>
    <xf numFmtId="0" fontId="19" fillId="13" borderId="61" xfId="0" applyFont="1" applyFill="1" applyBorder="1" applyAlignment="1">
      <alignment horizontal="center" vertical="center" wrapText="1"/>
    </xf>
    <xf numFmtId="0" fontId="19" fillId="2" borderId="63" xfId="0" applyNumberFormat="1" applyFont="1" applyFill="1" applyBorder="1" applyAlignment="1">
      <alignment horizontal="center" vertical="center" wrapText="1"/>
    </xf>
    <xf numFmtId="1" fontId="18" fillId="5" borderId="76" xfId="0" applyNumberFormat="1" applyFont="1" applyFill="1" applyBorder="1" applyAlignment="1">
      <alignment horizontal="center" vertical="center" wrapText="1"/>
    </xf>
    <xf numFmtId="1" fontId="18" fillId="5" borderId="77" xfId="0" applyNumberFormat="1" applyFont="1" applyFill="1" applyBorder="1" applyAlignment="1">
      <alignment horizontal="center" vertical="center" wrapText="1"/>
    </xf>
    <xf numFmtId="0" fontId="19" fillId="2" borderId="64" xfId="0" applyNumberFormat="1" applyFont="1" applyFill="1" applyBorder="1" applyAlignment="1">
      <alignment horizontal="center" vertical="center" wrapText="1"/>
    </xf>
    <xf numFmtId="0" fontId="19" fillId="4" borderId="61" xfId="0" applyFont="1" applyFill="1" applyBorder="1" applyAlignment="1">
      <alignment horizontal="center" vertical="center" wrapText="1"/>
    </xf>
    <xf numFmtId="0" fontId="19" fillId="13" borderId="61" xfId="0" applyNumberFormat="1" applyFont="1" applyFill="1" applyBorder="1" applyAlignment="1">
      <alignment horizontal="center" vertical="center" wrapText="1"/>
    </xf>
    <xf numFmtId="1" fontId="16" fillId="8" borderId="78" xfId="0" applyNumberFormat="1" applyFont="1" applyFill="1" applyBorder="1" applyAlignment="1">
      <alignment vertical="center"/>
    </xf>
    <xf numFmtId="1" fontId="16" fillId="10" borderId="73" xfId="0" applyNumberFormat="1" applyFont="1" applyFill="1" applyBorder="1" applyAlignment="1">
      <alignment vertical="center"/>
    </xf>
    <xf numFmtId="0" fontId="31" fillId="12" borderId="61" xfId="0" applyNumberFormat="1" applyFont="1" applyFill="1" applyBorder="1" applyAlignment="1">
      <alignment horizontal="center" vertical="center" wrapText="1"/>
    </xf>
    <xf numFmtId="1" fontId="16" fillId="10" borderId="47" xfId="0" applyNumberFormat="1" applyFont="1" applyFill="1" applyBorder="1" applyAlignment="1">
      <alignment vertical="center"/>
    </xf>
    <xf numFmtId="1" fontId="31" fillId="12" borderId="61" xfId="0" applyNumberFormat="1" applyFont="1" applyFill="1" applyBorder="1" applyAlignment="1">
      <alignment horizontal="center" vertical="center" wrapText="1"/>
    </xf>
    <xf numFmtId="1" fontId="19" fillId="2" borderId="68" xfId="0" applyNumberFormat="1" applyFont="1" applyFill="1" applyBorder="1" applyAlignment="1">
      <alignment horizontal="center" vertical="center" wrapText="1"/>
    </xf>
    <xf numFmtId="0" fontId="19" fillId="4" borderId="61" xfId="0" applyNumberFormat="1" applyFont="1" applyFill="1" applyBorder="1" applyAlignment="1">
      <alignment horizontal="center" vertical="center" wrapText="1"/>
    </xf>
    <xf numFmtId="0" fontId="0" fillId="0" borderId="76" xfId="0" applyFont="1" applyBorder="1" applyAlignment="1">
      <alignment vertical="center"/>
    </xf>
    <xf numFmtId="0" fontId="0" fillId="0" borderId="74" xfId="0" applyFont="1" applyBorder="1" applyAlignment="1">
      <alignment vertical="center"/>
    </xf>
    <xf numFmtId="0" fontId="19" fillId="2" borderId="79" xfId="0" applyNumberFormat="1" applyFont="1" applyFill="1" applyBorder="1" applyAlignment="1">
      <alignment horizontal="center" vertical="center" wrapText="1"/>
    </xf>
    <xf numFmtId="1" fontId="19" fillId="4" borderId="79" xfId="0" applyNumberFormat="1" applyFont="1" applyFill="1" applyBorder="1" applyAlignment="1">
      <alignment horizontal="center" vertical="center" wrapText="1"/>
    </xf>
    <xf numFmtId="1" fontId="19" fillId="13" borderId="79" xfId="0" applyNumberFormat="1" applyFont="1" applyFill="1" applyBorder="1" applyAlignment="1">
      <alignment horizontal="center" vertical="center" wrapText="1"/>
    </xf>
    <xf numFmtId="1" fontId="19" fillId="2" borderId="79" xfId="0" applyNumberFormat="1" applyFont="1" applyFill="1" applyBorder="1" applyAlignment="1">
      <alignment horizontal="center" vertical="center" wrapText="1"/>
    </xf>
    <xf numFmtId="0" fontId="0" fillId="0" borderId="66" xfId="0" applyFont="1" applyBorder="1" applyAlignment="1">
      <alignment vertical="center"/>
    </xf>
    <xf numFmtId="0" fontId="0" fillId="0" borderId="80" xfId="0" applyFont="1" applyBorder="1" applyAlignment="1">
      <alignment vertical="center"/>
    </xf>
    <xf numFmtId="1" fontId="16" fillId="8" borderId="81" xfId="0" applyNumberFormat="1" applyFont="1" applyFill="1" applyBorder="1" applyAlignment="1">
      <alignment vertical="center"/>
    </xf>
    <xf numFmtId="0" fontId="84" fillId="12" borderId="79" xfId="0" applyNumberFormat="1" applyFont="1" applyFill="1" applyBorder="1" applyAlignment="1">
      <alignment horizontal="center" vertical="center" wrapText="1"/>
    </xf>
    <xf numFmtId="1" fontId="19" fillId="2" borderId="82" xfId="0" applyNumberFormat="1" applyFont="1" applyFill="1" applyBorder="1" applyAlignment="1">
      <alignment horizontal="center" vertical="center" wrapText="1"/>
    </xf>
    <xf numFmtId="1" fontId="19" fillId="0" borderId="79" xfId="0" applyNumberFormat="1" applyFont="1" applyFill="1" applyBorder="1" applyAlignment="1">
      <alignment horizontal="center" vertical="center" wrapText="1"/>
    </xf>
    <xf numFmtId="0" fontId="31" fillId="12" borderId="79" xfId="0" applyNumberFormat="1" applyFont="1" applyFill="1" applyBorder="1" applyAlignment="1">
      <alignment horizontal="center" vertical="center" wrapText="1"/>
    </xf>
    <xf numFmtId="1" fontId="19" fillId="2" borderId="76" xfId="0" applyNumberFormat="1" applyFont="1" applyFill="1" applyBorder="1" applyAlignment="1">
      <alignment horizontal="center" vertical="center" wrapText="1"/>
    </xf>
    <xf numFmtId="1" fontId="19" fillId="2" borderId="83" xfId="0" applyNumberFormat="1" applyFont="1" applyFill="1" applyBorder="1" applyAlignment="1">
      <alignment horizontal="center" vertical="center" wrapText="1"/>
    </xf>
    <xf numFmtId="0" fontId="18" fillId="57" borderId="84" xfId="0" applyNumberFormat="1" applyFont="1" applyFill="1" applyBorder="1" applyAlignment="1">
      <alignment horizontal="center" vertical="center" wrapText="1"/>
    </xf>
    <xf numFmtId="1" fontId="18" fillId="57" borderId="84" xfId="0" applyNumberFormat="1" applyFont="1" applyFill="1" applyBorder="1" applyAlignment="1">
      <alignment horizontal="center" vertical="center" wrapText="1"/>
    </xf>
    <xf numFmtId="0" fontId="18" fillId="57" borderId="84" xfId="0" applyNumberFormat="1" applyFont="1" applyFill="1" applyBorder="1" applyAlignment="1">
      <alignment horizontal="left" vertical="center" wrapText="1"/>
    </xf>
    <xf numFmtId="1" fontId="31" fillId="57" borderId="84" xfId="0" applyNumberFormat="1" applyFont="1" applyFill="1" applyBorder="1" applyAlignment="1">
      <alignment horizontal="center" vertical="center" wrapText="1"/>
    </xf>
    <xf numFmtId="1" fontId="19" fillId="57" borderId="84" xfId="0" applyNumberFormat="1" applyFont="1" applyFill="1" applyBorder="1" applyAlignment="1">
      <alignment horizontal="center" vertical="center" wrapText="1"/>
    </xf>
    <xf numFmtId="1" fontId="43" fillId="57" borderId="84" xfId="0" applyNumberFormat="1" applyFont="1" applyFill="1" applyBorder="1" applyAlignment="1">
      <alignment horizontal="center" vertical="center" wrapText="1"/>
    </xf>
    <xf numFmtId="1" fontId="31" fillId="57" borderId="84" xfId="0" applyNumberFormat="1" applyFont="1" applyFill="1" applyBorder="1" applyAlignment="1">
      <alignment horizontal="left" vertical="center" wrapText="1"/>
    </xf>
    <xf numFmtId="0" fontId="19" fillId="0" borderId="10" xfId="0" applyNumberFormat="1" applyFont="1" applyBorder="1" applyAlignment="1">
      <alignment vertical="center" wrapText="1"/>
    </xf>
    <xf numFmtId="0" fontId="84" fillId="0" borderId="10" xfId="0" applyFont="1" applyBorder="1" applyAlignment="1">
      <alignment vertical="center" wrapText="1"/>
    </xf>
    <xf numFmtId="0" fontId="18" fillId="58" borderId="84" xfId="0" applyNumberFormat="1" applyFont="1" applyFill="1" applyBorder="1" applyAlignment="1">
      <alignment horizontal="center" vertical="center" wrapText="1"/>
    </xf>
    <xf numFmtId="0" fontId="18" fillId="58" borderId="84" xfId="0" applyNumberFormat="1" applyFont="1" applyFill="1" applyBorder="1" applyAlignment="1">
      <alignment horizontal="left" vertical="center" wrapText="1"/>
    </xf>
    <xf numFmtId="1" fontId="31" fillId="58" borderId="84" xfId="0" applyNumberFormat="1" applyFont="1" applyFill="1" applyBorder="1" applyAlignment="1">
      <alignment horizontal="center" vertical="center" wrapText="1"/>
    </xf>
    <xf numFmtId="1" fontId="19" fillId="58" borderId="84" xfId="0" applyNumberFormat="1" applyFont="1" applyFill="1" applyBorder="1" applyAlignment="1">
      <alignment horizontal="center" vertical="center" wrapText="1"/>
    </xf>
    <xf numFmtId="1" fontId="18" fillId="58" borderId="84" xfId="0" applyNumberFormat="1" applyFont="1" applyFill="1" applyBorder="1" applyAlignment="1">
      <alignment horizontal="center" vertical="center" wrapText="1"/>
    </xf>
    <xf numFmtId="9" fontId="18" fillId="58" borderId="84" xfId="126" applyFont="1" applyFill="1" applyBorder="1" applyAlignment="1">
      <alignment horizontal="center" vertical="center" wrapText="1"/>
    </xf>
    <xf numFmtId="0" fontId="84" fillId="0" borderId="10" xfId="0" applyFont="1" applyBorder="1" applyAlignment="1"/>
    <xf numFmtId="0" fontId="60" fillId="18" borderId="39" xfId="0" applyFont="1" applyFill="1" applyBorder="1" applyAlignment="1">
      <alignment horizontal="center" vertical="center" wrapText="1"/>
    </xf>
    <xf numFmtId="0" fontId="60" fillId="18" borderId="39" xfId="0" applyFont="1" applyFill="1" applyBorder="1" applyAlignment="1">
      <alignment horizontal="center" vertical="center"/>
    </xf>
    <xf numFmtId="0" fontId="85" fillId="59" borderId="76" xfId="1" applyFont="1" applyFill="1" applyBorder="1" applyAlignment="1" applyProtection="1">
      <alignment horizontal="center" vertical="center" wrapText="1"/>
    </xf>
    <xf numFmtId="0" fontId="85" fillId="59" borderId="76" xfId="1" applyFont="1" applyFill="1" applyBorder="1" applyAlignment="1" applyProtection="1">
      <alignment horizontal="left" vertical="center" wrapText="1"/>
    </xf>
    <xf numFmtId="0" fontId="31" fillId="59" borderId="76" xfId="1" applyFont="1" applyFill="1" applyBorder="1" applyAlignment="1" applyProtection="1">
      <alignment horizontal="center" vertical="center" wrapText="1"/>
    </xf>
    <xf numFmtId="0" fontId="31" fillId="59" borderId="76" xfId="1" quotePrefix="1" applyFont="1" applyFill="1" applyBorder="1" applyAlignment="1" applyProtection="1">
      <alignment horizontal="center" vertical="center" wrapText="1"/>
    </xf>
    <xf numFmtId="0" fontId="85" fillId="59" borderId="79" xfId="0" applyNumberFormat="1" applyFont="1" applyFill="1" applyBorder="1" applyAlignment="1">
      <alignment horizontal="center" vertical="center" wrapText="1"/>
    </xf>
    <xf numFmtId="1" fontId="85" fillId="59" borderId="79" xfId="0" applyNumberFormat="1" applyFont="1" applyFill="1" applyBorder="1" applyAlignment="1">
      <alignment horizontal="center" vertical="center"/>
    </xf>
    <xf numFmtId="1" fontId="32" fillId="59" borderId="76" xfId="0" applyNumberFormat="1" applyFont="1" applyFill="1" applyBorder="1" applyAlignment="1">
      <alignment horizontal="center" vertical="center" wrapText="1"/>
    </xf>
    <xf numFmtId="9" fontId="85" fillId="59" borderId="79" xfId="126" applyFont="1" applyFill="1" applyBorder="1" applyAlignment="1">
      <alignment horizontal="center" vertical="center" wrapText="1"/>
    </xf>
    <xf numFmtId="1" fontId="32" fillId="59" borderId="84" xfId="0" applyNumberFormat="1" applyFont="1" applyFill="1" applyBorder="1" applyAlignment="1">
      <alignment horizontal="center" vertical="center" wrapText="1"/>
    </xf>
    <xf numFmtId="9" fontId="19" fillId="59" borderId="86" xfId="126" applyFont="1" applyFill="1" applyBorder="1" applyAlignment="1">
      <alignment horizontal="center" vertical="center" wrapText="1"/>
    </xf>
    <xf numFmtId="0" fontId="19" fillId="59" borderId="84" xfId="17" applyNumberFormat="1" applyFont="1" applyFill="1" applyBorder="1" applyAlignment="1">
      <alignment horizontal="center" vertical="center" wrapText="1"/>
    </xf>
    <xf numFmtId="9" fontId="19" fillId="59" borderId="84" xfId="126" applyFont="1" applyFill="1" applyBorder="1" applyAlignment="1">
      <alignment horizontal="center" vertical="center" wrapText="1"/>
    </xf>
    <xf numFmtId="9" fontId="19" fillId="59" borderId="84" xfId="21" applyFont="1" applyFill="1" applyBorder="1" applyAlignment="1">
      <alignment horizontal="center" vertical="center" wrapText="1"/>
    </xf>
    <xf numFmtId="0" fontId="19" fillId="12" borderId="79" xfId="0" applyNumberFormat="1" applyFont="1" applyFill="1" applyBorder="1" applyAlignment="1">
      <alignment horizontal="center" vertical="center"/>
    </xf>
    <xf numFmtId="0" fontId="31" fillId="0" borderId="76" xfId="1" applyFont="1" applyFill="1" applyBorder="1" applyAlignment="1" applyProtection="1">
      <alignment horizontal="left" vertical="center" wrapText="1"/>
    </xf>
    <xf numFmtId="0" fontId="19" fillId="12" borderId="79" xfId="0" applyNumberFormat="1" applyFont="1" applyFill="1" applyBorder="1" applyAlignment="1">
      <alignment horizontal="center" vertical="center" wrapText="1"/>
    </xf>
    <xf numFmtId="1" fontId="19" fillId="12" borderId="79" xfId="0" applyNumberFormat="1" applyFont="1" applyFill="1" applyBorder="1" applyAlignment="1">
      <alignment horizontal="center" vertical="center"/>
    </xf>
    <xf numFmtId="1" fontId="19" fillId="12" borderId="79" xfId="0" applyNumberFormat="1" applyFont="1" applyFill="1" applyBorder="1" applyAlignment="1">
      <alignment horizontal="center" vertical="center" wrapText="1"/>
    </xf>
    <xf numFmtId="0" fontId="31" fillId="0" borderId="84" xfId="0" applyNumberFormat="1" applyFont="1" applyFill="1" applyBorder="1" applyAlignment="1">
      <alignment horizontal="center" vertical="center" wrapText="1"/>
    </xf>
    <xf numFmtId="9" fontId="19" fillId="20" borderId="84" xfId="126" applyFont="1" applyFill="1" applyBorder="1" applyAlignment="1">
      <alignment horizontal="center" vertical="center" wrapText="1"/>
    </xf>
    <xf numFmtId="0" fontId="19" fillId="20" borderId="84" xfId="0" applyNumberFormat="1" applyFont="1" applyFill="1" applyBorder="1" applyAlignment="1">
      <alignment horizontal="center" vertical="center" wrapText="1"/>
    </xf>
    <xf numFmtId="0" fontId="19" fillId="20" borderId="87" xfId="0" applyNumberFormat="1" applyFont="1" applyFill="1" applyBorder="1" applyAlignment="1">
      <alignment horizontal="center" vertical="center" wrapText="1"/>
    </xf>
    <xf numFmtId="0" fontId="19" fillId="0" borderId="84" xfId="0" applyNumberFormat="1" applyFont="1" applyBorder="1" applyAlignment="1">
      <alignment vertical="center" wrapText="1"/>
    </xf>
    <xf numFmtId="0" fontId="85" fillId="60" borderId="84" xfId="1" applyFont="1" applyFill="1" applyBorder="1" applyAlignment="1" applyProtection="1">
      <alignment horizontal="center" vertical="center" wrapText="1"/>
    </xf>
    <xf numFmtId="0" fontId="85" fillId="60" borderId="84" xfId="1" applyFont="1" applyFill="1" applyBorder="1" applyAlignment="1" applyProtection="1">
      <alignment horizontal="left" vertical="center" wrapText="1"/>
    </xf>
    <xf numFmtId="0" fontId="31" fillId="60" borderId="84" xfId="1" applyFont="1" applyFill="1" applyBorder="1" applyAlignment="1" applyProtection="1">
      <alignment horizontal="center" vertical="center" wrapText="1"/>
    </xf>
    <xf numFmtId="1" fontId="19" fillId="60" borderId="79" xfId="0" applyNumberFormat="1" applyFont="1" applyFill="1" applyBorder="1" applyAlignment="1">
      <alignment horizontal="center" vertical="center" wrapText="1"/>
    </xf>
    <xf numFmtId="1" fontId="18" fillId="60" borderId="64" xfId="0" applyNumberFormat="1" applyFont="1" applyFill="1" applyBorder="1" applyAlignment="1">
      <alignment horizontal="center" vertical="center" wrapText="1"/>
    </xf>
    <xf numFmtId="1" fontId="18" fillId="60" borderId="79" xfId="0" applyNumberFormat="1" applyFont="1" applyFill="1" applyBorder="1" applyAlignment="1">
      <alignment horizontal="center" vertical="center" wrapText="1"/>
    </xf>
    <xf numFmtId="49" fontId="85" fillId="60" borderId="84" xfId="1" applyNumberFormat="1" applyFont="1" applyFill="1" applyBorder="1" applyAlignment="1" applyProtection="1">
      <alignment horizontal="center" vertical="center" wrapText="1"/>
    </xf>
    <xf numFmtId="9" fontId="85" fillId="60" borderId="84" xfId="126" applyFont="1" applyFill="1" applyBorder="1" applyAlignment="1" applyProtection="1">
      <alignment horizontal="center" vertical="center" wrapText="1"/>
    </xf>
    <xf numFmtId="1" fontId="32" fillId="60" borderId="84" xfId="0" applyNumberFormat="1" applyFont="1" applyFill="1" applyBorder="1" applyAlignment="1">
      <alignment horizontal="center" vertical="center" wrapText="1"/>
    </xf>
    <xf numFmtId="9" fontId="31" fillId="60" borderId="84" xfId="126" applyFont="1" applyFill="1" applyBorder="1" applyAlignment="1" applyProtection="1">
      <alignment horizontal="center" vertical="center" wrapText="1"/>
    </xf>
    <xf numFmtId="1" fontId="19" fillId="60" borderId="88" xfId="0" applyNumberFormat="1" applyFont="1" applyFill="1" applyBorder="1" applyAlignment="1">
      <alignment horizontal="center" vertical="center" wrapText="1"/>
    </xf>
    <xf numFmtId="1" fontId="19" fillId="60" borderId="89" xfId="0" applyNumberFormat="1" applyFont="1" applyFill="1" applyBorder="1" applyAlignment="1">
      <alignment horizontal="center" vertical="center" wrapText="1"/>
    </xf>
    <xf numFmtId="9" fontId="19" fillId="60" borderId="88" xfId="126" applyFont="1" applyFill="1" applyBorder="1" applyAlignment="1">
      <alignment horizontal="center" vertical="center" wrapText="1"/>
    </xf>
    <xf numFmtId="1" fontId="19" fillId="60" borderId="88" xfId="0" applyNumberFormat="1" applyFont="1" applyFill="1" applyBorder="1" applyAlignment="1">
      <alignment vertical="center" wrapText="1"/>
    </xf>
    <xf numFmtId="1" fontId="31" fillId="59" borderId="76" xfId="0" applyNumberFormat="1" applyFont="1" applyFill="1" applyBorder="1" applyAlignment="1">
      <alignment horizontal="center" vertical="center" wrapText="1"/>
    </xf>
    <xf numFmtId="1" fontId="31" fillId="59" borderId="84" xfId="0" applyNumberFormat="1" applyFont="1" applyFill="1" applyBorder="1" applyAlignment="1">
      <alignment horizontal="center" vertical="center" wrapText="1"/>
    </xf>
    <xf numFmtId="9" fontId="31" fillId="59" borderId="86" xfId="126" applyFont="1" applyFill="1" applyBorder="1" applyAlignment="1">
      <alignment horizontal="center" vertical="center" wrapText="1"/>
    </xf>
    <xf numFmtId="0" fontId="31" fillId="59" borderId="84" xfId="17" applyNumberFormat="1" applyFont="1" applyFill="1" applyBorder="1" applyAlignment="1">
      <alignment horizontal="center" vertical="center" wrapText="1"/>
    </xf>
    <xf numFmtId="9" fontId="31" fillId="59" borderId="84" xfId="126" applyFont="1" applyFill="1" applyBorder="1" applyAlignment="1">
      <alignment horizontal="center" vertical="center" wrapText="1"/>
    </xf>
    <xf numFmtId="9" fontId="31" fillId="59" borderId="84" xfId="21" applyFont="1" applyFill="1" applyBorder="1" applyAlignment="1">
      <alignment horizontal="center" vertical="center" wrapText="1"/>
    </xf>
    <xf numFmtId="0" fontId="31" fillId="0" borderId="10" xfId="0" applyFont="1" applyBorder="1" applyAlignment="1"/>
    <xf numFmtId="0" fontId="31" fillId="0" borderId="84" xfId="1" applyNumberFormat="1" applyFont="1" applyFill="1" applyBorder="1" applyAlignment="1" applyProtection="1">
      <alignment horizontal="center" vertical="center" wrapText="1"/>
    </xf>
    <xf numFmtId="0" fontId="31" fillId="0" borderId="76" xfId="1" applyFont="1" applyFill="1" applyBorder="1" applyAlignment="1" applyProtection="1">
      <alignment horizontal="center" vertical="center" wrapText="1"/>
    </xf>
    <xf numFmtId="0" fontId="19" fillId="18" borderId="84" xfId="17" applyNumberFormat="1" applyFont="1" applyFill="1" applyBorder="1" applyAlignment="1">
      <alignment horizontal="center" vertical="center" wrapText="1"/>
    </xf>
    <xf numFmtId="9" fontId="19" fillId="20" borderId="84" xfId="21" applyFont="1" applyFill="1" applyBorder="1" applyAlignment="1">
      <alignment horizontal="center" vertical="center" wrapText="1"/>
    </xf>
    <xf numFmtId="0" fontId="19" fillId="20" borderId="84" xfId="17" applyNumberFormat="1" applyFont="1" applyFill="1" applyBorder="1" applyAlignment="1">
      <alignment horizontal="center" vertical="center" wrapText="1"/>
    </xf>
    <xf numFmtId="9" fontId="19" fillId="19" borderId="84" xfId="21" applyFont="1" applyFill="1" applyBorder="1" applyAlignment="1">
      <alignment horizontal="center" vertical="center" wrapText="1"/>
    </xf>
    <xf numFmtId="0" fontId="19" fillId="19" borderId="84" xfId="17" applyNumberFormat="1" applyFont="1" applyFill="1" applyBorder="1" applyAlignment="1">
      <alignment horizontal="center" vertical="center" wrapText="1"/>
    </xf>
    <xf numFmtId="0" fontId="31" fillId="0" borderId="65" xfId="1" applyFont="1" applyFill="1" applyBorder="1" applyAlignment="1" applyProtection="1">
      <alignment horizontal="center" vertical="center" wrapText="1"/>
    </xf>
    <xf numFmtId="1" fontId="31" fillId="61" borderId="76" xfId="0" applyNumberFormat="1" applyFont="1" applyFill="1" applyBorder="1" applyAlignment="1">
      <alignment horizontal="left" vertical="center" wrapText="1"/>
    </xf>
    <xf numFmtId="0" fontId="93" fillId="62" borderId="10" xfId="0" applyNumberFormat="1" applyFont="1" applyFill="1" applyBorder="1" applyAlignment="1">
      <alignment vertical="center" wrapText="1"/>
    </xf>
    <xf numFmtId="0" fontId="90" fillId="62" borderId="10" xfId="0" applyFont="1" applyFill="1" applyBorder="1" applyAlignment="1">
      <alignment vertical="center" wrapText="1"/>
    </xf>
    <xf numFmtId="0" fontId="31" fillId="0" borderId="61" xfId="77" applyNumberFormat="1" applyFont="1" applyFill="1" applyBorder="1" applyAlignment="1">
      <alignment horizontal="left" vertical="center" wrapText="1"/>
    </xf>
    <xf numFmtId="0" fontId="31" fillId="0" borderId="61" xfId="0" applyNumberFormat="1" applyFont="1" applyFill="1" applyBorder="1" applyAlignment="1">
      <alignment horizontal="center" vertical="center" wrapText="1"/>
    </xf>
    <xf numFmtId="0" fontId="85" fillId="0" borderId="61" xfId="0" applyNumberFormat="1" applyFont="1" applyFill="1" applyBorder="1" applyAlignment="1">
      <alignment vertical="center" wrapText="1"/>
    </xf>
    <xf numFmtId="1" fontId="31" fillId="0" borderId="61" xfId="0" applyNumberFormat="1" applyFont="1" applyFill="1" applyBorder="1" applyAlignment="1">
      <alignment vertical="center"/>
    </xf>
    <xf numFmtId="0" fontId="31" fillId="0" borderId="76" xfId="1" applyFont="1" applyFill="1" applyBorder="1" applyAlignment="1" applyProtection="1">
      <alignment vertical="center" wrapText="1"/>
    </xf>
    <xf numFmtId="1" fontId="31" fillId="0" borderId="76" xfId="0" applyNumberFormat="1" applyFont="1" applyFill="1" applyBorder="1" applyAlignment="1">
      <alignment horizontal="left" vertical="center" wrapText="1"/>
    </xf>
    <xf numFmtId="0" fontId="31" fillId="0" borderId="79" xfId="77" applyNumberFormat="1" applyFont="1" applyFill="1" applyBorder="1" applyAlignment="1">
      <alignment horizontal="left" vertical="center" wrapText="1"/>
    </xf>
    <xf numFmtId="0" fontId="31" fillId="0" borderId="79" xfId="0" applyNumberFormat="1" applyFont="1" applyFill="1" applyBorder="1" applyAlignment="1">
      <alignment horizontal="center" vertical="center" wrapText="1"/>
    </xf>
    <xf numFmtId="0" fontId="85" fillId="0" borderId="79" xfId="0" applyNumberFormat="1" applyFont="1" applyFill="1" applyBorder="1" applyAlignment="1">
      <alignment vertical="center" wrapText="1"/>
    </xf>
    <xf numFmtId="1" fontId="31" fillId="0" borderId="79" xfId="0" applyNumberFormat="1" applyFont="1" applyFill="1" applyBorder="1" applyAlignment="1">
      <alignment vertical="center"/>
    </xf>
    <xf numFmtId="1" fontId="32" fillId="0" borderId="84" xfId="0" applyNumberFormat="1" applyFont="1" applyFill="1" applyBorder="1" applyAlignment="1">
      <alignment horizontal="center" vertical="center" wrapText="1"/>
    </xf>
    <xf numFmtId="9" fontId="19" fillId="19" borderId="86" xfId="21" applyFont="1" applyFill="1" applyBorder="1" applyAlignment="1">
      <alignment horizontal="center" vertical="center" wrapText="1"/>
    </xf>
    <xf numFmtId="1" fontId="31" fillId="0" borderId="84" xfId="0" applyNumberFormat="1" applyFont="1" applyFill="1" applyBorder="1" applyAlignment="1">
      <alignment horizontal="left" vertical="center" wrapText="1"/>
    </xf>
    <xf numFmtId="1" fontId="16" fillId="8" borderId="8" xfId="0" applyNumberFormat="1" applyFont="1" applyFill="1" applyBorder="1" applyAlignment="1">
      <alignment horizontal="center" vertical="center"/>
    </xf>
    <xf numFmtId="0" fontId="85" fillId="0" borderId="76" xfId="1" quotePrefix="1" applyFont="1" applyFill="1" applyBorder="1" applyAlignment="1" applyProtection="1">
      <alignment horizontal="center" vertical="center" wrapText="1"/>
    </xf>
    <xf numFmtId="0" fontId="31" fillId="0" borderId="76" xfId="1" quotePrefix="1" applyFont="1" applyFill="1" applyBorder="1" applyAlignment="1" applyProtection="1">
      <alignment horizontal="center" vertical="center" wrapText="1"/>
    </xf>
    <xf numFmtId="1" fontId="31" fillId="0" borderId="84" xfId="0" applyNumberFormat="1" applyFont="1" applyFill="1" applyBorder="1" applyAlignment="1">
      <alignment horizontal="center" vertical="center" wrapText="1"/>
    </xf>
    <xf numFmtId="9" fontId="19" fillId="18" borderId="86" xfId="21" applyFont="1" applyFill="1" applyBorder="1" applyAlignment="1">
      <alignment horizontal="center" vertical="center" wrapText="1"/>
    </xf>
    <xf numFmtId="1" fontId="31" fillId="0" borderId="88" xfId="0" applyNumberFormat="1" applyFont="1" applyFill="1" applyBorder="1" applyAlignment="1">
      <alignment horizontal="center" vertical="center" wrapText="1"/>
    </xf>
    <xf numFmtId="49" fontId="31" fillId="0" borderId="84" xfId="0" applyNumberFormat="1" applyFont="1" applyFill="1" applyBorder="1" applyAlignment="1">
      <alignment horizontal="center" vertical="center" wrapText="1"/>
    </xf>
    <xf numFmtId="49" fontId="85" fillId="59" borderId="79" xfId="0" applyNumberFormat="1" applyFont="1" applyFill="1" applyBorder="1" applyAlignment="1">
      <alignment horizontal="center" vertical="center" wrapText="1"/>
    </xf>
    <xf numFmtId="0" fontId="31" fillId="0" borderId="76" xfId="0" applyFont="1" applyFill="1" applyBorder="1" applyAlignment="1">
      <alignment horizontal="center" vertical="center" wrapText="1"/>
    </xf>
    <xf numFmtId="0" fontId="31" fillId="12" borderId="84" xfId="1" applyFont="1" applyFill="1" applyBorder="1" applyAlignment="1" applyProtection="1">
      <alignment horizontal="center" vertical="center" wrapText="1"/>
    </xf>
    <xf numFmtId="0" fontId="31" fillId="12" borderId="84" xfId="1" applyFont="1" applyFill="1" applyBorder="1" applyAlignment="1" applyProtection="1">
      <alignment vertical="center" wrapText="1"/>
    </xf>
    <xf numFmtId="0" fontId="31" fillId="59" borderId="61" xfId="0" applyNumberFormat="1" applyFont="1" applyFill="1" applyBorder="1" applyAlignment="1">
      <alignment horizontal="center" vertical="center" wrapText="1"/>
    </xf>
    <xf numFmtId="0" fontId="85" fillId="59" borderId="65" xfId="1" applyFont="1" applyFill="1" applyBorder="1" applyAlignment="1" applyProtection="1">
      <alignment vertical="center" wrapText="1"/>
    </xf>
    <xf numFmtId="1" fontId="85" fillId="59" borderId="61" xfId="0" applyNumberFormat="1" applyFont="1" applyFill="1" applyBorder="1" applyAlignment="1">
      <alignment vertical="center"/>
    </xf>
    <xf numFmtId="0" fontId="85" fillId="59" borderId="65" xfId="1" applyFont="1" applyFill="1" applyBorder="1" applyAlignment="1" applyProtection="1">
      <alignment horizontal="center" vertical="center" wrapText="1"/>
    </xf>
    <xf numFmtId="0" fontId="85" fillId="59" borderId="61" xfId="0" applyNumberFormat="1" applyFont="1" applyFill="1" applyBorder="1" applyAlignment="1">
      <alignment vertical="center" wrapText="1"/>
    </xf>
    <xf numFmtId="9" fontId="19" fillId="20" borderId="49" xfId="126" applyFont="1" applyFill="1" applyBorder="1" applyAlignment="1">
      <alignment horizontal="center" vertical="center" wrapText="1"/>
    </xf>
    <xf numFmtId="0" fontId="31" fillId="12" borderId="1" xfId="0" applyNumberFormat="1" applyFont="1" applyFill="1" applyBorder="1" applyAlignment="1">
      <alignment horizontal="left" vertical="center" wrapText="1"/>
    </xf>
    <xf numFmtId="0" fontId="31" fillId="0" borderId="84" xfId="1" applyFont="1" applyFill="1" applyBorder="1" applyAlignment="1" applyProtection="1">
      <alignment horizontal="center" vertical="center" wrapText="1"/>
    </xf>
    <xf numFmtId="0" fontId="31" fillId="12" borderId="84" xfId="1" applyFont="1" applyFill="1" applyBorder="1" applyAlignment="1" applyProtection="1">
      <alignment horizontal="center" vertical="center" wrapText="1"/>
    </xf>
    <xf numFmtId="0" fontId="31" fillId="0" borderId="96" xfId="18196" applyNumberFormat="1" applyFont="1" applyFill="1" applyBorder="1" applyAlignment="1">
      <alignment horizontal="center" vertical="center" wrapText="1"/>
    </xf>
    <xf numFmtId="0" fontId="31" fillId="0" borderId="19" xfId="1" applyFont="1" applyFill="1" applyBorder="1" applyAlignment="1" applyProtection="1">
      <alignment vertical="center" wrapText="1"/>
    </xf>
    <xf numFmtId="49" fontId="31" fillId="0" borderId="84" xfId="1" applyNumberFormat="1" applyFont="1" applyFill="1" applyBorder="1" applyAlignment="1" applyProtection="1">
      <alignment horizontal="center" vertical="center" wrapText="1"/>
    </xf>
    <xf numFmtId="49" fontId="19" fillId="2" borderId="1" xfId="0" applyNumberFormat="1" applyFont="1" applyFill="1" applyBorder="1" applyAlignment="1">
      <alignment horizontal="center" vertical="center" wrapText="1"/>
    </xf>
    <xf numFmtId="49" fontId="32" fillId="0" borderId="111" xfId="28760" applyNumberFormat="1" applyFont="1" applyFill="1" applyBorder="1" applyAlignment="1">
      <alignment horizontal="center" vertical="center" wrapText="1"/>
    </xf>
    <xf numFmtId="49" fontId="16" fillId="8" borderId="8" xfId="0" applyNumberFormat="1" applyFont="1" applyFill="1" applyBorder="1" applyAlignment="1">
      <alignment vertical="center"/>
    </xf>
    <xf numFmtId="0" fontId="31" fillId="0" borderId="117" xfId="1" quotePrefix="1" applyFont="1" applyFill="1" applyBorder="1" applyAlignment="1" applyProtection="1">
      <alignment horizontal="center" vertical="center" wrapText="1"/>
    </xf>
    <xf numFmtId="0" fontId="19" fillId="18" borderId="109" xfId="28760" applyNumberFormat="1" applyFont="1" applyFill="1" applyBorder="1" applyAlignment="1">
      <alignment horizontal="center" vertical="center" wrapText="1"/>
    </xf>
    <xf numFmtId="0" fontId="31" fillId="12" borderId="98" xfId="0" applyNumberFormat="1" applyFont="1" applyFill="1" applyBorder="1" applyAlignment="1">
      <alignment horizontal="center" vertical="center" wrapText="1"/>
    </xf>
    <xf numFmtId="0" fontId="19" fillId="18" borderId="106" xfId="28760" applyNumberFormat="1" applyFont="1" applyFill="1" applyBorder="1" applyAlignment="1">
      <alignment horizontal="center" vertical="center" wrapText="1"/>
    </xf>
    <xf numFmtId="49" fontId="31" fillId="0" borderId="117" xfId="1" applyNumberFormat="1" applyFont="1" applyFill="1" applyBorder="1" applyAlignment="1" applyProtection="1">
      <alignment horizontal="center" vertical="center" wrapText="1"/>
    </xf>
    <xf numFmtId="49" fontId="19" fillId="8" borderId="10" xfId="0" applyNumberFormat="1" applyFont="1" applyFill="1" applyBorder="1" applyAlignment="1">
      <alignment horizontal="center" vertical="center" wrapText="1"/>
    </xf>
    <xf numFmtId="0" fontId="19" fillId="18" borderId="101" xfId="28760" applyNumberFormat="1" applyFont="1" applyFill="1" applyBorder="1" applyAlignment="1">
      <alignment horizontal="center" vertical="center" wrapText="1"/>
    </xf>
    <xf numFmtId="0" fontId="31" fillId="0" borderId="1" xfId="0" applyNumberFormat="1" applyFont="1" applyBorder="1" applyAlignment="1">
      <alignment horizontal="left" vertical="center" wrapText="1"/>
    </xf>
    <xf numFmtId="49" fontId="19" fillId="12" borderId="79" xfId="0" applyNumberFormat="1" applyFont="1" applyFill="1" applyBorder="1" applyAlignment="1">
      <alignment horizontal="center" vertical="center" wrapText="1"/>
    </xf>
    <xf numFmtId="0" fontId="4" fillId="0" borderId="10" xfId="28760"/>
    <xf numFmtId="1" fontId="31" fillId="12" borderId="98" xfId="0" applyNumberFormat="1" applyFont="1" applyFill="1" applyBorder="1" applyAlignment="1">
      <alignment horizontal="left" vertical="center" wrapText="1"/>
    </xf>
    <xf numFmtId="0" fontId="31" fillId="12" borderId="120" xfId="0" applyNumberFormat="1" applyFont="1" applyFill="1" applyBorder="1" applyAlignment="1">
      <alignment horizontal="center" vertical="center" wrapText="1"/>
    </xf>
    <xf numFmtId="49" fontId="18" fillId="5" borderId="15"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49" fontId="84" fillId="12" borderId="1" xfId="0" applyNumberFormat="1" applyFont="1" applyFill="1" applyBorder="1" applyAlignment="1">
      <alignment horizontal="center" vertical="center" wrapText="1"/>
    </xf>
    <xf numFmtId="0" fontId="31" fillId="4" borderId="1" xfId="0" applyNumberFormat="1" applyFont="1" applyFill="1" applyBorder="1" applyAlignment="1">
      <alignment horizontal="center" vertical="center" wrapText="1"/>
    </xf>
    <xf numFmtId="0" fontId="31" fillId="18" borderId="84" xfId="17" applyNumberFormat="1" applyFont="1" applyFill="1" applyBorder="1" applyAlignment="1">
      <alignment horizontal="center" vertical="center" wrapText="1"/>
    </xf>
    <xf numFmtId="0" fontId="19" fillId="12" borderId="116" xfId="0" applyNumberFormat="1" applyFont="1" applyFill="1" applyBorder="1" applyAlignment="1">
      <alignment horizontal="center" vertical="center" wrapText="1"/>
    </xf>
    <xf numFmtId="1" fontId="31" fillId="5" borderId="19" xfId="0" applyNumberFormat="1" applyFont="1" applyFill="1" applyBorder="1" applyAlignment="1">
      <alignment horizontal="center" vertical="center" wrapText="1"/>
    </xf>
    <xf numFmtId="0" fontId="31" fillId="12" borderId="107" xfId="28760" applyNumberFormat="1" applyFont="1" applyFill="1" applyBorder="1" applyAlignment="1">
      <alignment horizontal="center" vertical="center" wrapText="1"/>
    </xf>
    <xf numFmtId="49" fontId="16" fillId="10" borderId="44" xfId="0" applyNumberFormat="1" applyFont="1" applyFill="1" applyBorder="1" applyAlignment="1">
      <alignment vertical="center"/>
    </xf>
    <xf numFmtId="49" fontId="19" fillId="13" borderId="1" xfId="0" applyNumberFormat="1" applyFont="1" applyFill="1" applyBorder="1" applyAlignment="1">
      <alignment horizontal="center" vertical="center" wrapText="1"/>
    </xf>
    <xf numFmtId="0" fontId="19" fillId="18" borderId="49" xfId="2" applyNumberFormat="1" applyFont="1" applyFill="1" applyBorder="1" applyAlignment="1">
      <alignment horizontal="center" vertical="center" wrapText="1"/>
    </xf>
    <xf numFmtId="0" fontId="31" fillId="12" borderId="114" xfId="28760" applyNumberFormat="1" applyFont="1" applyFill="1" applyBorder="1" applyAlignment="1">
      <alignment horizontal="center" vertical="center" wrapText="1"/>
    </xf>
    <xf numFmtId="1" fontId="19" fillId="0" borderId="116" xfId="0" applyNumberFormat="1"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9" fontId="19" fillId="18" borderId="84" xfId="126" applyFont="1" applyFill="1" applyBorder="1" applyAlignment="1">
      <alignment horizontal="center" vertical="center" wrapText="1"/>
    </xf>
    <xf numFmtId="9" fontId="19" fillId="18" borderId="49" xfId="2" applyNumberFormat="1" applyFont="1" applyFill="1" applyBorder="1" applyAlignment="1">
      <alignment horizontal="center" vertical="center" wrapText="1"/>
    </xf>
    <xf numFmtId="0" fontId="19" fillId="18" borderId="60" xfId="17"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9" fontId="19" fillId="18" borderId="109" xfId="18280" applyFont="1" applyFill="1" applyBorder="1" applyAlignment="1">
      <alignment horizontal="center" vertical="center" wrapText="1"/>
    </xf>
    <xf numFmtId="0" fontId="31" fillId="0" borderId="65" xfId="1" applyFont="1" applyFill="1" applyBorder="1" applyAlignment="1" applyProtection="1">
      <alignment horizontal="left" vertical="center" wrapText="1"/>
    </xf>
    <xf numFmtId="1" fontId="31" fillId="13" borderId="1" xfId="0" applyNumberFormat="1" applyFont="1" applyFill="1" applyBorder="1" applyAlignment="1">
      <alignment horizontal="center" vertical="center" wrapText="1"/>
    </xf>
    <xf numFmtId="49" fontId="18" fillId="60" borderId="79" xfId="0" applyNumberFormat="1" applyFont="1" applyFill="1" applyBorder="1" applyAlignment="1">
      <alignment horizontal="center" vertical="center"/>
    </xf>
    <xf numFmtId="9" fontId="19" fillId="18" borderId="49" xfId="126" applyFont="1" applyFill="1" applyBorder="1" applyAlignment="1">
      <alignment horizontal="center" vertical="center" wrapText="1"/>
    </xf>
    <xf numFmtId="0" fontId="85" fillId="0" borderId="117" xfId="1" quotePrefix="1" applyFont="1" applyFill="1" applyBorder="1" applyAlignment="1" applyProtection="1">
      <alignment vertical="center" wrapText="1"/>
    </xf>
    <xf numFmtId="49" fontId="32" fillId="0" borderId="84" xfId="0" applyNumberFormat="1" applyFont="1" applyFill="1" applyBorder="1" applyAlignment="1">
      <alignment horizontal="center" vertical="center" wrapText="1"/>
    </xf>
    <xf numFmtId="0" fontId="19" fillId="18" borderId="84" xfId="0" applyNumberFormat="1"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83" fillId="0" borderId="99" xfId="28760" applyFont="1" applyFill="1" applyBorder="1" applyAlignment="1">
      <alignment horizontal="center" vertical="center"/>
    </xf>
    <xf numFmtId="1" fontId="31" fillId="5" borderId="15"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19" fillId="18" borderId="49" xfId="17" applyNumberFormat="1"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1" fontId="32" fillId="12" borderId="95" xfId="0" applyNumberFormat="1" applyFont="1" applyFill="1" applyBorder="1" applyAlignment="1">
      <alignment horizontal="center" vertical="center" wrapText="1"/>
    </xf>
    <xf numFmtId="49" fontId="15" fillId="0" borderId="0" xfId="0" applyNumberFormat="1" applyFont="1" applyAlignment="1">
      <alignment vertical="center" wrapText="1"/>
    </xf>
    <xf numFmtId="9" fontId="19" fillId="18" borderId="101" xfId="18280" applyFont="1" applyFill="1" applyBorder="1" applyAlignment="1">
      <alignment horizontal="center" vertical="center" wrapText="1"/>
    </xf>
    <xf numFmtId="49" fontId="19" fillId="2" borderId="121" xfId="0" applyNumberFormat="1" applyFont="1" applyFill="1" applyBorder="1" applyAlignment="1">
      <alignment horizontal="center" vertical="center" wrapText="1"/>
    </xf>
    <xf numFmtId="49" fontId="18" fillId="57" borderId="84" xfId="0" applyNumberFormat="1" applyFont="1" applyFill="1" applyBorder="1" applyAlignment="1">
      <alignment horizontal="center" vertical="center" wrapText="1"/>
    </xf>
    <xf numFmtId="9" fontId="19" fillId="18" borderId="60" xfId="21" applyFont="1" applyFill="1" applyBorder="1" applyAlignment="1">
      <alignment horizontal="center" vertical="center" wrapText="1"/>
    </xf>
    <xf numFmtId="1" fontId="85" fillId="59" borderId="119" xfId="0" applyNumberFormat="1" applyFont="1" applyFill="1" applyBorder="1" applyAlignment="1">
      <alignment horizontal="center" vertical="center"/>
    </xf>
    <xf numFmtId="49" fontId="18" fillId="58" borderId="84" xfId="0" applyNumberFormat="1" applyFont="1" applyFill="1" applyBorder="1" applyAlignment="1">
      <alignment horizontal="center" vertical="center" wrapText="1"/>
    </xf>
    <xf numFmtId="0" fontId="31" fillId="2" borderId="39" xfId="0" applyNumberFormat="1" applyFont="1" applyFill="1" applyBorder="1" applyAlignment="1">
      <alignment horizontal="center" vertical="center" wrapText="1"/>
    </xf>
    <xf numFmtId="0" fontId="91" fillId="0" borderId="10" xfId="0" applyFont="1" applyBorder="1" applyAlignment="1">
      <alignment vertical="center" wrapText="1"/>
    </xf>
    <xf numFmtId="49" fontId="19" fillId="2" borderId="5" xfId="0" applyNumberFormat="1" applyFont="1" applyFill="1" applyBorder="1" applyAlignment="1">
      <alignment horizontal="center" vertical="center" wrapText="1"/>
    </xf>
    <xf numFmtId="0" fontId="15" fillId="0" borderId="0" xfId="0" applyFont="1" applyAlignment="1">
      <alignment vertical="center" wrapText="1"/>
    </xf>
    <xf numFmtId="49" fontId="16" fillId="10" borderId="11" xfId="0" applyNumberFormat="1" applyFont="1" applyFill="1" applyBorder="1" applyAlignment="1">
      <alignment vertical="center"/>
    </xf>
    <xf numFmtId="0" fontId="31" fillId="0" borderId="19" xfId="1" applyFont="1" applyFill="1" applyBorder="1" applyAlignment="1" applyProtection="1">
      <alignment vertical="center" wrapText="1"/>
    </xf>
    <xf numFmtId="0" fontId="31" fillId="0" borderId="97" xfId="28760" applyFont="1" applyFill="1" applyBorder="1" applyAlignment="1">
      <alignment horizontal="center" vertical="center" wrapText="1"/>
    </xf>
    <xf numFmtId="49" fontId="31" fillId="0" borderId="19" xfId="1" applyNumberFormat="1" applyFont="1" applyFill="1" applyBorder="1" applyAlignment="1" applyProtection="1">
      <alignment horizontal="center" vertical="center" wrapText="1"/>
    </xf>
    <xf numFmtId="9" fontId="31" fillId="18" borderId="84" xfId="126" applyFont="1" applyFill="1" applyBorder="1" applyAlignment="1">
      <alignment horizontal="center" vertical="center" wrapText="1"/>
    </xf>
    <xf numFmtId="0" fontId="28" fillId="0" borderId="10" xfId="0" applyNumberFormat="1" applyFont="1" applyBorder="1" applyAlignment="1">
      <alignment vertical="center" wrapText="1"/>
    </xf>
    <xf numFmtId="0" fontId="19" fillId="12" borderId="100" xfId="28760" applyNumberFormat="1" applyFont="1" applyFill="1" applyBorder="1" applyAlignment="1">
      <alignment horizontal="center" vertical="center" wrapText="1"/>
    </xf>
    <xf numFmtId="0" fontId="19" fillId="12" borderId="100" xfId="28760" applyNumberFormat="1" applyFont="1" applyFill="1" applyBorder="1" applyAlignment="1">
      <alignment horizontal="left" vertical="center" wrapText="1"/>
    </xf>
    <xf numFmtId="0" fontId="4" fillId="0" borderId="10" xfId="28760"/>
    <xf numFmtId="0" fontId="19" fillId="12" borderId="102" xfId="28760" applyNumberFormat="1" applyFont="1" applyFill="1" applyBorder="1" applyAlignment="1">
      <alignment horizontal="center" vertical="center" wrapText="1"/>
    </xf>
    <xf numFmtId="1" fontId="16" fillId="12" borderId="102" xfId="28760" applyNumberFormat="1" applyFont="1" applyFill="1" applyBorder="1" applyAlignment="1">
      <alignment horizontal="center" vertical="center"/>
    </xf>
    <xf numFmtId="1" fontId="19" fillId="12" borderId="102" xfId="28760" applyNumberFormat="1" applyFont="1" applyFill="1" applyBorder="1" applyAlignment="1">
      <alignment horizontal="center" vertical="center" wrapText="1"/>
    </xf>
    <xf numFmtId="1" fontId="19" fillId="12" borderId="101" xfId="28760" applyNumberFormat="1" applyFont="1" applyFill="1" applyBorder="1" applyAlignment="1">
      <alignment horizontal="center" vertical="center" wrapText="1"/>
    </xf>
    <xf numFmtId="0" fontId="19" fillId="0" borderId="102" xfId="28760" applyNumberFormat="1" applyFont="1" applyFill="1" applyBorder="1" applyAlignment="1">
      <alignment horizontal="center" vertical="center" wrapText="1"/>
    </xf>
    <xf numFmtId="1" fontId="19" fillId="0" borderId="102" xfId="28760" applyNumberFormat="1" applyFont="1" applyFill="1" applyBorder="1" applyAlignment="1">
      <alignment horizontal="center" vertical="center" wrapText="1"/>
    </xf>
    <xf numFmtId="1" fontId="16" fillId="0" borderId="102" xfId="28760" applyNumberFormat="1" applyFont="1" applyFill="1" applyBorder="1" applyAlignment="1">
      <alignment horizontal="center" vertical="center"/>
    </xf>
    <xf numFmtId="0" fontId="43" fillId="0" borderId="102" xfId="28760" applyNumberFormat="1" applyFont="1" applyFill="1" applyBorder="1" applyAlignment="1">
      <alignment horizontal="center" vertical="center" wrapText="1"/>
    </xf>
    <xf numFmtId="0" fontId="19" fillId="20" borderId="101" xfId="28760" applyNumberFormat="1" applyFont="1" applyFill="1" applyBorder="1" applyAlignment="1">
      <alignment horizontal="center" vertical="center" wrapText="1"/>
    </xf>
    <xf numFmtId="9" fontId="19" fillId="20" borderId="101" xfId="18280" applyFont="1" applyFill="1" applyBorder="1" applyAlignment="1">
      <alignment horizontal="center" vertical="center" wrapText="1"/>
    </xf>
    <xf numFmtId="0" fontId="31" fillId="12" borderId="102" xfId="28760" applyNumberFormat="1" applyFont="1" applyFill="1" applyBorder="1" applyAlignment="1">
      <alignment horizontal="center" vertical="center" wrapText="1"/>
    </xf>
    <xf numFmtId="0" fontId="31" fillId="12" borderId="101" xfId="28760" applyFont="1" applyFill="1" applyBorder="1" applyAlignment="1">
      <alignment vertical="center" wrapText="1"/>
    </xf>
    <xf numFmtId="0" fontId="31" fillId="12" borderId="101" xfId="28760" applyFont="1" applyFill="1" applyBorder="1" applyAlignment="1">
      <alignment horizontal="left" vertical="center" wrapText="1"/>
    </xf>
    <xf numFmtId="1" fontId="19" fillId="0" borderId="101" xfId="28760" applyNumberFormat="1" applyFont="1" applyFill="1" applyBorder="1" applyAlignment="1">
      <alignment horizontal="center" vertical="center" wrapText="1"/>
    </xf>
    <xf numFmtId="0" fontId="62" fillId="0" borderId="103" xfId="28760" applyNumberFormat="1" applyFont="1" applyFill="1" applyBorder="1" applyAlignment="1">
      <alignment vertical="center"/>
    </xf>
    <xf numFmtId="1" fontId="43" fillId="12" borderId="102" xfId="28760" applyNumberFormat="1" applyFont="1" applyFill="1" applyBorder="1" applyAlignment="1">
      <alignment horizontal="center" vertical="center" wrapText="1"/>
    </xf>
    <xf numFmtId="0" fontId="19" fillId="20" borderId="105" xfId="28760" applyNumberFormat="1" applyFont="1" applyFill="1" applyBorder="1" applyAlignment="1">
      <alignment horizontal="center" vertical="center" wrapText="1"/>
    </xf>
    <xf numFmtId="1" fontId="31" fillId="0" borderId="104" xfId="28760" applyNumberFormat="1" applyFont="1" applyFill="1" applyBorder="1" applyAlignment="1">
      <alignment horizontal="center" vertical="center" wrapText="1"/>
    </xf>
    <xf numFmtId="1" fontId="31" fillId="0" borderId="101" xfId="28760" applyNumberFormat="1" applyFont="1" applyFill="1" applyBorder="1" applyAlignment="1">
      <alignment horizontal="left" vertical="center" wrapText="1"/>
    </xf>
    <xf numFmtId="0" fontId="4" fillId="0" borderId="10" xfId="28760"/>
    <xf numFmtId="0" fontId="19" fillId="12" borderId="110" xfId="28760" applyNumberFormat="1" applyFont="1" applyFill="1" applyBorder="1" applyAlignment="1">
      <alignment horizontal="center" vertical="center" wrapText="1"/>
    </xf>
    <xf numFmtId="1" fontId="16" fillId="12" borderId="110" xfId="28760" applyNumberFormat="1" applyFont="1" applyFill="1" applyBorder="1" applyAlignment="1">
      <alignment horizontal="center" vertical="center"/>
    </xf>
    <xf numFmtId="1" fontId="19" fillId="12" borderId="110" xfId="28760" applyNumberFormat="1" applyFont="1" applyFill="1" applyBorder="1" applyAlignment="1">
      <alignment horizontal="center" vertical="center" wrapText="1"/>
    </xf>
    <xf numFmtId="1" fontId="19" fillId="12" borderId="109" xfId="28760" applyNumberFormat="1" applyFont="1" applyFill="1" applyBorder="1" applyAlignment="1">
      <alignment horizontal="center" vertical="center" wrapText="1"/>
    </xf>
    <xf numFmtId="0" fontId="19" fillId="20" borderId="109" xfId="28760" applyNumberFormat="1" applyFont="1" applyFill="1" applyBorder="1" applyAlignment="1">
      <alignment horizontal="center" vertical="center" wrapText="1"/>
    </xf>
    <xf numFmtId="9" fontId="19" fillId="20" borderId="109" xfId="18280" applyFont="1" applyFill="1" applyBorder="1" applyAlignment="1">
      <alignment horizontal="center" vertical="center" wrapText="1"/>
    </xf>
    <xf numFmtId="0" fontId="32" fillId="12" borderId="110" xfId="28760" applyNumberFormat="1" applyFont="1" applyFill="1" applyBorder="1" applyAlignment="1">
      <alignment horizontal="center" vertical="center" wrapText="1"/>
    </xf>
    <xf numFmtId="1" fontId="32" fillId="12" borderId="110" xfId="28760" applyNumberFormat="1" applyFont="1" applyFill="1" applyBorder="1" applyAlignment="1">
      <alignment horizontal="center" vertical="center" wrapText="1"/>
    </xf>
    <xf numFmtId="0" fontId="84" fillId="12" borderId="115" xfId="1" applyFont="1" applyFill="1" applyBorder="1" applyAlignment="1" applyProtection="1">
      <alignment horizontal="center" vertical="center" wrapText="1"/>
    </xf>
    <xf numFmtId="0" fontId="19" fillId="20" borderId="112" xfId="28760" applyNumberFormat="1" applyFont="1" applyFill="1" applyBorder="1" applyAlignment="1">
      <alignment horizontal="center" vertical="center" wrapText="1"/>
    </xf>
    <xf numFmtId="0" fontId="84" fillId="12" borderId="115" xfId="1" applyFont="1" applyFill="1" applyBorder="1" applyAlignment="1" applyProtection="1">
      <alignment vertical="center" wrapText="1"/>
    </xf>
    <xf numFmtId="1" fontId="31" fillId="0" borderId="111" xfId="28760" applyNumberFormat="1" applyFont="1" applyFill="1" applyBorder="1" applyAlignment="1">
      <alignment horizontal="center" vertical="center" wrapText="1"/>
    </xf>
    <xf numFmtId="1" fontId="31" fillId="0" borderId="109" xfId="28760" applyNumberFormat="1" applyFont="1" applyFill="1" applyBorder="1" applyAlignment="1">
      <alignment horizontal="left" vertical="center" wrapText="1"/>
    </xf>
    <xf numFmtId="0" fontId="31" fillId="0" borderId="111" xfId="28760" applyNumberFormat="1" applyFont="1" applyFill="1" applyBorder="1" applyAlignment="1">
      <alignment horizontal="center" vertical="center" wrapText="1"/>
    </xf>
    <xf numFmtId="0" fontId="31" fillId="0" borderId="98" xfId="28760" applyNumberFormat="1" applyFont="1" applyFill="1" applyBorder="1" applyAlignment="1">
      <alignment horizontal="center" vertical="center" wrapText="1"/>
    </xf>
    <xf numFmtId="0" fontId="31" fillId="12" borderId="98" xfId="28760" applyFont="1" applyFill="1" applyBorder="1" applyAlignment="1">
      <alignment horizontal="center" vertical="center" wrapText="1"/>
    </xf>
    <xf numFmtId="0" fontId="31" fillId="12" borderId="98" xfId="28760" applyFont="1" applyFill="1" applyBorder="1" applyAlignment="1">
      <alignment horizontal="center" vertical="center" wrapText="1"/>
    </xf>
    <xf numFmtId="0" fontId="31" fillId="12" borderId="98" xfId="28760" applyFont="1" applyFill="1" applyBorder="1" applyAlignment="1">
      <alignment horizontal="center" vertical="center" wrapText="1"/>
    </xf>
    <xf numFmtId="0" fontId="31" fillId="12" borderId="98" xfId="28760" applyFont="1" applyFill="1" applyBorder="1" applyAlignment="1">
      <alignment horizontal="center" vertical="center" wrapText="1"/>
    </xf>
    <xf numFmtId="0" fontId="31" fillId="12" borderId="98" xfId="28760" applyFont="1" applyFill="1" applyBorder="1" applyAlignment="1">
      <alignment horizontal="center" vertical="center" wrapText="1"/>
    </xf>
    <xf numFmtId="0" fontId="4" fillId="0" borderId="10" xfId="28760"/>
    <xf numFmtId="0" fontId="31" fillId="12" borderId="98" xfId="28760" applyFont="1" applyFill="1" applyBorder="1" applyAlignment="1">
      <alignment horizontal="center" vertical="center" wrapText="1"/>
    </xf>
    <xf numFmtId="0" fontId="31" fillId="0" borderId="98" xfId="1" applyFont="1" applyFill="1" applyBorder="1" applyAlignment="1" applyProtection="1">
      <alignment horizontal="center" vertical="center" wrapText="1"/>
    </xf>
    <xf numFmtId="0" fontId="31" fillId="0" borderId="98" xfId="1" applyFont="1" applyFill="1" applyBorder="1" applyAlignment="1" applyProtection="1">
      <alignment vertical="center" wrapText="1"/>
    </xf>
    <xf numFmtId="0" fontId="19" fillId="12" borderId="118" xfId="28760" applyNumberFormat="1" applyFont="1" applyFill="1" applyBorder="1" applyAlignment="1">
      <alignment horizontal="center" vertical="center" wrapText="1"/>
    </xf>
    <xf numFmtId="1" fontId="19" fillId="12" borderId="103" xfId="28760" applyNumberFormat="1" applyFont="1" applyFill="1" applyBorder="1" applyAlignment="1">
      <alignment horizontal="center" vertical="center" wrapText="1"/>
    </xf>
    <xf numFmtId="0" fontId="31" fillId="12" borderId="118" xfId="28760" applyNumberFormat="1" applyFont="1" applyFill="1" applyBorder="1" applyAlignment="1">
      <alignment horizontal="center" vertical="center" wrapText="1"/>
    </xf>
    <xf numFmtId="0" fontId="31" fillId="0" borderId="118" xfId="28760" applyNumberFormat="1" applyFont="1" applyBorder="1" applyAlignment="1">
      <alignment horizontal="center" vertical="center" wrapText="1"/>
    </xf>
    <xf numFmtId="0" fontId="31" fillId="0" borderId="118" xfId="28760" applyNumberFormat="1" applyFont="1" applyBorder="1" applyAlignment="1">
      <alignment horizontal="left" vertical="center" wrapText="1"/>
    </xf>
    <xf numFmtId="1" fontId="19" fillId="12" borderId="122" xfId="28760" applyNumberFormat="1" applyFont="1" applyFill="1" applyBorder="1" applyAlignment="1">
      <alignment horizontal="center" vertical="center" wrapText="1"/>
    </xf>
    <xf numFmtId="0" fontId="31" fillId="0" borderId="123" xfId="28760" applyFont="1" applyFill="1" applyBorder="1" applyAlignment="1">
      <alignment horizontal="center" vertical="center" wrapText="1"/>
    </xf>
    <xf numFmtId="0" fontId="19" fillId="12" borderId="124" xfId="28763" applyNumberFormat="1" applyFont="1" applyFill="1" applyBorder="1" applyAlignment="1">
      <alignment horizontal="center" vertical="center" wrapText="1"/>
    </xf>
    <xf numFmtId="1" fontId="19" fillId="12" borderId="124" xfId="28763" applyNumberFormat="1" applyFont="1" applyFill="1" applyBorder="1" applyAlignment="1">
      <alignment horizontal="center" vertical="center" wrapText="1"/>
    </xf>
    <xf numFmtId="0" fontId="31" fillId="12" borderId="124" xfId="28763" applyNumberFormat="1" applyFont="1" applyFill="1" applyBorder="1" applyAlignment="1">
      <alignment horizontal="center" vertical="center" wrapText="1"/>
    </xf>
    <xf numFmtId="0" fontId="31" fillId="12" borderId="125" xfId="28763" applyFont="1" applyFill="1" applyBorder="1" applyAlignment="1">
      <alignment horizontal="left" vertical="center" wrapText="1"/>
    </xf>
    <xf numFmtId="0" fontId="43" fillId="12" borderId="124" xfId="28763" applyNumberFormat="1" applyFont="1" applyFill="1" applyBorder="1" applyAlignment="1">
      <alignment horizontal="center" vertical="center" wrapText="1"/>
    </xf>
    <xf numFmtId="0" fontId="19" fillId="20" borderId="126" xfId="39318" applyNumberFormat="1" applyFont="1" applyFill="1" applyBorder="1" applyAlignment="1">
      <alignment horizontal="center" vertical="center" wrapText="1"/>
    </xf>
    <xf numFmtId="9" fontId="19" fillId="20" borderId="126" xfId="39318" applyNumberFormat="1" applyFont="1" applyFill="1" applyBorder="1" applyAlignment="1">
      <alignment horizontal="center" vertical="center" wrapText="1"/>
    </xf>
    <xf numFmtId="0" fontId="19" fillId="20" borderId="112" xfId="39318" applyNumberFormat="1" applyFont="1" applyFill="1" applyBorder="1" applyAlignment="1">
      <alignment horizontal="center" vertical="center" wrapText="1"/>
    </xf>
    <xf numFmtId="1" fontId="31" fillId="0" borderId="126" xfId="39318" applyNumberFormat="1" applyFont="1" applyFill="1" applyBorder="1" applyAlignment="1">
      <alignment horizontal="left" vertical="center" wrapText="1"/>
    </xf>
    <xf numFmtId="0" fontId="19" fillId="18" borderId="126" xfId="39318" applyNumberFormat="1" applyFont="1" applyFill="1" applyBorder="1" applyAlignment="1">
      <alignment horizontal="center" vertical="center" wrapText="1"/>
    </xf>
    <xf numFmtId="0" fontId="19" fillId="18" borderId="113" xfId="39318" applyNumberFormat="1" applyFont="1" applyFill="1" applyBorder="1" applyAlignment="1">
      <alignment horizontal="center" vertical="center" wrapText="1"/>
    </xf>
    <xf numFmtId="9" fontId="19" fillId="18" borderId="126" xfId="39318" applyNumberFormat="1" applyFont="1" applyFill="1" applyBorder="1" applyAlignment="1">
      <alignment horizontal="center" vertical="center" wrapText="1"/>
    </xf>
    <xf numFmtId="9" fontId="19" fillId="18" borderId="49" xfId="21" applyFont="1" applyFill="1" applyBorder="1" applyAlignment="1">
      <alignment horizontal="center" vertical="center" wrapText="1"/>
    </xf>
    <xf numFmtId="9" fontId="19" fillId="18" borderId="49" xfId="17" applyNumberFormat="1" applyFont="1" applyFill="1" applyBorder="1" applyAlignment="1">
      <alignment horizontal="center" vertical="center" wrapText="1"/>
    </xf>
    <xf numFmtId="0" fontId="85" fillId="59" borderId="126" xfId="1" applyFont="1" applyFill="1" applyBorder="1" applyAlignment="1" applyProtection="1">
      <alignment horizontal="center" vertical="center" wrapText="1"/>
    </xf>
    <xf numFmtId="0" fontId="19" fillId="0" borderId="5" xfId="0" applyNumberFormat="1" applyFont="1" applyBorder="1" applyAlignment="1">
      <alignment horizontal="left" vertical="center" wrapText="1"/>
    </xf>
    <xf numFmtId="1" fontId="31" fillId="0" borderId="76" xfId="0" applyNumberFormat="1" applyFont="1" applyFill="1" applyBorder="1" applyAlignment="1">
      <alignment horizontal="center" vertical="center" wrapText="1"/>
    </xf>
    <xf numFmtId="1" fontId="85" fillId="57" borderId="84" xfId="0" applyNumberFormat="1" applyFont="1" applyFill="1" applyBorder="1" applyAlignment="1">
      <alignment horizontal="center" vertical="center" wrapText="1"/>
    </xf>
    <xf numFmtId="49" fontId="31" fillId="0" borderId="76" xfId="0" applyNumberFormat="1" applyFont="1" applyFill="1" applyBorder="1" applyAlignment="1">
      <alignment horizontal="center" vertical="center" wrapText="1"/>
    </xf>
    <xf numFmtId="1" fontId="19" fillId="2" borderId="66" xfId="0" applyNumberFormat="1" applyFont="1" applyFill="1" applyBorder="1" applyAlignment="1">
      <alignment horizontal="center" vertical="center" wrapText="1"/>
    </xf>
    <xf numFmtId="9" fontId="85" fillId="59" borderId="66" xfId="126" applyFont="1" applyFill="1" applyBorder="1" applyAlignment="1">
      <alignment horizontal="center" vertical="center" wrapText="1"/>
    </xf>
    <xf numFmtId="1" fontId="43" fillId="57" borderId="66" xfId="0" applyNumberFormat="1" applyFont="1" applyFill="1" applyBorder="1" applyAlignment="1">
      <alignment horizontal="center" vertical="center" wrapText="1"/>
    </xf>
    <xf numFmtId="0" fontId="19" fillId="20" borderId="105" xfId="17" applyNumberFormat="1" applyFont="1" applyFill="1" applyBorder="1" applyAlignment="1">
      <alignment horizontal="center" vertical="center" wrapText="1"/>
    </xf>
    <xf numFmtId="9" fontId="19" fillId="59" borderId="105" xfId="21" applyFont="1" applyFill="1" applyBorder="1" applyAlignment="1">
      <alignment horizontal="center" vertical="center" wrapText="1"/>
    </xf>
    <xf numFmtId="0" fontId="19" fillId="20" borderId="105" xfId="2" applyNumberFormat="1" applyFont="1" applyFill="1" applyBorder="1" applyAlignment="1">
      <alignment horizontal="center" vertical="center" wrapText="1"/>
    </xf>
    <xf numFmtId="1" fontId="18" fillId="57" borderId="105" xfId="0" applyNumberFormat="1" applyFont="1" applyFill="1" applyBorder="1" applyAlignment="1">
      <alignment horizontal="center" vertical="center" wrapText="1"/>
    </xf>
    <xf numFmtId="0" fontId="19" fillId="0" borderId="105" xfId="2" applyNumberFormat="1" applyFont="1" applyFill="1" applyBorder="1" applyAlignment="1">
      <alignment horizontal="center" vertical="center" wrapText="1"/>
    </xf>
    <xf numFmtId="9" fontId="85" fillId="59" borderId="130" xfId="126" applyFont="1" applyFill="1" applyBorder="1" applyAlignment="1">
      <alignment horizontal="center" vertical="center" wrapText="1"/>
    </xf>
    <xf numFmtId="1" fontId="31" fillId="12" borderId="117" xfId="0" applyNumberFormat="1" applyFont="1" applyFill="1" applyBorder="1" applyAlignment="1">
      <alignment horizontal="center" vertical="center" wrapText="1"/>
    </xf>
    <xf numFmtId="49" fontId="31" fillId="12" borderId="117" xfId="0" applyNumberFormat="1" applyFont="1" applyFill="1" applyBorder="1" applyAlignment="1">
      <alignment horizontal="center" vertical="center" wrapText="1"/>
    </xf>
    <xf numFmtId="1" fontId="19" fillId="2" borderId="120" xfId="0" applyNumberFormat="1" applyFont="1" applyFill="1" applyBorder="1" applyAlignment="1">
      <alignment horizontal="center" vertical="center" wrapText="1"/>
    </xf>
    <xf numFmtId="0" fontId="85" fillId="63" borderId="76" xfId="1" applyFont="1" applyFill="1" applyBorder="1" applyAlignment="1" applyProtection="1">
      <alignment horizontal="center" vertical="center" wrapText="1"/>
    </xf>
    <xf numFmtId="0" fontId="85" fillId="63" borderId="76" xfId="1" applyFont="1" applyFill="1" applyBorder="1" applyAlignment="1" applyProtection="1">
      <alignment horizontal="left" vertical="center" wrapText="1"/>
    </xf>
    <xf numFmtId="0" fontId="31" fillId="63" borderId="76" xfId="1" applyFont="1" applyFill="1" applyBorder="1" applyAlignment="1" applyProtection="1">
      <alignment horizontal="center" vertical="center" wrapText="1"/>
    </xf>
    <xf numFmtId="0" fontId="85" fillId="63" borderId="126" xfId="1" applyFont="1" applyFill="1" applyBorder="1" applyAlignment="1" applyProtection="1">
      <alignment horizontal="center" vertical="center" wrapText="1"/>
    </xf>
    <xf numFmtId="0" fontId="31" fillId="63" borderId="76" xfId="1" quotePrefix="1" applyFont="1" applyFill="1" applyBorder="1" applyAlignment="1" applyProtection="1">
      <alignment horizontal="center" vertical="center" wrapText="1"/>
    </xf>
    <xf numFmtId="0" fontId="85" fillId="63" borderId="79" xfId="0" applyNumberFormat="1" applyFont="1" applyFill="1" applyBorder="1" applyAlignment="1">
      <alignment horizontal="center" vertical="center" wrapText="1"/>
    </xf>
    <xf numFmtId="1" fontId="85" fillId="63" borderId="79" xfId="0" applyNumberFormat="1" applyFont="1" applyFill="1" applyBorder="1" applyAlignment="1">
      <alignment horizontal="center" vertical="center"/>
    </xf>
    <xf numFmtId="49" fontId="85" fillId="63" borderId="79" xfId="0" applyNumberFormat="1" applyFont="1" applyFill="1" applyBorder="1" applyAlignment="1">
      <alignment horizontal="center" vertical="center" wrapText="1"/>
    </xf>
    <xf numFmtId="1" fontId="32" fillId="63" borderId="84" xfId="0" applyNumberFormat="1" applyFont="1" applyFill="1" applyBorder="1" applyAlignment="1">
      <alignment horizontal="center" vertical="center" wrapText="1"/>
    </xf>
    <xf numFmtId="9" fontId="19" fillId="63" borderId="86" xfId="126" applyFont="1" applyFill="1" applyBorder="1" applyAlignment="1">
      <alignment horizontal="center" vertical="center" wrapText="1"/>
    </xf>
    <xf numFmtId="0" fontId="19" fillId="63" borderId="84" xfId="17" applyNumberFormat="1" applyFont="1" applyFill="1" applyBorder="1" applyAlignment="1">
      <alignment horizontal="center" vertical="center" wrapText="1"/>
    </xf>
    <xf numFmtId="9" fontId="19" fillId="63" borderId="84" xfId="126" applyFont="1" applyFill="1" applyBorder="1" applyAlignment="1">
      <alignment horizontal="center" vertical="center" wrapText="1"/>
    </xf>
    <xf numFmtId="9" fontId="19" fillId="63" borderId="105" xfId="21" applyFont="1" applyFill="1" applyBorder="1" applyAlignment="1">
      <alignment horizontal="center" vertical="center" wrapText="1"/>
    </xf>
    <xf numFmtId="0" fontId="84" fillId="12" borderId="10" xfId="544" applyFont="1" applyFill="1" applyBorder="1" applyAlignment="1">
      <alignment horizontal="center" vertical="center"/>
    </xf>
    <xf numFmtId="0" fontId="19" fillId="0" borderId="110" xfId="0" applyNumberFormat="1" applyFont="1" applyBorder="1" applyAlignment="1">
      <alignment horizontal="center" vertical="center" wrapText="1"/>
    </xf>
    <xf numFmtId="0" fontId="84" fillId="12" borderId="10" xfId="2" applyFont="1" applyFill="1" applyBorder="1" applyAlignment="1">
      <alignment horizontal="left" vertical="center" wrapText="1"/>
    </xf>
    <xf numFmtId="0" fontId="19" fillId="2" borderId="110" xfId="0" applyNumberFormat="1" applyFont="1" applyFill="1" applyBorder="1" applyAlignment="1">
      <alignment horizontal="center" vertical="center" wrapText="1"/>
    </xf>
    <xf numFmtId="0" fontId="31" fillId="0" borderId="10" xfId="1" applyFont="1" applyFill="1" applyBorder="1" applyAlignment="1" applyProtection="1">
      <alignment horizontal="center" vertical="center" wrapText="1"/>
    </xf>
    <xf numFmtId="0" fontId="18" fillId="2" borderId="110" xfId="0" applyNumberFormat="1" applyFont="1" applyFill="1" applyBorder="1" applyAlignment="1">
      <alignment horizontal="center" vertical="center" wrapText="1"/>
    </xf>
    <xf numFmtId="0" fontId="31" fillId="0" borderId="110" xfId="0" applyNumberFormat="1" applyFont="1" applyFill="1" applyBorder="1" applyAlignment="1">
      <alignment horizontal="center" vertical="center" wrapText="1"/>
    </xf>
    <xf numFmtId="1" fontId="19" fillId="2" borderId="110" xfId="0" applyNumberFormat="1" applyFont="1" applyFill="1" applyBorder="1" applyAlignment="1">
      <alignment horizontal="center" vertical="center"/>
    </xf>
    <xf numFmtId="1" fontId="31" fillId="0" borderId="10" xfId="0" applyNumberFormat="1" applyFont="1" applyFill="1" applyBorder="1" applyAlignment="1">
      <alignment horizontal="center" vertical="center" wrapText="1"/>
    </xf>
    <xf numFmtId="9" fontId="19" fillId="18" borderId="66" xfId="21" applyFont="1" applyFill="1" applyBorder="1" applyAlignment="1">
      <alignment horizontal="center" vertical="center" wrapText="1"/>
    </xf>
    <xf numFmtId="0" fontId="19" fillId="18" borderId="66" xfId="17" applyNumberFormat="1" applyFont="1" applyFill="1" applyBorder="1" applyAlignment="1">
      <alignment horizontal="center" vertical="center" wrapText="1"/>
    </xf>
    <xf numFmtId="9" fontId="19" fillId="20" borderId="66" xfId="21" applyFont="1" applyFill="1" applyBorder="1" applyAlignment="1">
      <alignment horizontal="center" vertical="center" wrapText="1"/>
    </xf>
    <xf numFmtId="0" fontId="19" fillId="20" borderId="66" xfId="17" applyNumberFormat="1" applyFont="1" applyFill="1" applyBorder="1" applyAlignment="1">
      <alignment horizontal="center" vertical="center" wrapText="1"/>
    </xf>
    <xf numFmtId="9" fontId="19" fillId="18" borderId="66" xfId="17" applyNumberFormat="1" applyFont="1" applyFill="1" applyBorder="1" applyAlignment="1">
      <alignment horizontal="center" vertical="center" wrapText="1"/>
    </xf>
    <xf numFmtId="0" fontId="19" fillId="18" borderId="106" xfId="17" applyNumberFormat="1" applyFont="1" applyFill="1" applyBorder="1" applyAlignment="1">
      <alignment horizontal="center" vertical="center" wrapText="1"/>
    </xf>
    <xf numFmtId="9" fontId="19" fillId="20" borderId="66" xfId="17" applyNumberFormat="1" applyFont="1" applyFill="1" applyBorder="1" applyAlignment="1">
      <alignment horizontal="center" vertical="center" wrapText="1"/>
    </xf>
    <xf numFmtId="0" fontId="85" fillId="59" borderId="132" xfId="1" applyFont="1" applyFill="1" applyBorder="1" applyAlignment="1" applyProtection="1">
      <alignment horizontal="center" vertical="center" wrapText="1"/>
    </xf>
    <xf numFmtId="0" fontId="85" fillId="59" borderId="132" xfId="1" applyFont="1" applyFill="1" applyBorder="1" applyAlignment="1" applyProtection="1">
      <alignment horizontal="left" vertical="center" wrapText="1"/>
    </xf>
    <xf numFmtId="0" fontId="31" fillId="59" borderId="132" xfId="1" applyFont="1" applyFill="1" applyBorder="1" applyAlignment="1" applyProtection="1">
      <alignment horizontal="center" vertical="center" wrapText="1"/>
    </xf>
    <xf numFmtId="0" fontId="31" fillId="59" borderId="132" xfId="1" quotePrefix="1" applyFont="1" applyFill="1" applyBorder="1" applyAlignment="1" applyProtection="1">
      <alignment horizontal="center" vertical="center" wrapText="1"/>
    </xf>
    <xf numFmtId="1" fontId="85" fillId="59" borderId="103" xfId="0" applyNumberFormat="1" applyFont="1" applyFill="1" applyBorder="1" applyAlignment="1">
      <alignment horizontal="center" vertical="center"/>
    </xf>
    <xf numFmtId="49" fontId="85" fillId="59" borderId="103" xfId="0" applyNumberFormat="1" applyFont="1" applyFill="1" applyBorder="1" applyAlignment="1">
      <alignment horizontal="center" vertical="center" wrapText="1"/>
    </xf>
    <xf numFmtId="1" fontId="32" fillId="59" borderId="132" xfId="0" applyNumberFormat="1" applyFont="1" applyFill="1" applyBorder="1" applyAlignment="1">
      <alignment horizontal="center" vertical="center" wrapText="1"/>
    </xf>
    <xf numFmtId="0" fontId="19" fillId="0" borderId="123" xfId="0" applyNumberFormat="1" applyFont="1" applyBorder="1" applyAlignment="1">
      <alignment horizontal="center" vertical="center" wrapText="1"/>
    </xf>
    <xf numFmtId="0" fontId="19" fillId="2" borderId="123" xfId="0" applyNumberFormat="1" applyFont="1" applyFill="1" applyBorder="1" applyAlignment="1">
      <alignment horizontal="center" vertical="center" wrapText="1"/>
    </xf>
    <xf numFmtId="0" fontId="18" fillId="2" borderId="123" xfId="0" applyNumberFormat="1" applyFont="1" applyFill="1" applyBorder="1" applyAlignment="1">
      <alignment horizontal="center" vertical="center" wrapText="1"/>
    </xf>
    <xf numFmtId="1" fontId="19" fillId="2" borderId="123" xfId="0" applyNumberFormat="1" applyFont="1" applyFill="1" applyBorder="1" applyAlignment="1">
      <alignment horizontal="center" vertical="center"/>
    </xf>
    <xf numFmtId="1" fontId="19" fillId="2" borderId="123" xfId="0" applyNumberFormat="1" applyFont="1" applyFill="1" applyBorder="1" applyAlignment="1">
      <alignment horizontal="center" vertical="center" wrapText="1"/>
    </xf>
    <xf numFmtId="0" fontId="19" fillId="18" borderId="123" xfId="17" applyNumberFormat="1" applyFont="1" applyFill="1" applyBorder="1" applyAlignment="1">
      <alignment horizontal="center" vertical="center" wrapText="1"/>
    </xf>
    <xf numFmtId="0" fontId="19" fillId="0" borderId="0" xfId="0" applyFont="1" applyAlignment="1">
      <alignment vertical="center" wrapText="1"/>
    </xf>
    <xf numFmtId="0" fontId="31" fillId="62" borderId="10" xfId="0" applyNumberFormat="1" applyFont="1" applyFill="1" applyBorder="1" applyAlignment="1">
      <alignment vertical="center" wrapText="1"/>
    </xf>
    <xf numFmtId="0" fontId="31" fillId="62" borderId="10" xfId="0" applyFont="1" applyFill="1" applyBorder="1" applyAlignment="1">
      <alignment vertical="center" wrapText="1"/>
    </xf>
    <xf numFmtId="1" fontId="19" fillId="9" borderId="15" xfId="0" applyNumberFormat="1" applyFont="1" applyFill="1" applyBorder="1" applyAlignment="1">
      <alignment horizontal="center" vertical="center"/>
    </xf>
    <xf numFmtId="0" fontId="19" fillId="8" borderId="10" xfId="0" applyNumberFormat="1" applyFont="1" applyFill="1" applyBorder="1" applyAlignment="1">
      <alignment vertical="center"/>
    </xf>
    <xf numFmtId="1" fontId="31" fillId="8" borderId="10" xfId="0" applyNumberFormat="1" applyFont="1" applyFill="1" applyBorder="1" applyAlignment="1">
      <alignment vertical="center"/>
    </xf>
    <xf numFmtId="0" fontId="19" fillId="0" borderId="5" xfId="0" applyNumberFormat="1" applyFont="1" applyBorder="1" applyAlignment="1">
      <alignment vertical="center"/>
    </xf>
    <xf numFmtId="1" fontId="31" fillId="2" borderId="23" xfId="0" applyNumberFormat="1" applyFont="1" applyFill="1" applyBorder="1" applyAlignment="1">
      <alignment horizontal="center" vertical="center"/>
    </xf>
    <xf numFmtId="0" fontId="19" fillId="0" borderId="1" xfId="0" applyNumberFormat="1" applyFont="1" applyBorder="1" applyAlignment="1">
      <alignment vertical="center"/>
    </xf>
    <xf numFmtId="1" fontId="31" fillId="2" borderId="1" xfId="0" applyNumberFormat="1" applyFont="1" applyFill="1" applyBorder="1" applyAlignment="1">
      <alignment horizontal="center" vertical="center"/>
    </xf>
    <xf numFmtId="1" fontId="19" fillId="8" borderId="12" xfId="0" applyNumberFormat="1" applyFont="1" applyFill="1" applyBorder="1" applyAlignment="1">
      <alignment vertical="center"/>
    </xf>
    <xf numFmtId="1" fontId="19" fillId="8" borderId="8" xfId="0" applyNumberFormat="1" applyFont="1" applyFill="1" applyBorder="1" applyAlignment="1">
      <alignment vertical="center"/>
    </xf>
    <xf numFmtId="1" fontId="31" fillId="8" borderId="8" xfId="0" applyNumberFormat="1" applyFont="1" applyFill="1" applyBorder="1" applyAlignment="1">
      <alignment vertical="center"/>
    </xf>
    <xf numFmtId="0" fontId="19" fillId="0" borderId="1" xfId="0" applyNumberFormat="1" applyFont="1" applyBorder="1" applyAlignment="1">
      <alignment horizontal="center" vertical="center"/>
    </xf>
    <xf numFmtId="0" fontId="18" fillId="9" borderId="105" xfId="0" applyNumberFormat="1" applyFont="1" applyFill="1" applyBorder="1" applyAlignment="1">
      <alignment horizontal="center" vertical="center"/>
    </xf>
    <xf numFmtId="0" fontId="18" fillId="9" borderId="66" xfId="0" applyNumberFormat="1" applyFont="1" applyFill="1" applyBorder="1" applyAlignment="1">
      <alignment horizontal="center" vertical="center"/>
    </xf>
    <xf numFmtId="1" fontId="19" fillId="9" borderId="7" xfId="0" applyNumberFormat="1" applyFont="1" applyFill="1" applyBorder="1" applyAlignment="1">
      <alignment vertical="center"/>
    </xf>
    <xf numFmtId="1" fontId="19" fillId="9" borderId="8" xfId="0" applyNumberFormat="1" applyFont="1" applyFill="1" applyBorder="1" applyAlignment="1">
      <alignment vertical="center"/>
    </xf>
    <xf numFmtId="1" fontId="19" fillId="9" borderId="108" xfId="0" applyNumberFormat="1" applyFont="1" applyFill="1" applyBorder="1" applyAlignment="1">
      <alignment vertical="center"/>
    </xf>
    <xf numFmtId="1" fontId="19" fillId="9" borderId="66" xfId="0" applyNumberFormat="1" applyFont="1" applyFill="1" applyBorder="1" applyAlignment="1">
      <alignment vertical="center"/>
    </xf>
    <xf numFmtId="1" fontId="19" fillId="10" borderId="12" xfId="0" applyNumberFormat="1" applyFont="1" applyFill="1" applyBorder="1" applyAlignment="1">
      <alignment vertical="center"/>
    </xf>
    <xf numFmtId="1" fontId="19" fillId="10" borderId="8" xfId="0" applyNumberFormat="1" applyFont="1" applyFill="1" applyBorder="1" applyAlignment="1">
      <alignment vertical="center"/>
    </xf>
    <xf numFmtId="1" fontId="31" fillId="10" borderId="8" xfId="0" applyNumberFormat="1" applyFont="1" applyFill="1" applyBorder="1" applyAlignment="1">
      <alignment vertical="center"/>
    </xf>
    <xf numFmtId="1" fontId="19" fillId="10" borderId="131" xfId="0" applyNumberFormat="1" applyFont="1" applyFill="1" applyBorder="1" applyAlignment="1">
      <alignment vertical="center"/>
    </xf>
    <xf numFmtId="1" fontId="19" fillId="10" borderId="66" xfId="0" applyNumberFormat="1" applyFont="1" applyFill="1" applyBorder="1" applyAlignment="1">
      <alignment vertical="center"/>
    </xf>
    <xf numFmtId="0" fontId="84" fillId="12" borderId="123" xfId="3" applyFont="1" applyFill="1" applyBorder="1" applyAlignment="1">
      <alignment vertical="center" wrapText="1"/>
    </xf>
    <xf numFmtId="1" fontId="31" fillId="2" borderId="123" xfId="0" applyNumberFormat="1" applyFont="1" applyFill="1" applyBorder="1" applyAlignment="1">
      <alignment vertical="center"/>
    </xf>
    <xf numFmtId="1" fontId="31" fillId="2" borderId="110" xfId="0" applyNumberFormat="1" applyFont="1" applyFill="1" applyBorder="1" applyAlignment="1">
      <alignment horizontal="center" vertical="center"/>
    </xf>
    <xf numFmtId="1" fontId="31" fillId="0" borderId="61" xfId="0" applyNumberFormat="1" applyFont="1" applyFill="1" applyBorder="1" applyAlignment="1">
      <alignment horizontal="center" vertical="center"/>
    </xf>
    <xf numFmtId="0" fontId="19" fillId="0" borderId="0" xfId="0" applyNumberFormat="1" applyFont="1" applyFill="1" applyAlignment="1">
      <alignment vertical="center" wrapText="1"/>
    </xf>
    <xf numFmtId="0" fontId="19" fillId="0" borderId="0" xfId="0" applyFont="1" applyFill="1" applyAlignment="1">
      <alignment vertical="center" wrapText="1"/>
    </xf>
    <xf numFmtId="0" fontId="31" fillId="0" borderId="0" xfId="0" applyNumberFormat="1" applyFont="1" applyAlignment="1">
      <alignment vertical="center" wrapText="1"/>
    </xf>
    <xf numFmtId="0" fontId="18" fillId="9" borderId="15" xfId="0" applyNumberFormat="1" applyFont="1" applyFill="1" applyBorder="1" applyAlignment="1">
      <alignment horizontal="center" vertical="center"/>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31" fillId="0" borderId="126" xfId="0" applyFont="1" applyFill="1" applyBorder="1" applyAlignment="1">
      <alignment horizontal="center" vertical="center" wrapText="1"/>
    </xf>
    <xf numFmtId="49" fontId="31" fillId="0" borderId="132" xfId="1" applyNumberFormat="1" applyFont="1" applyFill="1" applyBorder="1" applyAlignment="1" applyProtection="1">
      <alignment horizontal="center" vertical="center" wrapText="1"/>
    </xf>
    <xf numFmtId="1" fontId="18" fillId="57" borderId="10" xfId="0" applyNumberFormat="1" applyFont="1" applyFill="1" applyBorder="1" applyAlignment="1">
      <alignment horizontal="center" vertical="center" wrapText="1"/>
    </xf>
    <xf numFmtId="1" fontId="43" fillId="57" borderId="10" xfId="0" applyNumberFormat="1" applyFont="1" applyFill="1" applyBorder="1" applyAlignment="1">
      <alignment horizontal="center" vertical="center" wrapText="1"/>
    </xf>
    <xf numFmtId="0" fontId="18" fillId="58" borderId="126" xfId="0" applyNumberFormat="1" applyFont="1" applyFill="1" applyBorder="1" applyAlignment="1">
      <alignment horizontal="center" vertical="center" wrapText="1"/>
    </xf>
    <xf numFmtId="1" fontId="18" fillId="58" borderId="126" xfId="0" applyNumberFormat="1" applyFont="1" applyFill="1" applyBorder="1" applyAlignment="1">
      <alignment horizontal="center" vertical="center" wrapText="1"/>
    </xf>
    <xf numFmtId="0" fontId="18" fillId="58" borderId="126" xfId="0" applyNumberFormat="1" applyFont="1" applyFill="1" applyBorder="1" applyAlignment="1">
      <alignment horizontal="left" vertical="center" wrapText="1"/>
    </xf>
    <xf numFmtId="1" fontId="85" fillId="58" borderId="10" xfId="0" applyNumberFormat="1" applyFont="1" applyFill="1" applyBorder="1" applyAlignment="1">
      <alignment horizontal="center" vertical="center" wrapText="1"/>
    </xf>
    <xf numFmtId="1" fontId="18" fillId="58" borderId="10" xfId="0" applyNumberFormat="1" applyFont="1" applyFill="1" applyBorder="1" applyAlignment="1">
      <alignment horizontal="center" vertical="center" wrapText="1"/>
    </xf>
    <xf numFmtId="1" fontId="19" fillId="58" borderId="10" xfId="0" applyNumberFormat="1" applyFont="1" applyFill="1" applyBorder="1" applyAlignment="1">
      <alignment horizontal="center" vertical="center" wrapText="1"/>
    </xf>
    <xf numFmtId="1" fontId="18" fillId="58" borderId="133" xfId="0" applyNumberFormat="1" applyFont="1" applyFill="1" applyBorder="1" applyAlignment="1">
      <alignment horizontal="center" vertical="center" wrapText="1"/>
    </xf>
    <xf numFmtId="1" fontId="18" fillId="58" borderId="126" xfId="0" applyNumberFormat="1" applyFont="1" applyFill="1" applyBorder="1" applyAlignment="1">
      <alignment horizontal="left" vertical="center" wrapText="1"/>
    </xf>
    <xf numFmtId="0" fontId="18" fillId="58" borderId="66" xfId="0" applyNumberFormat="1" applyFont="1" applyFill="1" applyBorder="1" applyAlignment="1">
      <alignment horizontal="left" vertical="center" wrapText="1"/>
    </xf>
    <xf numFmtId="1" fontId="85" fillId="58" borderId="66" xfId="0" applyNumberFormat="1" applyFont="1" applyFill="1" applyBorder="1" applyAlignment="1">
      <alignment horizontal="center" vertical="center" wrapText="1"/>
    </xf>
    <xf numFmtId="1" fontId="18" fillId="58" borderId="66" xfId="0" applyNumberFormat="1" applyFont="1" applyFill="1" applyBorder="1" applyAlignment="1">
      <alignment horizontal="center" vertical="center" wrapText="1"/>
    </xf>
    <xf numFmtId="1" fontId="19" fillId="58" borderId="66" xfId="0" applyNumberFormat="1" applyFont="1" applyFill="1" applyBorder="1" applyAlignment="1">
      <alignment horizontal="center" vertical="center" wrapText="1"/>
    </xf>
    <xf numFmtId="0" fontId="19" fillId="0" borderId="110" xfId="54" applyNumberFormat="1" applyFont="1" applyFill="1" applyBorder="1" applyAlignment="1">
      <alignment horizontal="center" vertical="center" wrapText="1"/>
    </xf>
    <xf numFmtId="0" fontId="45" fillId="12" borderId="110" xfId="0" applyNumberFormat="1" applyFont="1" applyFill="1" applyBorder="1" applyAlignment="1">
      <alignment horizontal="left" vertical="center" wrapText="1"/>
    </xf>
    <xf numFmtId="49" fontId="85" fillId="57" borderId="84" xfId="0" applyNumberFormat="1" applyFont="1" applyFill="1" applyBorder="1" applyAlignment="1">
      <alignment horizontal="center" vertical="center" wrapText="1"/>
    </xf>
    <xf numFmtId="49" fontId="85" fillId="59" borderId="79" xfId="0" applyNumberFormat="1" applyFont="1" applyFill="1" applyBorder="1" applyAlignment="1">
      <alignment horizontal="center" vertical="center"/>
    </xf>
    <xf numFmtId="49" fontId="31" fillId="8" borderId="10" xfId="0" applyNumberFormat="1" applyFont="1" applyFill="1" applyBorder="1" applyAlignment="1">
      <alignment horizontal="center" vertical="center" wrapText="1"/>
    </xf>
    <xf numFmtId="49" fontId="31" fillId="2" borderId="5" xfId="0" applyNumberFormat="1"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49" fontId="31" fillId="8" borderId="8" xfId="0" applyNumberFormat="1" applyFont="1" applyFill="1" applyBorder="1" applyAlignment="1">
      <alignment vertical="center"/>
    </xf>
    <xf numFmtId="49" fontId="31" fillId="10" borderId="8" xfId="0" applyNumberFormat="1" applyFont="1" applyFill="1" applyBorder="1" applyAlignment="1">
      <alignment vertical="center"/>
    </xf>
    <xf numFmtId="49" fontId="85" fillId="63" borderId="79" xfId="0" applyNumberFormat="1" applyFont="1" applyFill="1" applyBorder="1" applyAlignment="1">
      <alignment horizontal="center" vertical="center"/>
    </xf>
    <xf numFmtId="49" fontId="31" fillId="2" borderId="123" xfId="0" applyNumberFormat="1" applyFont="1" applyFill="1" applyBorder="1" applyAlignment="1">
      <alignment horizontal="center" vertical="center" wrapText="1"/>
    </xf>
    <xf numFmtId="49" fontId="85" fillId="59" borderId="103" xfId="0" applyNumberFormat="1" applyFont="1" applyFill="1" applyBorder="1" applyAlignment="1">
      <alignment horizontal="center" vertical="center"/>
    </xf>
    <xf numFmtId="49" fontId="31" fillId="0" borderId="10" xfId="0" applyNumberFormat="1" applyFont="1" applyFill="1" applyBorder="1" applyAlignment="1">
      <alignment horizontal="center" vertical="center" wrapText="1"/>
    </xf>
    <xf numFmtId="49" fontId="85" fillId="58" borderId="66" xfId="0" applyNumberFormat="1" applyFont="1" applyFill="1" applyBorder="1" applyAlignment="1">
      <alignment horizontal="center" vertical="center" wrapText="1"/>
    </xf>
    <xf numFmtId="49" fontId="31" fillId="0" borderId="61" xfId="0" applyNumberFormat="1" applyFont="1" applyFill="1" applyBorder="1" applyAlignment="1">
      <alignment horizontal="center" vertical="center" wrapText="1"/>
    </xf>
    <xf numFmtId="49" fontId="85" fillId="58" borderId="10" xfId="0" applyNumberFormat="1" applyFont="1" applyFill="1" applyBorder="1" applyAlignment="1">
      <alignment horizontal="center" vertical="center" wrapText="1"/>
    </xf>
    <xf numFmtId="49" fontId="31" fillId="0" borderId="0" xfId="0" applyNumberFormat="1" applyFont="1" applyAlignment="1">
      <alignment vertical="center" wrapText="1"/>
    </xf>
    <xf numFmtId="1" fontId="19" fillId="2" borderId="66" xfId="0" applyNumberFormat="1" applyFont="1" applyFill="1" applyBorder="1" applyAlignment="1">
      <alignment horizontal="left" vertical="center" wrapText="1"/>
    </xf>
    <xf numFmtId="1" fontId="19" fillId="0" borderId="66" xfId="0" applyNumberFormat="1" applyFont="1" applyFill="1" applyBorder="1" applyAlignment="1">
      <alignment horizontal="left" vertical="center" wrapText="1"/>
    </xf>
    <xf numFmtId="9" fontId="85" fillId="59" borderId="66" xfId="126" applyFont="1" applyFill="1" applyBorder="1" applyAlignment="1">
      <alignment horizontal="left" vertical="center" wrapText="1"/>
    </xf>
    <xf numFmtId="0" fontId="84" fillId="12" borderId="126" xfId="1" applyFont="1" applyFill="1" applyBorder="1" applyAlignment="1" applyProtection="1">
      <alignment horizontal="center" vertical="center" wrapText="1"/>
    </xf>
    <xf numFmtId="0" fontId="84" fillId="12" borderId="126" xfId="0" applyFont="1" applyFill="1" applyBorder="1" applyAlignment="1">
      <alignment vertical="center" wrapText="1"/>
    </xf>
    <xf numFmtId="0" fontId="19" fillId="12" borderId="110" xfId="0" applyNumberFormat="1" applyFont="1" applyFill="1" applyBorder="1" applyAlignment="1">
      <alignment horizontal="center" vertical="center" wrapText="1"/>
    </xf>
    <xf numFmtId="1" fontId="31" fillId="0" borderId="126" xfId="0" applyNumberFormat="1" applyFont="1" applyFill="1" applyBorder="1" applyAlignment="1">
      <alignment horizontal="center" vertical="center" wrapText="1"/>
    </xf>
    <xf numFmtId="0" fontId="19" fillId="18" borderId="66" xfId="2" applyNumberFormat="1" applyFont="1" applyFill="1" applyBorder="1" applyAlignment="1">
      <alignment horizontal="center" vertical="center" wrapText="1"/>
    </xf>
    <xf numFmtId="9" fontId="19" fillId="20" borderId="66" xfId="126" applyFont="1" applyFill="1" applyBorder="1" applyAlignment="1">
      <alignment horizontal="center" vertical="center" wrapText="1"/>
    </xf>
    <xf numFmtId="0" fontId="19" fillId="20" borderId="66" xfId="2" applyNumberFormat="1" applyFont="1" applyFill="1" applyBorder="1" applyAlignment="1">
      <alignment horizontal="center" vertical="center" wrapText="1"/>
    </xf>
    <xf numFmtId="9" fontId="19" fillId="18" borderId="66" xfId="126" applyFont="1" applyFill="1" applyBorder="1" applyAlignment="1">
      <alignment horizontal="center" vertical="center" wrapText="1"/>
    </xf>
    <xf numFmtId="0" fontId="31" fillId="12" borderId="110" xfId="0" applyNumberFormat="1" applyFont="1" applyFill="1" applyBorder="1" applyAlignment="1">
      <alignment horizontal="left" vertical="center" wrapText="1"/>
    </xf>
    <xf numFmtId="0" fontId="19" fillId="0" borderId="10" xfId="0" applyNumberFormat="1" applyFont="1" applyFill="1" applyBorder="1" applyAlignment="1">
      <alignment vertical="center" wrapText="1"/>
    </xf>
    <xf numFmtId="0" fontId="19" fillId="18" borderId="10" xfId="0" applyNumberFormat="1" applyFont="1" applyFill="1" applyBorder="1" applyAlignment="1">
      <alignment vertical="center" wrapText="1"/>
    </xf>
    <xf numFmtId="0" fontId="84" fillId="18" borderId="10" xfId="0" applyFont="1" applyFill="1" applyBorder="1" applyAlignment="1">
      <alignment vertical="center" wrapText="1"/>
    </xf>
    <xf numFmtId="0" fontId="31" fillId="0" borderId="126" xfId="1" applyFont="1" applyFill="1" applyBorder="1" applyAlignment="1" applyProtection="1">
      <alignment horizontal="center" vertical="center" wrapText="1"/>
    </xf>
    <xf numFmtId="0" fontId="97" fillId="18" borderId="49" xfId="2" applyNumberFormat="1" applyFont="1" applyFill="1" applyBorder="1" applyAlignment="1">
      <alignment horizontal="center" vertical="center" wrapText="1"/>
    </xf>
    <xf numFmtId="0" fontId="31" fillId="18" borderId="49" xfId="2" applyNumberFormat="1" applyFont="1" applyFill="1" applyBorder="1" applyAlignment="1">
      <alignment horizontal="center" vertical="center" wrapText="1"/>
    </xf>
    <xf numFmtId="1" fontId="85" fillId="2" borderId="1" xfId="0" applyNumberFormat="1" applyFont="1" applyFill="1" applyBorder="1" applyAlignment="1">
      <alignment horizontal="center" vertical="center" wrapText="1"/>
    </xf>
    <xf numFmtId="0" fontId="85" fillId="2" borderId="1" xfId="0" applyNumberFormat="1" applyFont="1" applyFill="1" applyBorder="1" applyAlignment="1">
      <alignment horizontal="center" vertical="center" wrapText="1"/>
    </xf>
    <xf numFmtId="9" fontId="31" fillId="20" borderId="49" xfId="17" applyNumberFormat="1" applyFont="1" applyFill="1" applyBorder="1" applyAlignment="1">
      <alignment horizontal="center" vertical="center" wrapText="1"/>
    </xf>
    <xf numFmtId="0" fontId="31" fillId="20" borderId="49" xfId="2" applyNumberFormat="1" applyFont="1" applyFill="1" applyBorder="1" applyAlignment="1">
      <alignment horizontal="center" vertical="center" wrapText="1"/>
    </xf>
    <xf numFmtId="9" fontId="31" fillId="18" borderId="49" xfId="17" applyNumberFormat="1" applyFont="1" applyFill="1" applyBorder="1" applyAlignment="1">
      <alignment horizontal="center" vertical="center" wrapText="1"/>
    </xf>
    <xf numFmtId="0" fontId="31" fillId="20" borderId="105" xfId="2" applyNumberFormat="1" applyFont="1" applyFill="1" applyBorder="1" applyAlignment="1">
      <alignment horizontal="center" vertical="center" wrapText="1"/>
    </xf>
    <xf numFmtId="1" fontId="31" fillId="2" borderId="66" xfId="0" applyNumberFormat="1" applyFont="1" applyFill="1" applyBorder="1" applyAlignment="1">
      <alignment horizontal="left" vertical="center" wrapText="1"/>
    </xf>
    <xf numFmtId="0" fontId="31" fillId="0" borderId="0" xfId="0" applyFont="1" applyAlignment="1">
      <alignment vertical="center" wrapText="1"/>
    </xf>
    <xf numFmtId="1" fontId="96" fillId="0" borderId="76" xfId="0" applyNumberFormat="1" applyFont="1" applyFill="1" applyBorder="1" applyAlignment="1">
      <alignment horizontal="center" vertical="center" wrapText="1"/>
    </xf>
    <xf numFmtId="49" fontId="31" fillId="59" borderId="76" xfId="0" applyNumberFormat="1" applyFont="1" applyFill="1" applyBorder="1" applyAlignment="1">
      <alignment horizontal="center" vertical="center" wrapText="1"/>
    </xf>
    <xf numFmtId="0" fontId="32" fillId="0" borderId="76" xfId="1" quotePrefix="1" applyFont="1" applyFill="1" applyBorder="1" applyAlignment="1" applyProtection="1">
      <alignment horizontal="center" vertical="center" wrapText="1"/>
    </xf>
    <xf numFmtId="0" fontId="31" fillId="18" borderId="66" xfId="2" applyNumberFormat="1" applyFont="1" applyFill="1" applyBorder="1" applyAlignment="1">
      <alignment horizontal="center" vertical="center" wrapText="1"/>
    </xf>
    <xf numFmtId="0" fontId="95" fillId="18" borderId="66" xfId="2" applyNumberFormat="1" applyFont="1" applyFill="1" applyBorder="1" applyAlignment="1">
      <alignment horizontal="center" vertical="center" wrapText="1"/>
    </xf>
    <xf numFmtId="49" fontId="31" fillId="0" borderId="111" xfId="28760" applyNumberFormat="1" applyFont="1" applyFill="1" applyBorder="1" applyAlignment="1">
      <alignment horizontal="center" vertical="center" wrapText="1"/>
    </xf>
    <xf numFmtId="49" fontId="31" fillId="0" borderId="104" xfId="28760" applyNumberFormat="1" applyFont="1" applyFill="1" applyBorder="1" applyAlignment="1">
      <alignment horizontal="center" vertical="center" wrapText="1"/>
    </xf>
    <xf numFmtId="1" fontId="19" fillId="0" borderId="61" xfId="0" applyNumberFormat="1" applyFont="1" applyFill="1" applyBorder="1" applyAlignment="1">
      <alignment horizontal="center" vertical="center" wrapText="1"/>
    </xf>
    <xf numFmtId="1" fontId="31" fillId="2" borderId="134" xfId="0" applyNumberFormat="1" applyFont="1" applyFill="1" applyBorder="1" applyAlignment="1">
      <alignment horizontal="center" vertical="center"/>
    </xf>
    <xf numFmtId="49" fontId="31" fillId="0" borderId="66" xfId="1" applyNumberFormat="1" applyFont="1" applyFill="1" applyBorder="1" applyAlignment="1" applyProtection="1">
      <alignment horizontal="center" vertical="center" wrapText="1"/>
    </xf>
    <xf numFmtId="0" fontId="32" fillId="13" borderId="61" xfId="0" applyNumberFormat="1" applyFont="1" applyFill="1" applyBorder="1" applyAlignment="1">
      <alignment horizontal="center" vertical="center" wrapText="1"/>
    </xf>
    <xf numFmtId="9" fontId="32" fillId="13" borderId="104" xfId="219" applyFont="1" applyFill="1" applyBorder="1" applyAlignment="1">
      <alignment horizontal="center" vertical="center" wrapText="1"/>
    </xf>
    <xf numFmtId="0" fontId="32" fillId="13" borderId="104" xfId="2" applyNumberFormat="1" applyFont="1" applyFill="1" applyBorder="1" applyAlignment="1">
      <alignment horizontal="center" vertical="center" wrapText="1"/>
    </xf>
    <xf numFmtId="0" fontId="32" fillId="13" borderId="49" xfId="2" applyNumberFormat="1" applyFont="1" applyFill="1" applyBorder="1" applyAlignment="1">
      <alignment horizontal="center" vertical="center" wrapText="1"/>
    </xf>
    <xf numFmtId="0" fontId="31" fillId="13" borderId="117" xfId="1" applyFont="1" applyFill="1" applyBorder="1" applyAlignment="1" applyProtection="1">
      <alignment vertical="center" wrapText="1"/>
    </xf>
    <xf numFmtId="0" fontId="0" fillId="0" borderId="76" xfId="0" applyFont="1" applyBorder="1" applyAlignment="1">
      <alignment vertical="center"/>
    </xf>
    <xf numFmtId="0" fontId="0" fillId="0" borderId="74" xfId="0" applyFont="1" applyBorder="1" applyAlignment="1">
      <alignment vertical="center"/>
    </xf>
    <xf numFmtId="0" fontId="34" fillId="9" borderId="10" xfId="0" applyNumberFormat="1" applyFont="1" applyFill="1" applyBorder="1" applyAlignment="1">
      <alignment horizontal="center" vertical="center"/>
    </xf>
    <xf numFmtId="0" fontId="0" fillId="0" borderId="10" xfId="0" applyFont="1" applyBorder="1" applyAlignment="1">
      <alignment vertical="center"/>
    </xf>
    <xf numFmtId="1" fontId="19" fillId="22" borderId="41" xfId="0" applyNumberFormat="1" applyFont="1" applyFill="1" applyBorder="1" applyAlignment="1">
      <alignment horizontal="center" vertical="center" wrapText="1"/>
    </xf>
    <xf numFmtId="0" fontId="60" fillId="18" borderId="39" xfId="0" applyFont="1" applyFill="1" applyBorder="1" applyAlignment="1">
      <alignment horizontal="center" vertical="center"/>
    </xf>
    <xf numFmtId="0" fontId="60" fillId="20" borderId="39" xfId="0" applyFont="1" applyFill="1" applyBorder="1" applyAlignment="1">
      <alignment horizontal="center" vertical="center"/>
    </xf>
    <xf numFmtId="0" fontId="60" fillId="20" borderId="67" xfId="0" applyFont="1" applyFill="1" applyBorder="1" applyAlignment="1">
      <alignment horizontal="center" vertical="center"/>
    </xf>
    <xf numFmtId="0" fontId="18" fillId="9" borderId="15" xfId="0" applyNumberFormat="1" applyFont="1" applyFill="1" applyBorder="1" applyAlignment="1">
      <alignment horizontal="center" vertical="center"/>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1" fontId="18" fillId="57" borderId="99" xfId="0" applyNumberFormat="1" applyFont="1" applyFill="1" applyBorder="1" applyAlignment="1">
      <alignment horizontal="center" vertical="center" wrapText="1"/>
    </xf>
    <xf numFmtId="1" fontId="18" fillId="58" borderId="99" xfId="0" applyNumberFormat="1" applyFont="1" applyFill="1" applyBorder="1" applyAlignment="1">
      <alignment horizontal="center" vertical="center" wrapText="1"/>
    </xf>
    <xf numFmtId="0" fontId="43" fillId="65" borderId="99" xfId="831" applyFont="1" applyFill="1" applyBorder="1" applyAlignment="1">
      <alignment horizontal="center" vertical="center" wrapText="1"/>
    </xf>
    <xf numFmtId="0" fontId="43" fillId="65" borderId="87" xfId="831" applyFont="1" applyFill="1" applyBorder="1" applyAlignment="1">
      <alignment horizontal="center" vertical="center" wrapText="1"/>
    </xf>
    <xf numFmtId="1" fontId="19" fillId="13" borderId="99" xfId="0" applyNumberFormat="1" applyFont="1" applyFill="1" applyBorder="1" applyAlignment="1">
      <alignment horizontal="center" vertical="center" wrapText="1"/>
    </xf>
    <xf numFmtId="1" fontId="19" fillId="66" borderId="99" xfId="0" applyNumberFormat="1" applyFont="1" applyFill="1" applyBorder="1" applyAlignment="1">
      <alignment horizontal="center" vertical="center" wrapText="1"/>
    </xf>
    <xf numFmtId="1" fontId="16" fillId="13" borderId="99" xfId="0" applyNumberFormat="1" applyFont="1" applyFill="1" applyBorder="1" applyAlignment="1">
      <alignment horizontal="center" vertical="center"/>
    </xf>
    <xf numFmtId="1" fontId="18" fillId="13" borderId="99" xfId="0" applyNumberFormat="1" applyFont="1" applyFill="1" applyBorder="1" applyAlignment="1">
      <alignment horizontal="center" vertical="center" wrapText="1"/>
    </xf>
    <xf numFmtId="1" fontId="18" fillId="57" borderId="86" xfId="0" applyNumberFormat="1" applyFont="1" applyFill="1" applyBorder="1" applyAlignment="1">
      <alignment horizontal="center" vertical="center" wrapText="1"/>
    </xf>
    <xf numFmtId="9" fontId="18" fillId="58" borderId="86" xfId="219" applyFont="1" applyFill="1" applyBorder="1" applyAlignment="1">
      <alignment horizontal="center" vertical="center" wrapText="1"/>
    </xf>
    <xf numFmtId="1" fontId="31" fillId="13" borderId="99" xfId="0" applyNumberFormat="1" applyFont="1" applyFill="1" applyBorder="1" applyAlignment="1">
      <alignment horizontal="center" vertical="center" wrapText="1"/>
    </xf>
    <xf numFmtId="9" fontId="85" fillId="59" borderId="140" xfId="219" applyFont="1" applyFill="1" applyBorder="1" applyAlignment="1">
      <alignment horizontal="center" vertical="center" wrapText="1"/>
    </xf>
    <xf numFmtId="9" fontId="85" fillId="60" borderId="86" xfId="219" applyFont="1" applyFill="1" applyBorder="1" applyAlignment="1" applyProtection="1">
      <alignment horizontal="center" vertical="center" wrapText="1"/>
    </xf>
    <xf numFmtId="1" fontId="32" fillId="60" borderId="99" xfId="0" applyNumberFormat="1" applyFont="1" applyFill="1" applyBorder="1" applyAlignment="1">
      <alignment horizontal="center" vertical="center" wrapText="1"/>
    </xf>
    <xf numFmtId="1" fontId="32" fillId="59" borderId="99" xfId="0" applyNumberFormat="1" applyFont="1" applyFill="1" applyBorder="1" applyAlignment="1">
      <alignment horizontal="center" vertical="center" wrapText="1"/>
    </xf>
    <xf numFmtId="1" fontId="19" fillId="60" borderId="141" xfId="0" applyNumberFormat="1" applyFont="1" applyFill="1" applyBorder="1" applyAlignment="1">
      <alignment vertical="center" wrapText="1"/>
    </xf>
    <xf numFmtId="9" fontId="19" fillId="59" borderId="99" xfId="21" applyFont="1" applyFill="1" applyBorder="1" applyAlignment="1">
      <alignment horizontal="center" vertical="center" wrapText="1"/>
    </xf>
    <xf numFmtId="1" fontId="16" fillId="9" borderId="99" xfId="0" applyNumberFormat="1" applyFont="1" applyFill="1" applyBorder="1" applyAlignment="1">
      <alignment horizontal="center" vertical="center"/>
    </xf>
    <xf numFmtId="1" fontId="16" fillId="10" borderId="99" xfId="0" applyNumberFormat="1" applyFont="1" applyFill="1" applyBorder="1" applyAlignment="1">
      <alignment horizontal="center" vertical="center"/>
    </xf>
    <xf numFmtId="1" fontId="31" fillId="0" borderId="99" xfId="0" applyNumberFormat="1" applyFont="1" applyFill="1" applyBorder="1" applyAlignment="1">
      <alignment horizontal="left" vertical="center" wrapText="1"/>
    </xf>
    <xf numFmtId="1" fontId="31" fillId="57" borderId="99" xfId="0" applyNumberFormat="1" applyFont="1" applyFill="1" applyBorder="1" applyAlignment="1">
      <alignment horizontal="left" vertical="center" wrapText="1"/>
    </xf>
    <xf numFmtId="1" fontId="31" fillId="0" borderId="99" xfId="28760" applyNumberFormat="1" applyFont="1" applyFill="1" applyBorder="1" applyAlignment="1">
      <alignment horizontal="left" vertical="center" wrapText="1"/>
    </xf>
    <xf numFmtId="0" fontId="17" fillId="9" borderId="10" xfId="0" applyNumberFormat="1" applyFont="1" applyFill="1" applyBorder="1" applyAlignment="1">
      <alignment horizontal="center" vertical="center"/>
    </xf>
    <xf numFmtId="9" fontId="31" fillId="59" borderId="99" xfId="21" applyFont="1" applyFill="1" applyBorder="1" applyAlignment="1">
      <alignment horizontal="center" vertical="center" wrapText="1"/>
    </xf>
    <xf numFmtId="0" fontId="0" fillId="67" borderId="142" xfId="0" applyFont="1" applyFill="1" applyBorder="1" applyAlignment="1">
      <alignment vertical="center"/>
    </xf>
    <xf numFmtId="0" fontId="0" fillId="67" borderId="10" xfId="0" applyFont="1" applyFill="1" applyBorder="1" applyAlignment="1">
      <alignment vertical="center"/>
    </xf>
    <xf numFmtId="1" fontId="19" fillId="13" borderId="59" xfId="0" applyNumberFormat="1" applyFont="1" applyFill="1" applyBorder="1" applyAlignment="1">
      <alignment horizontal="center" vertical="center" wrapText="1"/>
    </xf>
    <xf numFmtId="1" fontId="19" fillId="66" borderId="59" xfId="0" applyNumberFormat="1" applyFont="1" applyFill="1" applyBorder="1" applyAlignment="1">
      <alignment horizontal="center" vertical="center" wrapText="1"/>
    </xf>
    <xf numFmtId="1" fontId="16" fillId="13" borderId="59" xfId="0" applyNumberFormat="1" applyFont="1" applyFill="1" applyBorder="1" applyAlignment="1">
      <alignment horizontal="center" vertical="center"/>
    </xf>
    <xf numFmtId="1" fontId="18" fillId="13" borderId="59" xfId="0" applyNumberFormat="1" applyFont="1" applyFill="1" applyBorder="1" applyAlignment="1">
      <alignment horizontal="center" vertical="center" wrapText="1"/>
    </xf>
    <xf numFmtId="1" fontId="31" fillId="13" borderId="59" xfId="0" applyNumberFormat="1" applyFont="1" applyFill="1" applyBorder="1" applyAlignment="1">
      <alignment horizontal="center" vertical="center" wrapText="1"/>
    </xf>
    <xf numFmtId="1" fontId="19" fillId="13" borderId="59" xfId="28760" applyNumberFormat="1" applyFont="1" applyFill="1" applyBorder="1" applyAlignment="1">
      <alignment horizontal="center" vertical="center" wrapText="1"/>
    </xf>
    <xf numFmtId="1" fontId="19" fillId="66" borderId="143" xfId="0" applyNumberFormat="1" applyFont="1" applyFill="1" applyBorder="1" applyAlignment="1">
      <alignment horizontal="center" vertical="center" wrapText="1"/>
    </xf>
    <xf numFmtId="0" fontId="34" fillId="9" borderId="27" xfId="0" applyNumberFormat="1" applyFont="1" applyFill="1" applyBorder="1" applyAlignment="1">
      <alignment vertical="center"/>
    </xf>
    <xf numFmtId="0" fontId="34" fillId="9" borderId="10" xfId="0" applyNumberFormat="1" applyFont="1" applyFill="1" applyBorder="1" applyAlignment="1">
      <alignment vertical="center"/>
    </xf>
    <xf numFmtId="0" fontId="34" fillId="67" borderId="10" xfId="0" applyNumberFormat="1" applyFont="1" applyFill="1" applyBorder="1" applyAlignment="1">
      <alignment vertical="center"/>
    </xf>
    <xf numFmtId="1" fontId="19" fillId="4" borderId="124" xfId="0" applyNumberFormat="1" applyFont="1" applyFill="1" applyBorder="1" applyAlignment="1">
      <alignment horizontal="center" vertical="center" wrapText="1"/>
    </xf>
    <xf numFmtId="1" fontId="19" fillId="2" borderId="124" xfId="0" applyNumberFormat="1" applyFont="1" applyFill="1" applyBorder="1" applyAlignment="1">
      <alignment horizontal="center" vertical="center" wrapText="1"/>
    </xf>
    <xf numFmtId="1" fontId="19" fillId="13" borderId="124" xfId="0" applyNumberFormat="1" applyFont="1" applyFill="1" applyBorder="1" applyAlignment="1">
      <alignment horizontal="center" vertical="center" wrapText="1"/>
    </xf>
    <xf numFmtId="1" fontId="19" fillId="2" borderId="119" xfId="0" applyNumberFormat="1" applyFont="1" applyFill="1" applyBorder="1" applyAlignment="1">
      <alignment horizontal="center" vertical="center" wrapText="1"/>
    </xf>
    <xf numFmtId="1" fontId="36" fillId="9" borderId="143" xfId="0" applyNumberFormat="1" applyFont="1" applyFill="1" applyBorder="1" applyAlignment="1">
      <alignment horizontal="center" vertical="center"/>
    </xf>
    <xf numFmtId="1" fontId="16" fillId="9" borderId="143" xfId="0" applyNumberFormat="1" applyFont="1" applyFill="1" applyBorder="1" applyAlignment="1">
      <alignment horizontal="center" vertical="center"/>
    </xf>
    <xf numFmtId="1" fontId="18" fillId="5" borderId="143" xfId="0" applyNumberFormat="1" applyFont="1" applyFill="1" applyBorder="1" applyAlignment="1">
      <alignment horizontal="center" vertical="center" wrapText="1"/>
    </xf>
    <xf numFmtId="1" fontId="18" fillId="5" borderId="135" xfId="0" applyNumberFormat="1" applyFont="1" applyFill="1" applyBorder="1" applyAlignment="1">
      <alignment horizontal="center" vertical="center" wrapText="1"/>
    </xf>
    <xf numFmtId="1" fontId="19" fillId="2" borderId="103" xfId="0" applyNumberFormat="1" applyFont="1" applyFill="1" applyBorder="1" applyAlignment="1">
      <alignment horizontal="center" vertical="center" wrapText="1"/>
    </xf>
    <xf numFmtId="1" fontId="16" fillId="8" borderId="131" xfId="0" applyNumberFormat="1" applyFont="1" applyFill="1" applyBorder="1" applyAlignment="1">
      <alignment horizontal="center" vertical="center"/>
    </xf>
    <xf numFmtId="1" fontId="43" fillId="57" borderId="143" xfId="0" applyNumberFormat="1" applyFont="1" applyFill="1" applyBorder="1" applyAlignment="1">
      <alignment horizontal="center" vertical="center" wrapText="1"/>
    </xf>
    <xf numFmtId="1" fontId="18" fillId="58" borderId="143" xfId="0" applyNumberFormat="1" applyFont="1" applyFill="1" applyBorder="1" applyAlignment="1">
      <alignment horizontal="center" vertical="center" wrapText="1"/>
    </xf>
    <xf numFmtId="0" fontId="31" fillId="0" borderId="143" xfId="1" applyFont="1" applyFill="1" applyBorder="1" applyAlignment="1" applyProtection="1">
      <alignment horizontal="center" vertical="center" wrapText="1"/>
    </xf>
    <xf numFmtId="1" fontId="31" fillId="59" borderId="143" xfId="0" applyNumberFormat="1" applyFont="1" applyFill="1" applyBorder="1" applyAlignment="1">
      <alignment horizontal="center" vertical="center" wrapText="1"/>
    </xf>
    <xf numFmtId="0" fontId="85" fillId="59" borderId="10" xfId="0" applyNumberFormat="1" applyFont="1" applyFill="1" applyBorder="1" applyAlignment="1">
      <alignment horizontal="center" vertical="center" wrapText="1"/>
    </xf>
    <xf numFmtId="49" fontId="85" fillId="60" borderId="143" xfId="1" applyNumberFormat="1" applyFont="1" applyFill="1" applyBorder="1" applyAlignment="1" applyProtection="1">
      <alignment horizontal="center" vertical="center" wrapText="1"/>
    </xf>
    <xf numFmtId="1" fontId="16" fillId="10" borderId="144" xfId="0" applyNumberFormat="1" applyFont="1" applyFill="1" applyBorder="1" applyAlignment="1">
      <alignment horizontal="center" vertical="center"/>
    </xf>
    <xf numFmtId="1" fontId="43" fillId="57" borderId="145" xfId="0" applyNumberFormat="1" applyFont="1" applyFill="1" applyBorder="1" applyAlignment="1">
      <alignment horizontal="center" vertical="center" wrapText="1"/>
    </xf>
    <xf numFmtId="1" fontId="18" fillId="58" borderId="145" xfId="0" applyNumberFormat="1" applyFont="1" applyFill="1" applyBorder="1" applyAlignment="1">
      <alignment horizontal="center" vertical="center" wrapText="1"/>
    </xf>
    <xf numFmtId="0" fontId="31" fillId="0" borderId="145" xfId="1" applyFont="1" applyFill="1" applyBorder="1" applyAlignment="1" applyProtection="1">
      <alignment horizontal="center" vertical="center" wrapText="1"/>
    </xf>
    <xf numFmtId="49" fontId="85" fillId="60" borderId="145" xfId="1" applyNumberFormat="1" applyFont="1" applyFill="1" applyBorder="1" applyAlignment="1" applyProtection="1">
      <alignment horizontal="center" vertical="center" wrapText="1"/>
    </xf>
    <xf numFmtId="0" fontId="34" fillId="9" borderId="142" xfId="0" applyNumberFormat="1" applyFont="1" applyFill="1" applyBorder="1" applyAlignment="1">
      <alignment vertical="center"/>
    </xf>
    <xf numFmtId="1" fontId="19" fillId="12" borderId="120" xfId="28760" applyNumberFormat="1" applyFont="1" applyFill="1" applyBorder="1" applyAlignment="1">
      <alignment horizontal="center" vertical="center" wrapText="1"/>
    </xf>
    <xf numFmtId="1" fontId="19" fillId="0" borderId="124" xfId="0" applyNumberFormat="1" applyFont="1" applyFill="1" applyBorder="1" applyAlignment="1">
      <alignment horizontal="center" vertical="center" wrapText="1"/>
    </xf>
    <xf numFmtId="1" fontId="43" fillId="57" borderId="123" xfId="0" applyNumberFormat="1" applyFont="1" applyFill="1" applyBorder="1" applyAlignment="1">
      <alignment horizontal="center" vertical="center" wrapText="1"/>
    </xf>
    <xf numFmtId="1" fontId="18" fillId="58" borderId="123" xfId="0" applyNumberFormat="1" applyFont="1" applyFill="1" applyBorder="1" applyAlignment="1">
      <alignment horizontal="center" vertical="center" wrapText="1"/>
    </xf>
    <xf numFmtId="1" fontId="84" fillId="12" borderId="124" xfId="0" applyNumberFormat="1" applyFont="1" applyFill="1" applyBorder="1" applyAlignment="1">
      <alignment horizontal="center" vertical="center" wrapText="1"/>
    </xf>
    <xf numFmtId="1" fontId="19" fillId="0" borderId="120" xfId="28760" applyNumberFormat="1" applyFont="1" applyFill="1" applyBorder="1" applyAlignment="1">
      <alignment horizontal="center" vertical="center" wrapText="1"/>
    </xf>
    <xf numFmtId="1" fontId="19" fillId="4" borderId="120" xfId="0" applyNumberFormat="1" applyFont="1" applyFill="1" applyBorder="1" applyAlignment="1">
      <alignment horizontal="center" vertical="center" wrapText="1"/>
    </xf>
    <xf numFmtId="1" fontId="19" fillId="13" borderId="120" xfId="0" applyNumberFormat="1" applyFont="1" applyFill="1" applyBorder="1" applyAlignment="1">
      <alignment horizontal="center" vertical="center" wrapText="1"/>
    </xf>
    <xf numFmtId="1" fontId="19" fillId="2" borderId="146" xfId="0" applyNumberFormat="1" applyFont="1" applyFill="1" applyBorder="1" applyAlignment="1">
      <alignment horizontal="center" vertical="center" wrapText="1"/>
    </xf>
    <xf numFmtId="1" fontId="16" fillId="9" borderId="145" xfId="0" applyNumberFormat="1" applyFont="1" applyFill="1" applyBorder="1" applyAlignment="1">
      <alignment horizontal="center" vertical="center"/>
    </xf>
    <xf numFmtId="1" fontId="18" fillId="5" borderId="145" xfId="0" applyNumberFormat="1" applyFont="1" applyFill="1" applyBorder="1" applyAlignment="1">
      <alignment horizontal="center" vertical="center" wrapText="1"/>
    </xf>
    <xf numFmtId="1" fontId="19" fillId="2" borderId="46" xfId="0" applyNumberFormat="1" applyFont="1" applyFill="1" applyBorder="1" applyAlignment="1">
      <alignment horizontal="center" vertical="center" wrapText="1"/>
    </xf>
    <xf numFmtId="0" fontId="31" fillId="0" borderId="147" xfId="1" applyFont="1" applyFill="1" applyBorder="1" applyAlignment="1" applyProtection="1">
      <alignment horizontal="center" vertical="center" wrapText="1"/>
    </xf>
    <xf numFmtId="1" fontId="31" fillId="59" borderId="145" xfId="0" applyNumberFormat="1" applyFont="1" applyFill="1" applyBorder="1" applyAlignment="1">
      <alignment horizontal="center" vertical="center" wrapText="1"/>
    </xf>
    <xf numFmtId="1" fontId="32" fillId="59" borderId="145" xfId="0" applyNumberFormat="1" applyFont="1" applyFill="1" applyBorder="1" applyAlignment="1">
      <alignment horizontal="center" vertical="center" wrapText="1"/>
    </xf>
    <xf numFmtId="1" fontId="32" fillId="59" borderId="123" xfId="0" applyNumberFormat="1" applyFont="1" applyFill="1" applyBorder="1" applyAlignment="1">
      <alignment horizontal="center" vertical="center" wrapText="1"/>
    </xf>
    <xf numFmtId="1" fontId="19" fillId="0" borderId="120" xfId="0" applyNumberFormat="1" applyFont="1" applyFill="1" applyBorder="1" applyAlignment="1">
      <alignment horizontal="center" vertical="center" wrapText="1"/>
    </xf>
    <xf numFmtId="1" fontId="31" fillId="59" borderId="123" xfId="0" applyNumberFormat="1" applyFont="1" applyFill="1" applyBorder="1" applyAlignment="1">
      <alignment horizontal="center" vertical="center" wrapText="1"/>
    </xf>
    <xf numFmtId="0" fontId="43" fillId="65" borderId="152" xfId="831" applyFont="1" applyFill="1" applyBorder="1" applyAlignment="1">
      <alignment horizontal="center" vertical="center" wrapText="1"/>
    </xf>
    <xf numFmtId="0" fontId="43" fillId="65" borderId="153" xfId="831" applyFont="1" applyFill="1" applyBorder="1" applyAlignment="1">
      <alignment horizontal="center" vertical="center" wrapText="1"/>
    </xf>
    <xf numFmtId="1" fontId="36" fillId="9" borderId="59" xfId="0" applyNumberFormat="1" applyFont="1" applyFill="1" applyBorder="1" applyAlignment="1">
      <alignment horizontal="center" vertical="center"/>
    </xf>
    <xf numFmtId="1" fontId="16" fillId="9" borderId="59" xfId="0" applyNumberFormat="1" applyFont="1" applyFill="1" applyBorder="1" applyAlignment="1">
      <alignment horizontal="center" vertical="center"/>
    </xf>
    <xf numFmtId="1" fontId="18" fillId="5" borderId="59" xfId="0" applyNumberFormat="1" applyFont="1" applyFill="1" applyBorder="1" applyAlignment="1">
      <alignment horizontal="center" vertical="center" wrapText="1"/>
    </xf>
    <xf numFmtId="1" fontId="43" fillId="57" borderId="59" xfId="0" applyNumberFormat="1" applyFont="1" applyFill="1" applyBorder="1" applyAlignment="1">
      <alignment horizontal="center" vertical="center" wrapText="1"/>
    </xf>
    <xf numFmtId="1" fontId="18" fillId="58" borderId="59" xfId="0" applyNumberFormat="1" applyFont="1" applyFill="1" applyBorder="1" applyAlignment="1">
      <alignment horizontal="center" vertical="center" wrapText="1"/>
    </xf>
    <xf numFmtId="0" fontId="31" fillId="0" borderId="59" xfId="1" applyFont="1" applyFill="1" applyBorder="1" applyAlignment="1" applyProtection="1">
      <alignment horizontal="center" vertical="center" wrapText="1"/>
    </xf>
    <xf numFmtId="1" fontId="31" fillId="59" borderId="59" xfId="0" applyNumberFormat="1" applyFont="1" applyFill="1" applyBorder="1" applyAlignment="1">
      <alignment horizontal="center" vertical="center" wrapText="1"/>
    </xf>
    <xf numFmtId="49" fontId="85" fillId="60" borderId="59" xfId="1" applyNumberFormat="1" applyFont="1" applyFill="1" applyBorder="1" applyAlignment="1" applyProtection="1">
      <alignment horizontal="center" vertical="center" wrapText="1"/>
    </xf>
    <xf numFmtId="1" fontId="36" fillId="9" borderId="154" xfId="0" applyNumberFormat="1" applyFont="1" applyFill="1" applyBorder="1" applyAlignment="1">
      <alignment horizontal="center" vertical="center"/>
    </xf>
    <xf numFmtId="1" fontId="19" fillId="2" borderId="104" xfId="0" applyNumberFormat="1" applyFont="1" applyFill="1" applyBorder="1" applyAlignment="1">
      <alignment horizontal="center" vertical="center" wrapText="1"/>
    </xf>
    <xf numFmtId="1" fontId="43" fillId="57" borderId="104" xfId="0" applyNumberFormat="1" applyFont="1" applyFill="1" applyBorder="1" applyAlignment="1">
      <alignment horizontal="center" vertical="center" wrapText="1"/>
    </xf>
    <xf numFmtId="1" fontId="19" fillId="4" borderId="62" xfId="0" applyNumberFormat="1" applyFont="1" applyFill="1" applyBorder="1" applyAlignment="1">
      <alignment horizontal="center" vertical="center" wrapText="1"/>
    </xf>
    <xf numFmtId="1" fontId="19" fillId="2" borderId="62" xfId="0" applyNumberFormat="1" applyFont="1" applyFill="1" applyBorder="1" applyAlignment="1">
      <alignment horizontal="center" vertical="center" wrapText="1"/>
    </xf>
    <xf numFmtId="1" fontId="19" fillId="13" borderId="62" xfId="0" applyNumberFormat="1" applyFont="1" applyFill="1" applyBorder="1" applyAlignment="1">
      <alignment horizontal="center" vertical="center" wrapText="1"/>
    </xf>
    <xf numFmtId="1" fontId="31" fillId="59" borderId="104" xfId="0" applyNumberFormat="1" applyFont="1" applyFill="1" applyBorder="1" applyAlignment="1">
      <alignment horizontal="center" vertical="center" wrapText="1"/>
    </xf>
    <xf numFmtId="1" fontId="32" fillId="59" borderId="104" xfId="0" applyNumberFormat="1" applyFont="1" applyFill="1" applyBorder="1" applyAlignment="1">
      <alignment horizontal="center" vertical="center" wrapText="1"/>
    </xf>
    <xf numFmtId="1" fontId="32" fillId="59" borderId="59" xfId="0" applyNumberFormat="1" applyFont="1" applyFill="1" applyBorder="1" applyAlignment="1">
      <alignment horizontal="center" vertical="center" wrapText="1"/>
    </xf>
    <xf numFmtId="0" fontId="19" fillId="4" borderId="62" xfId="0" applyNumberFormat="1" applyFont="1" applyFill="1" applyBorder="1" applyAlignment="1">
      <alignment horizontal="center" vertical="center" wrapText="1"/>
    </xf>
    <xf numFmtId="0" fontId="19" fillId="2" borderId="62" xfId="0" applyNumberFormat="1" applyFont="1" applyFill="1" applyBorder="1" applyAlignment="1">
      <alignment horizontal="center" vertical="center" wrapText="1"/>
    </xf>
    <xf numFmtId="0" fontId="19" fillId="2" borderId="155" xfId="0" applyNumberFormat="1" applyFont="1" applyFill="1" applyBorder="1" applyAlignment="1">
      <alignment horizontal="center" vertical="center" wrapText="1"/>
    </xf>
    <xf numFmtId="0" fontId="0" fillId="0" borderId="148" xfId="0" applyFont="1" applyBorder="1" applyAlignment="1">
      <alignment vertical="center"/>
    </xf>
    <xf numFmtId="0" fontId="0" fillId="0" borderId="156" xfId="0" applyFont="1" applyBorder="1" applyAlignment="1">
      <alignment vertical="center"/>
    </xf>
    <xf numFmtId="1" fontId="18" fillId="5" borderId="32" xfId="0" applyNumberFormat="1" applyFont="1" applyFill="1" applyBorder="1" applyAlignment="1">
      <alignment horizontal="center" vertical="center" wrapText="1"/>
    </xf>
    <xf numFmtId="1" fontId="18" fillId="5" borderId="148" xfId="0" applyNumberFormat="1" applyFont="1" applyFill="1" applyBorder="1" applyAlignment="1">
      <alignment horizontal="center" vertical="center" wrapText="1"/>
    </xf>
    <xf numFmtId="0" fontId="19" fillId="2" borderId="46" xfId="0" applyNumberFormat="1" applyFont="1" applyFill="1" applyBorder="1" applyAlignment="1">
      <alignment horizontal="center" vertical="center" wrapText="1"/>
    </xf>
    <xf numFmtId="0" fontId="0" fillId="0" borderId="157" xfId="0" applyFont="1" applyBorder="1" applyAlignment="1">
      <alignment vertical="center"/>
    </xf>
    <xf numFmtId="0" fontId="0" fillId="0" borderId="154" xfId="0" applyFont="1" applyBorder="1" applyAlignment="1">
      <alignment vertical="center"/>
    </xf>
    <xf numFmtId="1" fontId="18" fillId="57" borderId="157" xfId="0" applyNumberFormat="1" applyFont="1" applyFill="1" applyBorder="1" applyAlignment="1">
      <alignment horizontal="center" vertical="center" wrapText="1"/>
    </xf>
    <xf numFmtId="1" fontId="18" fillId="58" borderId="157" xfId="0" applyNumberFormat="1" applyFont="1" applyFill="1" applyBorder="1" applyAlignment="1">
      <alignment horizontal="center" vertical="center" wrapText="1"/>
    </xf>
    <xf numFmtId="1" fontId="32" fillId="0" borderId="157" xfId="0" applyNumberFormat="1" applyFont="1" applyFill="1" applyBorder="1" applyAlignment="1">
      <alignment horizontal="center" vertical="center" wrapText="1"/>
    </xf>
    <xf numFmtId="1" fontId="31" fillId="59" borderId="157" xfId="0" applyNumberFormat="1" applyFont="1" applyFill="1" applyBorder="1" applyAlignment="1">
      <alignment horizontal="center" vertical="center" wrapText="1"/>
    </xf>
    <xf numFmtId="1" fontId="31" fillId="0" borderId="157" xfId="0" applyNumberFormat="1" applyFont="1" applyFill="1" applyBorder="1" applyAlignment="1">
      <alignment horizontal="center" vertical="center" wrapText="1"/>
    </xf>
    <xf numFmtId="1" fontId="85" fillId="59" borderId="62" xfId="0" applyNumberFormat="1" applyFont="1" applyFill="1" applyBorder="1" applyAlignment="1">
      <alignment horizontal="center" vertical="center"/>
    </xf>
    <xf numFmtId="1" fontId="18" fillId="60" borderId="62" xfId="0" applyNumberFormat="1" applyFont="1" applyFill="1" applyBorder="1" applyAlignment="1">
      <alignment horizontal="center" vertical="center" wrapText="1"/>
    </xf>
    <xf numFmtId="1" fontId="62" fillId="12" borderId="62" xfId="0" applyNumberFormat="1" applyFont="1" applyFill="1" applyBorder="1" applyAlignment="1">
      <alignment horizontal="center" vertical="center"/>
    </xf>
    <xf numFmtId="1" fontId="18" fillId="57" borderId="158" xfId="0" applyNumberFormat="1" applyFont="1" applyFill="1" applyBorder="1" applyAlignment="1">
      <alignment horizontal="center" vertical="center" wrapText="1"/>
    </xf>
    <xf numFmtId="1" fontId="18" fillId="58" borderId="158" xfId="0" applyNumberFormat="1" applyFont="1" applyFill="1" applyBorder="1" applyAlignment="1">
      <alignment horizontal="center" vertical="center" wrapText="1"/>
    </xf>
    <xf numFmtId="1" fontId="31" fillId="0" borderId="158" xfId="0" applyNumberFormat="1" applyFont="1" applyFill="1" applyBorder="1" applyAlignment="1">
      <alignment horizontal="center" vertical="center" wrapText="1"/>
    </xf>
    <xf numFmtId="1" fontId="32" fillId="0" borderId="158" xfId="0" applyNumberFormat="1" applyFont="1" applyFill="1" applyBorder="1" applyAlignment="1">
      <alignment horizontal="center" vertical="center" wrapText="1"/>
    </xf>
    <xf numFmtId="0" fontId="60" fillId="18" borderId="159" xfId="0" applyFont="1" applyFill="1" applyBorder="1" applyAlignment="1">
      <alignment horizontal="center" vertical="center" wrapText="1"/>
    </xf>
    <xf numFmtId="1" fontId="19" fillId="21" borderId="8" xfId="0" applyNumberFormat="1" applyFont="1" applyFill="1" applyBorder="1" applyAlignment="1">
      <alignment horizontal="center" vertical="center" wrapText="1"/>
    </xf>
    <xf numFmtId="0" fontId="15" fillId="19" borderId="161" xfId="0" applyNumberFormat="1" applyFont="1" applyFill="1" applyBorder="1" applyAlignment="1">
      <alignment horizontal="center" vertical="center" wrapText="1"/>
    </xf>
    <xf numFmtId="1" fontId="18" fillId="57" borderId="161" xfId="0" applyNumberFormat="1" applyFont="1" applyFill="1" applyBorder="1" applyAlignment="1">
      <alignment horizontal="center" vertical="center" wrapText="1"/>
    </xf>
    <xf numFmtId="9" fontId="18" fillId="58" borderId="161" xfId="126" applyFont="1" applyFill="1" applyBorder="1" applyAlignment="1">
      <alignment horizontal="center" vertical="center" wrapText="1"/>
    </xf>
    <xf numFmtId="9" fontId="19" fillId="18" borderId="161" xfId="21" applyFont="1" applyFill="1" applyBorder="1" applyAlignment="1">
      <alignment horizontal="center" vertical="center" wrapText="1"/>
    </xf>
    <xf numFmtId="9" fontId="85" fillId="59" borderId="30" xfId="126" applyFont="1" applyFill="1" applyBorder="1" applyAlignment="1">
      <alignment horizontal="center" vertical="center" wrapText="1"/>
    </xf>
    <xf numFmtId="9" fontId="19" fillId="19" borderId="161" xfId="21" applyFont="1" applyFill="1" applyBorder="1" applyAlignment="1">
      <alignment horizontal="center" vertical="center" wrapText="1"/>
    </xf>
    <xf numFmtId="9" fontId="85" fillId="60" borderId="161" xfId="126" applyFont="1" applyFill="1" applyBorder="1" applyAlignment="1" applyProtection="1">
      <alignment horizontal="center" vertical="center" wrapText="1"/>
    </xf>
    <xf numFmtId="1" fontId="16" fillId="10" borderId="163" xfId="0" applyNumberFormat="1" applyFont="1" applyFill="1" applyBorder="1" applyAlignment="1">
      <alignment horizontal="center" vertical="center"/>
    </xf>
    <xf numFmtId="1" fontId="18" fillId="57" borderId="164" xfId="0" applyNumberFormat="1" applyFont="1" applyFill="1" applyBorder="1" applyAlignment="1">
      <alignment horizontal="center" vertical="center" wrapText="1"/>
    </xf>
    <xf numFmtId="9" fontId="18" fillId="58" borderId="164" xfId="126" applyFont="1" applyFill="1" applyBorder="1" applyAlignment="1">
      <alignment horizontal="center" vertical="center" wrapText="1"/>
    </xf>
    <xf numFmtId="9" fontId="19" fillId="18" borderId="164" xfId="21" applyFont="1" applyFill="1" applyBorder="1" applyAlignment="1">
      <alignment horizontal="center" vertical="center" wrapText="1"/>
    </xf>
    <xf numFmtId="9" fontId="19" fillId="19" borderId="164" xfId="21" applyFont="1" applyFill="1" applyBorder="1" applyAlignment="1">
      <alignment horizontal="center" vertical="center" wrapText="1"/>
    </xf>
    <xf numFmtId="9" fontId="85" fillId="60" borderId="164" xfId="126" applyFont="1" applyFill="1" applyBorder="1" applyAlignment="1" applyProtection="1">
      <alignment horizontal="center" vertical="center" wrapText="1"/>
    </xf>
    <xf numFmtId="1" fontId="18" fillId="9" borderId="154" xfId="0" applyNumberFormat="1" applyFont="1" applyFill="1" applyBorder="1" applyAlignment="1">
      <alignment horizontal="center" vertical="center" wrapText="1"/>
    </xf>
    <xf numFmtId="1" fontId="19" fillId="4" borderId="59" xfId="0" applyNumberFormat="1" applyFont="1" applyFill="1" applyBorder="1" applyAlignment="1">
      <alignment horizontal="center" vertical="center" wrapText="1"/>
    </xf>
    <xf numFmtId="1" fontId="19" fillId="2" borderId="59" xfId="0" applyNumberFormat="1" applyFont="1" applyFill="1" applyBorder="1" applyAlignment="1">
      <alignment horizontal="center" vertical="center" wrapText="1"/>
    </xf>
    <xf numFmtId="1" fontId="19" fillId="8" borderId="59" xfId="0" applyNumberFormat="1" applyFont="1" applyFill="1" applyBorder="1" applyAlignment="1">
      <alignment horizontal="center" vertical="center" wrapText="1"/>
    </xf>
    <xf numFmtId="1" fontId="16" fillId="8" borderId="59" xfId="0" applyNumberFormat="1" applyFont="1" applyFill="1" applyBorder="1" applyAlignment="1">
      <alignment horizontal="center" vertical="center"/>
    </xf>
    <xf numFmtId="1" fontId="31" fillId="0" borderId="59" xfId="0" applyNumberFormat="1" applyFont="1" applyFill="1" applyBorder="1" applyAlignment="1">
      <alignment horizontal="center" vertical="center" wrapText="1"/>
    </xf>
    <xf numFmtId="0" fontId="85" fillId="59" borderId="59" xfId="0" applyNumberFormat="1" applyFont="1" applyFill="1" applyBorder="1" applyAlignment="1">
      <alignment horizontal="center" vertical="center" wrapText="1"/>
    </xf>
    <xf numFmtId="1" fontId="19" fillId="0" borderId="59" xfId="0" applyNumberFormat="1" applyFont="1" applyFill="1" applyBorder="1" applyAlignment="1">
      <alignment horizontal="center" vertical="center" wrapText="1"/>
    </xf>
    <xf numFmtId="1" fontId="19" fillId="12" borderId="59" xfId="0" applyNumberFormat="1" applyFont="1" applyFill="1" applyBorder="1" applyAlignment="1">
      <alignment horizontal="center" vertical="center" wrapText="1"/>
    </xf>
    <xf numFmtId="1" fontId="16" fillId="10" borderId="59" xfId="0" applyNumberFormat="1" applyFont="1" applyFill="1" applyBorder="1" applyAlignment="1">
      <alignment horizontal="center" vertical="center"/>
    </xf>
    <xf numFmtId="1" fontId="31" fillId="57" borderId="165" xfId="0" applyNumberFormat="1" applyFont="1" applyFill="1" applyBorder="1" applyAlignment="1">
      <alignment horizontal="center" vertical="center" wrapText="1"/>
    </xf>
    <xf numFmtId="1" fontId="31" fillId="58" borderId="165" xfId="0" applyNumberFormat="1" applyFont="1" applyFill="1" applyBorder="1" applyAlignment="1">
      <alignment horizontal="center" vertical="center" wrapText="1"/>
    </xf>
    <xf numFmtId="0" fontId="31" fillId="2" borderId="62" xfId="0" applyNumberFormat="1" applyFont="1" applyFill="1" applyBorder="1" applyAlignment="1">
      <alignment horizontal="center" vertical="center" wrapText="1"/>
    </xf>
    <xf numFmtId="0" fontId="31" fillId="59" borderId="148" xfId="1" applyFont="1" applyFill="1" applyBorder="1" applyAlignment="1" applyProtection="1">
      <alignment horizontal="center" vertical="center" wrapText="1"/>
    </xf>
    <xf numFmtId="0" fontId="31" fillId="12" borderId="62" xfId="28760" applyNumberFormat="1" applyFont="1" applyFill="1" applyBorder="1" applyAlignment="1">
      <alignment horizontal="center" vertical="center" wrapText="1"/>
    </xf>
    <xf numFmtId="0" fontId="31" fillId="59" borderId="165" xfId="1" applyFont="1" applyFill="1" applyBorder="1" applyAlignment="1" applyProtection="1">
      <alignment horizontal="center" vertical="center" wrapText="1"/>
    </xf>
    <xf numFmtId="0" fontId="31" fillId="0" borderId="62" xfId="0" applyNumberFormat="1" applyFont="1" applyFill="1" applyBorder="1" applyAlignment="1">
      <alignment horizontal="center" vertical="center" wrapText="1"/>
    </xf>
    <xf numFmtId="0" fontId="31" fillId="60" borderId="165" xfId="1" applyFont="1" applyFill="1" applyBorder="1" applyAlignment="1" applyProtection="1">
      <alignment horizontal="center" vertical="center" wrapText="1"/>
    </xf>
    <xf numFmtId="0" fontId="19" fillId="12" borderId="62" xfId="0" applyNumberFormat="1" applyFont="1" applyFill="1" applyBorder="1" applyAlignment="1">
      <alignment horizontal="center" vertical="center" wrapText="1"/>
    </xf>
    <xf numFmtId="0" fontId="31" fillId="2" borderId="155" xfId="0" applyNumberFormat="1" applyFont="1" applyFill="1" applyBorder="1" applyAlignment="1">
      <alignment horizontal="center" vertical="center" wrapText="1"/>
    </xf>
    <xf numFmtId="0" fontId="31" fillId="2" borderId="148" xfId="0" applyNumberFormat="1" applyFont="1" applyFill="1" applyBorder="1" applyAlignment="1">
      <alignment horizontal="center" vertical="center" wrapText="1"/>
    </xf>
    <xf numFmtId="1" fontId="86" fillId="10" borderId="47" xfId="0" applyNumberFormat="1" applyFont="1" applyFill="1" applyBorder="1" applyAlignment="1">
      <alignment vertical="center"/>
    </xf>
    <xf numFmtId="1" fontId="31" fillId="57" borderId="148" xfId="0" applyNumberFormat="1" applyFont="1" applyFill="1" applyBorder="1" applyAlignment="1">
      <alignment horizontal="center" vertical="center" wrapText="1"/>
    </xf>
    <xf numFmtId="1" fontId="31" fillId="58" borderId="148" xfId="0" applyNumberFormat="1" applyFont="1" applyFill="1" applyBorder="1" applyAlignment="1">
      <alignment horizontal="center" vertical="center" wrapText="1"/>
    </xf>
    <xf numFmtId="0" fontId="31" fillId="12" borderId="62" xfId="0" applyNumberFormat="1" applyFont="1" applyFill="1" applyBorder="1" applyAlignment="1">
      <alignment horizontal="center" vertical="center" wrapText="1"/>
    </xf>
    <xf numFmtId="0" fontId="19" fillId="18" borderId="164" xfId="2" applyNumberFormat="1" applyFont="1" applyFill="1" applyBorder="1" applyAlignment="1">
      <alignment horizontal="center" vertical="center" wrapText="1"/>
    </xf>
    <xf numFmtId="9" fontId="19" fillId="18" borderId="159" xfId="18280" applyFont="1" applyFill="1" applyBorder="1" applyAlignment="1">
      <alignment horizontal="center" vertical="center" wrapText="1"/>
    </xf>
    <xf numFmtId="9" fontId="18" fillId="58" borderId="159" xfId="126" applyFont="1" applyFill="1" applyBorder="1" applyAlignment="1">
      <alignment horizontal="center" vertical="center" wrapText="1"/>
    </xf>
    <xf numFmtId="9" fontId="19" fillId="18" borderId="164" xfId="2" applyNumberFormat="1" applyFont="1" applyFill="1" applyBorder="1" applyAlignment="1">
      <alignment horizontal="center" vertical="center" wrapText="1"/>
    </xf>
    <xf numFmtId="1" fontId="18" fillId="57" borderId="159" xfId="0" applyNumberFormat="1" applyFont="1" applyFill="1" applyBorder="1" applyAlignment="1">
      <alignment horizontal="center" vertical="center" wrapText="1"/>
    </xf>
    <xf numFmtId="0" fontId="19" fillId="18" borderId="159" xfId="2" applyNumberFormat="1" applyFont="1" applyFill="1" applyBorder="1" applyAlignment="1">
      <alignment horizontal="center" vertical="center" wrapText="1"/>
    </xf>
    <xf numFmtId="9" fontId="19" fillId="18" borderId="159" xfId="2" applyNumberFormat="1" applyFont="1" applyFill="1" applyBorder="1" applyAlignment="1">
      <alignment horizontal="center" vertical="center" wrapText="1"/>
    </xf>
    <xf numFmtId="1" fontId="16" fillId="10" borderId="10" xfId="0" applyNumberFormat="1" applyFont="1" applyFill="1" applyBorder="1" applyAlignment="1">
      <alignment horizontal="center" vertical="center"/>
    </xf>
    <xf numFmtId="1" fontId="16" fillId="10" borderId="10" xfId="0" applyNumberFormat="1" applyFont="1" applyFill="1" applyBorder="1" applyAlignment="1">
      <alignment vertical="center"/>
    </xf>
    <xf numFmtId="49" fontId="16" fillId="10" borderId="10" xfId="0" applyNumberFormat="1" applyFont="1" applyFill="1" applyBorder="1" applyAlignment="1">
      <alignment vertical="center"/>
    </xf>
    <xf numFmtId="0" fontId="84" fillId="12" borderId="103" xfId="0" applyNumberFormat="1" applyFont="1" applyFill="1" applyBorder="1" applyAlignment="1">
      <alignment horizontal="center" vertical="center" wrapText="1"/>
    </xf>
    <xf numFmtId="1" fontId="84" fillId="12" borderId="103" xfId="0" applyNumberFormat="1" applyFont="1" applyFill="1" applyBorder="1" applyAlignment="1">
      <alignment horizontal="center" vertical="center"/>
    </xf>
    <xf numFmtId="1" fontId="84" fillId="12" borderId="103" xfId="0" applyNumberFormat="1" applyFont="1" applyFill="1" applyBorder="1" applyAlignment="1">
      <alignment horizontal="center" vertical="center" wrapText="1"/>
    </xf>
    <xf numFmtId="49" fontId="19" fillId="2" borderId="103" xfId="0" applyNumberFormat="1" applyFont="1" applyFill="1" applyBorder="1" applyAlignment="1">
      <alignment horizontal="center" vertical="center" wrapText="1"/>
    </xf>
    <xf numFmtId="1" fontId="18" fillId="57" borderId="59" xfId="0" applyNumberFormat="1" applyFont="1" applyFill="1" applyBorder="1" applyAlignment="1">
      <alignment horizontal="center" vertical="center" wrapText="1"/>
    </xf>
    <xf numFmtId="1" fontId="19" fillId="57" borderId="59" xfId="0" applyNumberFormat="1" applyFont="1" applyFill="1" applyBorder="1" applyAlignment="1">
      <alignment horizontal="center" vertical="center" wrapText="1"/>
    </xf>
    <xf numFmtId="49" fontId="18" fillId="57" borderId="59" xfId="0" applyNumberFormat="1" applyFont="1" applyFill="1" applyBorder="1" applyAlignment="1">
      <alignment horizontal="center" vertical="center" wrapText="1"/>
    </xf>
    <xf numFmtId="1" fontId="19" fillId="58" borderId="59" xfId="0" applyNumberFormat="1" applyFont="1" applyFill="1" applyBorder="1" applyAlignment="1">
      <alignment horizontal="center" vertical="center" wrapText="1"/>
    </xf>
    <xf numFmtId="49" fontId="18" fillId="58" borderId="59" xfId="0" applyNumberFormat="1" applyFont="1" applyFill="1" applyBorder="1" applyAlignment="1">
      <alignment horizontal="center" vertical="center" wrapText="1"/>
    </xf>
    <xf numFmtId="0" fontId="19" fillId="2" borderId="59" xfId="0" applyNumberFormat="1" applyFont="1" applyFill="1" applyBorder="1" applyAlignment="1">
      <alignment horizontal="center" vertical="center" wrapText="1"/>
    </xf>
    <xf numFmtId="1" fontId="19" fillId="2" borderId="59" xfId="0" applyNumberFormat="1" applyFont="1" applyFill="1" applyBorder="1" applyAlignment="1">
      <alignment horizontal="center" vertical="center"/>
    </xf>
    <xf numFmtId="49" fontId="19" fillId="2" borderId="59" xfId="0" applyNumberFormat="1" applyFont="1" applyFill="1" applyBorder="1" applyAlignment="1">
      <alignment horizontal="center" vertical="center" wrapText="1"/>
    </xf>
    <xf numFmtId="0" fontId="19" fillId="0" borderId="59" xfId="0" applyNumberFormat="1" applyFont="1" applyFill="1" applyBorder="1" applyAlignment="1">
      <alignment horizontal="center" vertical="center" wrapText="1"/>
    </xf>
    <xf numFmtId="1" fontId="19" fillId="0" borderId="59" xfId="0" applyNumberFormat="1" applyFont="1" applyFill="1" applyBorder="1" applyAlignment="1">
      <alignment horizontal="center" vertical="center"/>
    </xf>
    <xf numFmtId="49" fontId="19" fillId="0" borderId="59" xfId="0" applyNumberFormat="1" applyFont="1" applyFill="1" applyBorder="1" applyAlignment="1">
      <alignment horizontal="center" vertical="center" wrapText="1"/>
    </xf>
    <xf numFmtId="0" fontId="0" fillId="0" borderId="59" xfId="0" applyFont="1" applyFill="1" applyBorder="1" applyAlignment="1">
      <alignment horizontal="center" vertical="center" wrapText="1"/>
    </xf>
    <xf numFmtId="0" fontId="31" fillId="59" borderId="59" xfId="1" applyFont="1" applyFill="1" applyBorder="1" applyAlignment="1" applyProtection="1">
      <alignment horizontal="center" vertical="center" wrapText="1"/>
    </xf>
    <xf numFmtId="0" fontId="31" fillId="59" borderId="59" xfId="1" quotePrefix="1" applyFont="1" applyFill="1" applyBorder="1" applyAlignment="1" applyProtection="1">
      <alignment horizontal="center" vertical="center" wrapText="1"/>
    </xf>
    <xf numFmtId="1" fontId="85" fillId="59" borderId="59" xfId="0" applyNumberFormat="1" applyFont="1" applyFill="1" applyBorder="1" applyAlignment="1">
      <alignment horizontal="center" vertical="center"/>
    </xf>
    <xf numFmtId="49" fontId="85" fillId="59" borderId="59" xfId="0" applyNumberFormat="1" applyFont="1" applyFill="1" applyBorder="1" applyAlignment="1">
      <alignment horizontal="center" vertical="center" wrapText="1"/>
    </xf>
    <xf numFmtId="1" fontId="19" fillId="12" borderId="59" xfId="28760" applyNumberFormat="1" applyFont="1" applyFill="1" applyBorder="1" applyAlignment="1">
      <alignment horizontal="center" vertical="center" wrapText="1"/>
    </xf>
    <xf numFmtId="1" fontId="32" fillId="12" borderId="59" xfId="28760" applyNumberFormat="1" applyFont="1" applyFill="1" applyBorder="1" applyAlignment="1">
      <alignment horizontal="center" vertical="center" wrapText="1"/>
    </xf>
    <xf numFmtId="0" fontId="19" fillId="12" borderId="59" xfId="28760" applyNumberFormat="1" applyFont="1" applyFill="1" applyBorder="1" applyAlignment="1">
      <alignment horizontal="center" vertical="center" wrapText="1"/>
    </xf>
    <xf numFmtId="1" fontId="31" fillId="0" borderId="59" xfId="28760" applyNumberFormat="1" applyFont="1" applyFill="1" applyBorder="1" applyAlignment="1">
      <alignment horizontal="center" vertical="center" wrapText="1"/>
    </xf>
    <xf numFmtId="49" fontId="31" fillId="0" borderId="59" xfId="28760" applyNumberFormat="1" applyFont="1" applyFill="1" applyBorder="1" applyAlignment="1">
      <alignment horizontal="center" vertical="center" wrapText="1"/>
    </xf>
    <xf numFmtId="0" fontId="32" fillId="12" borderId="59" xfId="28760" applyNumberFormat="1" applyFont="1" applyFill="1" applyBorder="1" applyAlignment="1">
      <alignment horizontal="center" vertical="center" wrapText="1"/>
    </xf>
    <xf numFmtId="49" fontId="32" fillId="0" borderId="59" xfId="28760" applyNumberFormat="1" applyFont="1" applyFill="1" applyBorder="1" applyAlignment="1">
      <alignment horizontal="center" vertical="center" wrapText="1"/>
    </xf>
    <xf numFmtId="1" fontId="84" fillId="12" borderId="59" xfId="0" applyNumberFormat="1" applyFont="1" applyFill="1" applyBorder="1" applyAlignment="1">
      <alignment horizontal="center" vertical="center" wrapText="1"/>
    </xf>
    <xf numFmtId="1" fontId="19" fillId="60" borderId="59" xfId="0" applyNumberFormat="1" applyFont="1" applyFill="1" applyBorder="1" applyAlignment="1">
      <alignment horizontal="center" vertical="center" wrapText="1"/>
    </xf>
    <xf numFmtId="1" fontId="18" fillId="60" borderId="59" xfId="0" applyNumberFormat="1" applyFont="1" applyFill="1" applyBorder="1" applyAlignment="1">
      <alignment horizontal="center" vertical="center" wrapText="1"/>
    </xf>
    <xf numFmtId="49" fontId="18" fillId="60" borderId="59" xfId="0" applyNumberFormat="1" applyFont="1" applyFill="1" applyBorder="1" applyAlignment="1">
      <alignment horizontal="center" vertical="center"/>
    </xf>
    <xf numFmtId="0" fontId="31" fillId="0" borderId="59" xfId="1" quotePrefix="1" applyFont="1" applyFill="1" applyBorder="1" applyAlignment="1" applyProtection="1">
      <alignment horizontal="center" vertical="center" wrapText="1"/>
    </xf>
    <xf numFmtId="0" fontId="31" fillId="13" borderId="59" xfId="1" applyFont="1" applyFill="1" applyBorder="1" applyAlignment="1" applyProtection="1">
      <alignment vertical="center" wrapText="1"/>
    </xf>
    <xf numFmtId="0" fontId="85" fillId="0" borderId="59" xfId="1" quotePrefix="1" applyFont="1" applyFill="1" applyBorder="1" applyAlignment="1" applyProtection="1">
      <alignment vertical="center" wrapText="1"/>
    </xf>
    <xf numFmtId="49" fontId="31" fillId="0" borderId="59" xfId="1" applyNumberFormat="1" applyFont="1" applyFill="1" applyBorder="1" applyAlignment="1" applyProtection="1">
      <alignment horizontal="center" vertical="center" wrapText="1"/>
    </xf>
    <xf numFmtId="1" fontId="31" fillId="12" borderId="59" xfId="0" applyNumberFormat="1" applyFont="1" applyFill="1" applyBorder="1" applyAlignment="1">
      <alignment horizontal="center" vertical="center" wrapText="1"/>
    </xf>
    <xf numFmtId="49" fontId="31" fillId="12" borderId="59" xfId="0" applyNumberFormat="1" applyFont="1" applyFill="1" applyBorder="1" applyAlignment="1">
      <alignment horizontal="center" vertical="center" wrapText="1"/>
    </xf>
    <xf numFmtId="0" fontId="84" fillId="12" borderId="59" xfId="0" applyNumberFormat="1" applyFont="1" applyFill="1" applyBorder="1" applyAlignment="1">
      <alignment horizontal="center" vertical="center" wrapText="1"/>
    </xf>
    <xf numFmtId="0" fontId="31" fillId="12" borderId="59" xfId="0" applyNumberFormat="1" applyFont="1" applyFill="1" applyBorder="1" applyAlignment="1">
      <alignment horizontal="center" vertical="center" wrapText="1"/>
    </xf>
    <xf numFmtId="1" fontId="16" fillId="10" borderId="59" xfId="0" applyNumberFormat="1" applyFont="1" applyFill="1" applyBorder="1" applyAlignment="1">
      <alignment vertical="center"/>
    </xf>
    <xf numFmtId="49" fontId="16" fillId="10" borderId="59" xfId="0" applyNumberFormat="1" applyFont="1" applyFill="1" applyBorder="1" applyAlignment="1">
      <alignment vertical="center"/>
    </xf>
    <xf numFmtId="1" fontId="84" fillId="12" borderId="59" xfId="0" applyNumberFormat="1" applyFont="1" applyFill="1" applyBorder="1" applyAlignment="1">
      <alignment horizontal="center" vertical="center"/>
    </xf>
    <xf numFmtId="49" fontId="84" fillId="12" borderId="59" xfId="0" applyNumberFormat="1" applyFont="1" applyFill="1" applyBorder="1" applyAlignment="1">
      <alignment horizontal="center" vertical="center" wrapText="1"/>
    </xf>
    <xf numFmtId="1" fontId="43" fillId="12" borderId="59" xfId="28760" applyNumberFormat="1" applyFont="1" applyFill="1" applyBorder="1" applyAlignment="1">
      <alignment horizontal="center" vertical="center" wrapText="1"/>
    </xf>
    <xf numFmtId="0" fontId="43" fillId="0" borderId="59" xfId="28760" applyNumberFormat="1" applyFont="1" applyFill="1" applyBorder="1" applyAlignment="1">
      <alignment horizontal="center" vertical="center" wrapText="1"/>
    </xf>
    <xf numFmtId="0" fontId="19" fillId="0" borderId="59" xfId="28760" applyNumberFormat="1" applyFont="1" applyFill="1" applyBorder="1" applyAlignment="1">
      <alignment horizontal="center" vertical="center" wrapText="1"/>
    </xf>
    <xf numFmtId="1" fontId="19" fillId="0" borderId="59" xfId="28760" applyNumberFormat="1" applyFont="1" applyFill="1" applyBorder="1" applyAlignment="1">
      <alignment horizontal="center" vertical="center" wrapText="1"/>
    </xf>
    <xf numFmtId="1" fontId="19" fillId="4" borderId="166" xfId="0" applyNumberFormat="1" applyFont="1" applyFill="1" applyBorder="1" applyAlignment="1">
      <alignment horizontal="center" vertical="center" wrapText="1"/>
    </xf>
    <xf numFmtId="1" fontId="19" fillId="4" borderId="167" xfId="0" applyNumberFormat="1" applyFont="1" applyFill="1" applyBorder="1" applyAlignment="1">
      <alignment horizontal="center" vertical="center" wrapText="1"/>
    </xf>
    <xf numFmtId="1" fontId="19" fillId="2" borderId="166" xfId="0" applyNumberFormat="1" applyFont="1" applyFill="1" applyBorder="1" applyAlignment="1">
      <alignment horizontal="center" vertical="center" wrapText="1"/>
    </xf>
    <xf numFmtId="1" fontId="19" fillId="2" borderId="167" xfId="0" applyNumberFormat="1" applyFont="1" applyFill="1" applyBorder="1" applyAlignment="1">
      <alignment horizontal="center" vertical="center" wrapText="1"/>
    </xf>
    <xf numFmtId="1" fontId="19" fillId="13" borderId="166" xfId="0" applyNumberFormat="1" applyFont="1" applyFill="1" applyBorder="1" applyAlignment="1">
      <alignment horizontal="center" vertical="center" wrapText="1"/>
    </xf>
    <xf numFmtId="1" fontId="19" fillId="13" borderId="167" xfId="0" applyNumberFormat="1" applyFont="1" applyFill="1" applyBorder="1" applyAlignment="1">
      <alignment horizontal="center" vertical="center" wrapText="1"/>
    </xf>
    <xf numFmtId="1" fontId="36" fillId="9" borderId="166" xfId="0" applyNumberFormat="1" applyFont="1" applyFill="1" applyBorder="1" applyAlignment="1">
      <alignment horizontal="center" vertical="center"/>
    </xf>
    <xf numFmtId="1" fontId="16" fillId="9" borderId="167" xfId="0" applyNumberFormat="1" applyFont="1" applyFill="1" applyBorder="1" applyAlignment="1">
      <alignment horizontal="center" vertical="center"/>
    </xf>
    <xf numFmtId="1" fontId="16" fillId="9" borderId="166" xfId="0" applyNumberFormat="1" applyFont="1" applyFill="1" applyBorder="1" applyAlignment="1">
      <alignment horizontal="center" vertical="center"/>
    </xf>
    <xf numFmtId="1" fontId="19" fillId="8" borderId="166" xfId="0" applyNumberFormat="1" applyFont="1" applyFill="1" applyBorder="1" applyAlignment="1">
      <alignment horizontal="center" vertical="center" wrapText="1"/>
    </xf>
    <xf numFmtId="1" fontId="19" fillId="8" borderId="167" xfId="0" applyNumberFormat="1" applyFont="1" applyFill="1" applyBorder="1" applyAlignment="1">
      <alignment horizontal="center" vertical="center" wrapText="1"/>
    </xf>
    <xf numFmtId="1" fontId="18" fillId="5" borderId="166" xfId="0" applyNumberFormat="1" applyFont="1" applyFill="1" applyBorder="1" applyAlignment="1">
      <alignment horizontal="center" vertical="center" wrapText="1"/>
    </xf>
    <xf numFmtId="1" fontId="18" fillId="5" borderId="167" xfId="0" applyNumberFormat="1" applyFont="1" applyFill="1" applyBorder="1" applyAlignment="1">
      <alignment horizontal="center" vertical="center" wrapText="1"/>
    </xf>
    <xf numFmtId="1" fontId="16" fillId="8" borderId="166" xfId="0" applyNumberFormat="1" applyFont="1" applyFill="1" applyBorder="1" applyAlignment="1">
      <alignment horizontal="center" vertical="center"/>
    </xf>
    <xf numFmtId="1" fontId="16" fillId="8" borderId="167" xfId="0" applyNumberFormat="1" applyFont="1" applyFill="1" applyBorder="1" applyAlignment="1">
      <alignment horizontal="center" vertical="center"/>
    </xf>
    <xf numFmtId="1" fontId="43" fillId="57" borderId="166" xfId="0" applyNumberFormat="1" applyFont="1" applyFill="1" applyBorder="1" applyAlignment="1">
      <alignment horizontal="center" vertical="center" wrapText="1"/>
    </xf>
    <xf numFmtId="1" fontId="43" fillId="57" borderId="167" xfId="0" applyNumberFormat="1" applyFont="1" applyFill="1" applyBorder="1" applyAlignment="1">
      <alignment horizontal="center" vertical="center" wrapText="1"/>
    </xf>
    <xf numFmtId="1" fontId="18" fillId="58" borderId="166" xfId="0" applyNumberFormat="1" applyFont="1" applyFill="1" applyBorder="1" applyAlignment="1">
      <alignment horizontal="center" vertical="center" wrapText="1"/>
    </xf>
    <xf numFmtId="1" fontId="18" fillId="58" borderId="167" xfId="0" applyNumberFormat="1" applyFont="1" applyFill="1" applyBorder="1" applyAlignment="1">
      <alignment horizontal="center" vertical="center" wrapText="1"/>
    </xf>
    <xf numFmtId="0" fontId="31" fillId="0" borderId="166" xfId="1" applyFont="1" applyFill="1" applyBorder="1" applyAlignment="1" applyProtection="1">
      <alignment horizontal="center" vertical="center" wrapText="1"/>
    </xf>
    <xf numFmtId="1" fontId="31" fillId="0" borderId="167" xfId="0" applyNumberFormat="1" applyFont="1" applyFill="1" applyBorder="1" applyAlignment="1">
      <alignment horizontal="center" vertical="center" wrapText="1"/>
    </xf>
    <xf numFmtId="1" fontId="31" fillId="59" borderId="166" xfId="0" applyNumberFormat="1" applyFont="1" applyFill="1" applyBorder="1" applyAlignment="1">
      <alignment horizontal="center" vertical="center" wrapText="1"/>
    </xf>
    <xf numFmtId="1" fontId="31" fillId="59" borderId="167" xfId="0" applyNumberFormat="1" applyFont="1" applyFill="1" applyBorder="1" applyAlignment="1">
      <alignment horizontal="center" vertical="center" wrapText="1"/>
    </xf>
    <xf numFmtId="0" fontId="31" fillId="0" borderId="167" xfId="1" applyFont="1" applyFill="1" applyBorder="1" applyAlignment="1" applyProtection="1">
      <alignment horizontal="center" vertical="center" wrapText="1"/>
    </xf>
    <xf numFmtId="0" fontId="85" fillId="59" borderId="166" xfId="0" applyNumberFormat="1" applyFont="1" applyFill="1" applyBorder="1" applyAlignment="1">
      <alignment horizontal="center" vertical="center" wrapText="1"/>
    </xf>
    <xf numFmtId="1" fontId="32" fillId="59" borderId="167" xfId="0" applyNumberFormat="1" applyFont="1" applyFill="1" applyBorder="1" applyAlignment="1">
      <alignment horizontal="center" vertical="center" wrapText="1"/>
    </xf>
    <xf numFmtId="1" fontId="19" fillId="0" borderId="166" xfId="0" applyNumberFormat="1" applyFont="1" applyFill="1" applyBorder="1" applyAlignment="1">
      <alignment horizontal="center" vertical="center" wrapText="1"/>
    </xf>
    <xf numFmtId="1" fontId="19" fillId="12" borderId="167" xfId="0" applyNumberFormat="1" applyFont="1" applyFill="1" applyBorder="1" applyAlignment="1">
      <alignment horizontal="center" vertical="center" wrapText="1"/>
    </xf>
    <xf numFmtId="49" fontId="85" fillId="60" borderId="166" xfId="1" applyNumberFormat="1" applyFont="1" applyFill="1" applyBorder="1" applyAlignment="1" applyProtection="1">
      <alignment horizontal="center" vertical="center" wrapText="1"/>
    </xf>
    <xf numFmtId="49" fontId="85" fillId="60" borderId="167" xfId="1" applyNumberFormat="1" applyFont="1" applyFill="1" applyBorder="1" applyAlignment="1" applyProtection="1">
      <alignment horizontal="center" vertical="center" wrapText="1"/>
    </xf>
    <xf numFmtId="1" fontId="31" fillId="0" borderId="166" xfId="0" applyNumberFormat="1" applyFont="1" applyFill="1" applyBorder="1" applyAlignment="1">
      <alignment horizontal="center" vertical="center" wrapText="1"/>
    </xf>
    <xf numFmtId="1" fontId="16" fillId="10" borderId="166" xfId="0" applyNumberFormat="1" applyFont="1" applyFill="1" applyBorder="1" applyAlignment="1">
      <alignment horizontal="center" vertical="center"/>
    </xf>
    <xf numFmtId="1" fontId="16" fillId="10" borderId="167" xfId="0" applyNumberFormat="1" applyFont="1" applyFill="1" applyBorder="1" applyAlignment="1">
      <alignment horizontal="center" vertical="center"/>
    </xf>
    <xf numFmtId="1" fontId="18" fillId="57" borderId="165" xfId="0" applyNumberFormat="1" applyFont="1" applyFill="1" applyBorder="1" applyAlignment="1">
      <alignment horizontal="center" vertical="center" wrapText="1"/>
    </xf>
    <xf numFmtId="1" fontId="18" fillId="58" borderId="165" xfId="0" applyNumberFormat="1" applyFont="1" applyFill="1" applyBorder="1" applyAlignment="1">
      <alignment horizontal="center" vertical="center" wrapText="1"/>
    </xf>
    <xf numFmtId="0" fontId="19" fillId="2" borderId="165" xfId="0" applyNumberFormat="1" applyFont="1" applyFill="1" applyBorder="1" applyAlignment="1">
      <alignment horizontal="center" vertical="center" wrapText="1"/>
    </xf>
    <xf numFmtId="1" fontId="19" fillId="0" borderId="165" xfId="0" applyNumberFormat="1" applyFont="1" applyFill="1" applyBorder="1" applyAlignment="1">
      <alignment horizontal="center" vertical="center" wrapText="1"/>
    </xf>
    <xf numFmtId="1" fontId="85" fillId="59" borderId="165" xfId="0" applyNumberFormat="1" applyFont="1" applyFill="1" applyBorder="1" applyAlignment="1">
      <alignment horizontal="center" vertical="center"/>
    </xf>
    <xf numFmtId="1" fontId="16" fillId="12" borderId="165" xfId="28760" applyNumberFormat="1" applyFont="1" applyFill="1" applyBorder="1" applyAlignment="1">
      <alignment horizontal="center" vertical="center"/>
    </xf>
    <xf numFmtId="1" fontId="18" fillId="60" borderId="165" xfId="0" applyNumberFormat="1" applyFont="1" applyFill="1" applyBorder="1" applyAlignment="1">
      <alignment horizontal="center" vertical="center" wrapText="1"/>
    </xf>
    <xf numFmtId="1" fontId="32" fillId="12" borderId="165" xfId="0" applyNumberFormat="1" applyFont="1" applyFill="1" applyBorder="1" applyAlignment="1">
      <alignment horizontal="center" vertical="center" wrapText="1"/>
    </xf>
    <xf numFmtId="1" fontId="19" fillId="2" borderId="165" xfId="0" applyNumberFormat="1" applyFont="1" applyFill="1" applyBorder="1" applyAlignment="1">
      <alignment horizontal="center" vertical="center" wrapText="1"/>
    </xf>
    <xf numFmtId="1" fontId="19" fillId="0" borderId="167" xfId="0" applyNumberFormat="1" applyFont="1" applyFill="1" applyBorder="1" applyAlignment="1">
      <alignment horizontal="center" vertical="center" wrapText="1"/>
    </xf>
    <xf numFmtId="1" fontId="19" fillId="12" borderId="166" xfId="28760" applyNumberFormat="1" applyFont="1" applyFill="1" applyBorder="1" applyAlignment="1">
      <alignment horizontal="center" vertical="center" wrapText="1"/>
    </xf>
    <xf numFmtId="1" fontId="19" fillId="12" borderId="167" xfId="28760" applyNumberFormat="1" applyFont="1" applyFill="1" applyBorder="1" applyAlignment="1">
      <alignment horizontal="center" vertical="center" wrapText="1"/>
    </xf>
    <xf numFmtId="0" fontId="84" fillId="12" borderId="165" xfId="0" applyNumberFormat="1" applyFont="1" applyFill="1" applyBorder="1" applyAlignment="1">
      <alignment horizontal="center" vertical="center" wrapText="1"/>
    </xf>
    <xf numFmtId="1" fontId="16" fillId="0" borderId="165" xfId="28760" applyNumberFormat="1" applyFont="1" applyFill="1" applyBorder="1" applyAlignment="1">
      <alignment horizontal="center" vertical="center"/>
    </xf>
    <xf numFmtId="0" fontId="31" fillId="18" borderId="164" xfId="2" applyNumberFormat="1" applyFont="1" applyFill="1" applyBorder="1" applyAlignment="1">
      <alignment horizontal="center" vertical="center" wrapText="1"/>
    </xf>
    <xf numFmtId="9" fontId="19" fillId="18" borderId="164" xfId="39318" applyNumberFormat="1" applyFont="1" applyFill="1" applyBorder="1" applyAlignment="1">
      <alignment horizontal="center" vertical="center" wrapText="1"/>
    </xf>
    <xf numFmtId="9" fontId="32" fillId="13" borderId="164" xfId="219" applyFont="1" applyFill="1" applyBorder="1" applyAlignment="1">
      <alignment horizontal="center" vertical="center" wrapText="1"/>
    </xf>
    <xf numFmtId="9" fontId="31" fillId="59" borderId="164" xfId="126" applyFont="1" applyFill="1" applyBorder="1" applyAlignment="1">
      <alignment horizontal="center" vertical="center" wrapText="1"/>
    </xf>
    <xf numFmtId="1" fontId="84" fillId="12" borderId="166" xfId="0" applyNumberFormat="1" applyFont="1" applyFill="1" applyBorder="1" applyAlignment="1">
      <alignment horizontal="center" vertical="center" wrapText="1"/>
    </xf>
    <xf numFmtId="1" fontId="84" fillId="12" borderId="167" xfId="0" applyNumberFormat="1" applyFont="1" applyFill="1" applyBorder="1" applyAlignment="1">
      <alignment horizontal="center" vertical="center" wrapText="1"/>
    </xf>
    <xf numFmtId="1" fontId="19" fillId="0" borderId="166" xfId="28760" applyNumberFormat="1" applyFont="1" applyFill="1" applyBorder="1" applyAlignment="1">
      <alignment horizontal="center" vertical="center" wrapText="1"/>
    </xf>
    <xf numFmtId="1" fontId="19" fillId="0" borderId="167" xfId="28760" applyNumberFormat="1" applyFont="1" applyFill="1" applyBorder="1" applyAlignment="1">
      <alignment horizontal="center" vertical="center" wrapText="1"/>
    </xf>
    <xf numFmtId="1" fontId="19" fillId="2" borderId="168" xfId="0" applyNumberFormat="1" applyFont="1" applyFill="1" applyBorder="1" applyAlignment="1">
      <alignment horizontal="center" vertical="center" wrapText="1"/>
    </xf>
    <xf numFmtId="1" fontId="19" fillId="2" borderId="169" xfId="0" applyNumberFormat="1" applyFont="1" applyFill="1" applyBorder="1" applyAlignment="1">
      <alignment horizontal="center" vertical="center" wrapText="1"/>
    </xf>
    <xf numFmtId="1" fontId="19" fillId="2" borderId="170" xfId="0" applyNumberFormat="1" applyFont="1" applyFill="1" applyBorder="1" applyAlignment="1">
      <alignment horizontal="center" vertical="center" wrapText="1"/>
    </xf>
    <xf numFmtId="1" fontId="19" fillId="2" borderId="171" xfId="0" applyNumberFormat="1" applyFont="1" applyFill="1" applyBorder="1" applyAlignment="1">
      <alignment horizontal="center" vertical="center" wrapText="1"/>
    </xf>
    <xf numFmtId="0" fontId="85" fillId="59" borderId="170" xfId="0" applyNumberFormat="1" applyFont="1" applyFill="1" applyBorder="1" applyAlignment="1">
      <alignment horizontal="center" vertical="center" wrapText="1"/>
    </xf>
    <xf numFmtId="1" fontId="31" fillId="59" borderId="153" xfId="0" applyNumberFormat="1" applyFont="1" applyFill="1" applyBorder="1" applyAlignment="1">
      <alignment horizontal="center" vertical="center" wrapText="1"/>
    </xf>
    <xf numFmtId="1" fontId="32" fillId="59" borderId="153" xfId="0" applyNumberFormat="1" applyFont="1" applyFill="1" applyBorder="1" applyAlignment="1">
      <alignment horizontal="center" vertical="center" wrapText="1"/>
    </xf>
    <xf numFmtId="1" fontId="19" fillId="9" borderId="59" xfId="0" applyNumberFormat="1" applyFont="1" applyFill="1" applyBorder="1" applyAlignment="1">
      <alignment horizontal="center" vertical="center"/>
    </xf>
    <xf numFmtId="1" fontId="84" fillId="12" borderId="104" xfId="0" applyNumberFormat="1" applyFont="1" applyFill="1" applyBorder="1" applyAlignment="1">
      <alignment horizontal="center" vertical="center" wrapText="1"/>
    </xf>
    <xf numFmtId="0" fontId="45" fillId="12" borderId="61" xfId="0" applyNumberFormat="1" applyFont="1" applyFill="1" applyBorder="1" applyAlignment="1">
      <alignment horizontal="left" vertical="center" wrapText="1"/>
    </xf>
    <xf numFmtId="1" fontId="32" fillId="63" borderId="104" xfId="0" applyNumberFormat="1" applyFont="1" applyFill="1" applyBorder="1" applyAlignment="1">
      <alignment horizontal="center" vertical="center" wrapText="1"/>
    </xf>
    <xf numFmtId="0" fontId="45" fillId="18" borderId="159" xfId="0" applyFont="1" applyFill="1" applyBorder="1" applyAlignment="1">
      <alignment horizontal="center" vertical="center"/>
    </xf>
    <xf numFmtId="9" fontId="19" fillId="18" borderId="159" xfId="21" applyFont="1" applyFill="1" applyBorder="1" applyAlignment="1">
      <alignment horizontal="center" vertical="center" wrapText="1"/>
    </xf>
    <xf numFmtId="1" fontId="32" fillId="59" borderId="159" xfId="0" applyNumberFormat="1" applyFont="1" applyFill="1" applyBorder="1" applyAlignment="1">
      <alignment horizontal="center" vertical="center" wrapText="1"/>
    </xf>
    <xf numFmtId="1" fontId="19" fillId="9" borderId="159" xfId="0" applyNumberFormat="1" applyFont="1" applyFill="1" applyBorder="1" applyAlignment="1">
      <alignment horizontal="center" vertical="center"/>
    </xf>
    <xf numFmtId="1" fontId="19" fillId="8" borderId="147" xfId="0" applyNumberFormat="1" applyFont="1" applyFill="1" applyBorder="1" applyAlignment="1">
      <alignment horizontal="center" vertical="center" wrapText="1"/>
    </xf>
    <xf numFmtId="1" fontId="32" fillId="59" borderId="164" xfId="0" applyNumberFormat="1" applyFont="1" applyFill="1" applyBorder="1" applyAlignment="1">
      <alignment horizontal="center" vertical="center" wrapText="1"/>
    </xf>
    <xf numFmtId="1" fontId="32" fillId="63" borderId="164" xfId="0" applyNumberFormat="1" applyFont="1" applyFill="1" applyBorder="1" applyAlignment="1">
      <alignment horizontal="center" vertical="center" wrapText="1"/>
    </xf>
    <xf numFmtId="9" fontId="19" fillId="18" borderId="164" xfId="17" applyNumberFormat="1" applyFont="1" applyFill="1" applyBorder="1" applyAlignment="1">
      <alignment horizontal="center" vertical="center" wrapText="1"/>
    </xf>
    <xf numFmtId="1" fontId="32" fillId="59" borderId="38" xfId="0" applyNumberFormat="1" applyFont="1" applyFill="1" applyBorder="1" applyAlignment="1">
      <alignment horizontal="center" vertical="center" wrapText="1"/>
    </xf>
    <xf numFmtId="1" fontId="18" fillId="58" borderId="164" xfId="0" applyNumberFormat="1" applyFont="1" applyFill="1" applyBorder="1" applyAlignment="1">
      <alignment horizontal="center" vertical="center" wrapText="1"/>
    </xf>
    <xf numFmtId="0" fontId="19" fillId="0" borderId="164" xfId="2" applyNumberFormat="1" applyFont="1" applyFill="1" applyBorder="1" applyAlignment="1">
      <alignment horizontal="center" vertical="center" wrapText="1"/>
    </xf>
    <xf numFmtId="0" fontId="45" fillId="12" borderId="30" xfId="0" applyNumberFormat="1" applyFont="1" applyFill="1" applyBorder="1" applyAlignment="1">
      <alignment horizontal="left" vertical="center" wrapText="1"/>
    </xf>
    <xf numFmtId="9" fontId="31" fillId="18" borderId="164" xfId="2" applyNumberFormat="1" applyFont="1" applyFill="1" applyBorder="1" applyAlignment="1">
      <alignment horizontal="center" vertical="center" wrapText="1"/>
    </xf>
    <xf numFmtId="9" fontId="85" fillId="59" borderId="59" xfId="126" applyFont="1" applyFill="1" applyBorder="1" applyAlignment="1">
      <alignment horizontal="center" vertical="center" wrapText="1"/>
    </xf>
    <xf numFmtId="1" fontId="19" fillId="8" borderId="59" xfId="0" applyNumberFormat="1" applyFont="1" applyFill="1" applyBorder="1" applyAlignment="1">
      <alignment vertical="center"/>
    </xf>
    <xf numFmtId="0" fontId="19" fillId="0" borderId="59" xfId="0" applyNumberFormat="1" applyFont="1" applyBorder="1" applyAlignment="1">
      <alignment vertical="center" wrapText="1"/>
    </xf>
    <xf numFmtId="1" fontId="32" fillId="59" borderId="166" xfId="0" applyNumberFormat="1" applyFont="1" applyFill="1" applyBorder="1" applyAlignment="1">
      <alignment horizontal="center" vertical="center" wrapText="1"/>
    </xf>
    <xf numFmtId="9" fontId="85" fillId="59" borderId="167" xfId="126" applyFont="1" applyFill="1" applyBorder="1" applyAlignment="1">
      <alignment horizontal="center" vertical="center" wrapText="1"/>
    </xf>
    <xf numFmtId="1" fontId="19" fillId="9" borderId="166" xfId="0" applyNumberFormat="1" applyFont="1" applyFill="1" applyBorder="1" applyAlignment="1">
      <alignment horizontal="center" vertical="center"/>
    </xf>
    <xf numFmtId="1" fontId="19" fillId="9" borderId="167" xfId="0" applyNumberFormat="1" applyFont="1" applyFill="1" applyBorder="1" applyAlignment="1">
      <alignment horizontal="center" vertical="center"/>
    </xf>
    <xf numFmtId="1" fontId="19" fillId="8" borderId="166" xfId="0" applyNumberFormat="1" applyFont="1" applyFill="1" applyBorder="1" applyAlignment="1">
      <alignment vertical="center"/>
    </xf>
    <xf numFmtId="1" fontId="19" fillId="8" borderId="167" xfId="0" applyNumberFormat="1" applyFont="1" applyFill="1" applyBorder="1" applyAlignment="1">
      <alignment vertical="center"/>
    </xf>
    <xf numFmtId="1" fontId="19" fillId="10" borderId="172" xfId="0" applyNumberFormat="1" applyFont="1" applyFill="1" applyBorder="1" applyAlignment="1">
      <alignment vertical="center"/>
    </xf>
    <xf numFmtId="1" fontId="19" fillId="10" borderId="173" xfId="0" applyNumberFormat="1" applyFont="1" applyFill="1" applyBorder="1" applyAlignment="1">
      <alignment vertical="center"/>
    </xf>
    <xf numFmtId="1" fontId="19" fillId="10" borderId="174" xfId="0" applyNumberFormat="1" applyFont="1" applyFill="1" applyBorder="1" applyAlignment="1">
      <alignment vertical="center"/>
    </xf>
    <xf numFmtId="1" fontId="43" fillId="57" borderId="152" xfId="0" applyNumberFormat="1" applyFont="1" applyFill="1" applyBorder="1" applyAlignment="1">
      <alignment horizontal="center" vertical="center" wrapText="1"/>
    </xf>
    <xf numFmtId="1" fontId="43" fillId="57" borderId="153" xfId="0" applyNumberFormat="1" applyFont="1" applyFill="1" applyBorder="1" applyAlignment="1">
      <alignment horizontal="center" vertical="center" wrapText="1"/>
    </xf>
    <xf numFmtId="1" fontId="19" fillId="2" borderId="152" xfId="0" applyNumberFormat="1" applyFont="1" applyFill="1" applyBorder="1" applyAlignment="1">
      <alignment horizontal="center" vertical="center" wrapText="1"/>
    </xf>
    <xf numFmtId="1" fontId="19" fillId="2" borderId="153" xfId="0" applyNumberFormat="1" applyFont="1" applyFill="1" applyBorder="1" applyAlignment="1">
      <alignment horizontal="center" vertical="center" wrapText="1"/>
    </xf>
    <xf numFmtId="1" fontId="32" fillId="59" borderId="152" xfId="0" applyNumberFormat="1" applyFont="1" applyFill="1" applyBorder="1" applyAlignment="1">
      <alignment horizontal="center" vertical="center" wrapText="1"/>
    </xf>
    <xf numFmtId="9" fontId="85" fillId="59" borderId="104" xfId="126" applyFont="1" applyFill="1" applyBorder="1" applyAlignment="1">
      <alignment horizontal="center" vertical="center" wrapText="1"/>
    </xf>
    <xf numFmtId="9" fontId="85" fillId="59" borderId="153" xfId="126" applyFont="1" applyFill="1" applyBorder="1" applyAlignment="1">
      <alignment horizontal="center" vertical="center" wrapText="1"/>
    </xf>
    <xf numFmtId="1" fontId="32" fillId="63" borderId="152" xfId="0" applyNumberFormat="1" applyFont="1" applyFill="1" applyBorder="1" applyAlignment="1">
      <alignment horizontal="center" vertical="center" wrapText="1"/>
    </xf>
    <xf numFmtId="1" fontId="31" fillId="63" borderId="104" xfId="0" applyNumberFormat="1" applyFont="1" applyFill="1" applyBorder="1" applyAlignment="1">
      <alignment horizontal="center" vertical="center" wrapText="1"/>
    </xf>
    <xf numFmtId="9" fontId="85" fillId="63" borderId="104" xfId="126" applyFont="1" applyFill="1" applyBorder="1" applyAlignment="1">
      <alignment horizontal="center" vertical="center" wrapText="1"/>
    </xf>
    <xf numFmtId="9" fontId="85" fillId="63" borderId="153" xfId="126" applyFont="1" applyFill="1" applyBorder="1" applyAlignment="1">
      <alignment horizontal="center" vertical="center" wrapText="1"/>
    </xf>
    <xf numFmtId="1" fontId="19" fillId="9" borderId="152" xfId="0" applyNumberFormat="1" applyFont="1" applyFill="1" applyBorder="1" applyAlignment="1">
      <alignment horizontal="center" vertical="center"/>
    </xf>
    <xf numFmtId="1" fontId="19" fillId="9" borderId="104" xfId="0" applyNumberFormat="1" applyFont="1" applyFill="1" applyBorder="1" applyAlignment="1">
      <alignment horizontal="center" vertical="center"/>
    </xf>
    <xf numFmtId="1" fontId="19" fillId="9" borderId="153" xfId="0" applyNumberFormat="1" applyFont="1" applyFill="1" applyBorder="1" applyAlignment="1">
      <alignment horizontal="center" vertical="center"/>
    </xf>
    <xf numFmtId="1" fontId="43" fillId="58" borderId="152" xfId="0" applyNumberFormat="1" applyFont="1" applyFill="1" applyBorder="1" applyAlignment="1">
      <alignment horizontal="center" vertical="center" wrapText="1"/>
    </xf>
    <xf numFmtId="1" fontId="43" fillId="58" borderId="104" xfId="0" applyNumberFormat="1" applyFont="1" applyFill="1" applyBorder="1" applyAlignment="1">
      <alignment horizontal="center" vertical="center" wrapText="1"/>
    </xf>
    <xf numFmtId="1" fontId="43" fillId="58" borderId="153" xfId="0" applyNumberFormat="1" applyFont="1" applyFill="1" applyBorder="1" applyAlignment="1">
      <alignment horizontal="center" vertical="center" wrapText="1"/>
    </xf>
    <xf numFmtId="1" fontId="32" fillId="0" borderId="152" xfId="0" applyNumberFormat="1" applyFont="1" applyFill="1" applyBorder="1" applyAlignment="1">
      <alignment horizontal="center" vertical="center" wrapText="1"/>
    </xf>
    <xf numFmtId="1" fontId="32" fillId="0" borderId="104" xfId="0" applyNumberFormat="1" applyFont="1" applyFill="1" applyBorder="1" applyAlignment="1">
      <alignment horizontal="center" vertical="center" wrapText="1"/>
    </xf>
    <xf numFmtId="1" fontId="19" fillId="0" borderId="104" xfId="0" applyNumberFormat="1" applyFont="1" applyFill="1" applyBorder="1" applyAlignment="1">
      <alignment horizontal="center" vertical="center" wrapText="1"/>
    </xf>
    <xf numFmtId="1" fontId="19" fillId="0" borderId="153" xfId="0" applyNumberFormat="1" applyFont="1" applyFill="1" applyBorder="1" applyAlignment="1">
      <alignment horizontal="center" vertical="center" wrapText="1"/>
    </xf>
    <xf numFmtId="0" fontId="45" fillId="12" borderId="152" xfId="0" applyNumberFormat="1" applyFont="1" applyFill="1" applyBorder="1" applyAlignment="1">
      <alignment horizontal="left" vertical="center" wrapText="1"/>
    </xf>
    <xf numFmtId="0" fontId="45" fillId="12" borderId="104" xfId="0" applyNumberFormat="1" applyFont="1" applyFill="1" applyBorder="1" applyAlignment="1">
      <alignment horizontal="left" vertical="center" wrapText="1"/>
    </xf>
    <xf numFmtId="0" fontId="45" fillId="12" borderId="153" xfId="0" applyNumberFormat="1" applyFont="1" applyFill="1" applyBorder="1" applyAlignment="1">
      <alignment horizontal="left" vertical="center" wrapText="1"/>
    </xf>
    <xf numFmtId="1" fontId="31" fillId="2" borderId="152" xfId="0" applyNumberFormat="1" applyFont="1" applyFill="1" applyBorder="1" applyAlignment="1">
      <alignment horizontal="center" vertical="center" wrapText="1"/>
    </xf>
    <xf numFmtId="1" fontId="31" fillId="2" borderId="104" xfId="0" applyNumberFormat="1" applyFont="1" applyFill="1" applyBorder="1" applyAlignment="1">
      <alignment horizontal="center" vertical="center" wrapText="1"/>
    </xf>
    <xf numFmtId="1" fontId="31" fillId="2" borderId="153" xfId="0" applyNumberFormat="1" applyFont="1" applyFill="1" applyBorder="1" applyAlignment="1">
      <alignment horizontal="center" vertical="center" wrapText="1"/>
    </xf>
    <xf numFmtId="0" fontId="45" fillId="20" borderId="104" xfId="0" applyFont="1" applyFill="1" applyBorder="1" applyAlignment="1">
      <alignment horizontal="center" vertical="center"/>
    </xf>
    <xf numFmtId="1" fontId="18" fillId="57" borderId="104" xfId="0" applyNumberFormat="1" applyFont="1" applyFill="1" applyBorder="1" applyAlignment="1">
      <alignment horizontal="center" vertical="center" wrapText="1"/>
    </xf>
    <xf numFmtId="9" fontId="19" fillId="20" borderId="104" xfId="21" applyFont="1" applyFill="1" applyBorder="1" applyAlignment="1">
      <alignment horizontal="center" vertical="center" wrapText="1"/>
    </xf>
    <xf numFmtId="0" fontId="19" fillId="59" borderId="104" xfId="17" applyNumberFormat="1" applyFont="1" applyFill="1" applyBorder="1" applyAlignment="1">
      <alignment horizontal="center" vertical="center" wrapText="1"/>
    </xf>
    <xf numFmtId="9" fontId="19" fillId="20" borderId="59" xfId="21" applyFont="1" applyFill="1" applyBorder="1" applyAlignment="1">
      <alignment horizontal="center" vertical="center" wrapText="1"/>
    </xf>
    <xf numFmtId="0" fontId="19" fillId="59" borderId="59" xfId="17" applyNumberFormat="1" applyFont="1" applyFill="1" applyBorder="1" applyAlignment="1">
      <alignment horizontal="center" vertical="center" wrapText="1"/>
    </xf>
    <xf numFmtId="0" fontId="19" fillId="63" borderId="59" xfId="17" applyNumberFormat="1" applyFont="1" applyFill="1" applyBorder="1" applyAlignment="1">
      <alignment horizontal="center" vertical="center" wrapText="1"/>
    </xf>
    <xf numFmtId="9" fontId="19" fillId="20" borderId="59" xfId="17" applyNumberFormat="1" applyFont="1" applyFill="1" applyBorder="1" applyAlignment="1">
      <alignment horizontal="center" vertical="center" wrapText="1"/>
    </xf>
    <xf numFmtId="1" fontId="18" fillId="58" borderId="147" xfId="0" applyNumberFormat="1" applyFont="1" applyFill="1" applyBorder="1" applyAlignment="1">
      <alignment horizontal="center" vertical="center" wrapText="1"/>
    </xf>
    <xf numFmtId="9" fontId="31" fillId="20" borderId="59" xfId="17" applyNumberFormat="1" applyFont="1" applyFill="1" applyBorder="1" applyAlignment="1">
      <alignment horizontal="center" vertical="center" wrapText="1"/>
    </xf>
    <xf numFmtId="0" fontId="43" fillId="65" borderId="166" xfId="831" applyFont="1" applyFill="1" applyBorder="1" applyAlignment="1">
      <alignment horizontal="center" vertical="center" wrapText="1"/>
    </xf>
    <xf numFmtId="0" fontId="43" fillId="65" borderId="167" xfId="831" applyFont="1" applyFill="1" applyBorder="1" applyAlignment="1">
      <alignment horizontal="center" vertical="center" wrapText="1"/>
    </xf>
    <xf numFmtId="0" fontId="19" fillId="20" borderId="165" xfId="17" applyNumberFormat="1" applyFont="1" applyFill="1" applyBorder="1" applyAlignment="1">
      <alignment horizontal="center" vertical="center" wrapText="1"/>
    </xf>
    <xf numFmtId="9" fontId="19" fillId="59" borderId="165" xfId="126" applyFont="1" applyFill="1" applyBorder="1" applyAlignment="1">
      <alignment horizontal="center" vertical="center" wrapText="1"/>
    </xf>
    <xf numFmtId="1" fontId="19" fillId="9" borderId="165" xfId="0" applyNumberFormat="1" applyFont="1" applyFill="1" applyBorder="1" applyAlignment="1">
      <alignment horizontal="center" vertical="center"/>
    </xf>
    <xf numFmtId="0" fontId="19" fillId="59" borderId="164" xfId="17" applyNumberFormat="1" applyFont="1" applyFill="1" applyBorder="1" applyAlignment="1">
      <alignment horizontal="center" vertical="center" wrapText="1"/>
    </xf>
    <xf numFmtId="1" fontId="19" fillId="9" borderId="164" xfId="0" applyNumberFormat="1" applyFont="1" applyFill="1" applyBorder="1" applyAlignment="1">
      <alignment horizontal="center" vertical="center"/>
    </xf>
    <xf numFmtId="1" fontId="18" fillId="57" borderId="166" xfId="0" applyNumberFormat="1" applyFont="1" applyFill="1" applyBorder="1" applyAlignment="1">
      <alignment horizontal="center" vertical="center" wrapText="1"/>
    </xf>
    <xf numFmtId="1" fontId="18" fillId="57" borderId="167" xfId="0" applyNumberFormat="1" applyFont="1" applyFill="1" applyBorder="1" applyAlignment="1">
      <alignment horizontal="center" vertical="center" wrapText="1"/>
    </xf>
    <xf numFmtId="9" fontId="19" fillId="59" borderId="166" xfId="126" applyFont="1" applyFill="1" applyBorder="1" applyAlignment="1">
      <alignment horizontal="center" vertical="center" wrapText="1"/>
    </xf>
    <xf numFmtId="9" fontId="19" fillId="59" borderId="167" xfId="126" applyFont="1" applyFill="1" applyBorder="1" applyAlignment="1">
      <alignment horizontal="center" vertical="center" wrapText="1"/>
    </xf>
    <xf numFmtId="1" fontId="19" fillId="8" borderId="175" xfId="0" applyNumberFormat="1" applyFont="1" applyFill="1" applyBorder="1" applyAlignment="1">
      <alignment horizontal="center" vertical="center" wrapText="1"/>
    </xf>
    <xf numFmtId="1" fontId="19" fillId="8" borderId="176" xfId="0" applyNumberFormat="1" applyFont="1" applyFill="1" applyBorder="1" applyAlignment="1">
      <alignment horizontal="center" vertical="center" wrapText="1"/>
    </xf>
    <xf numFmtId="1" fontId="18" fillId="57" borderId="152" xfId="0" applyNumberFormat="1" applyFont="1" applyFill="1" applyBorder="1" applyAlignment="1">
      <alignment horizontal="center" vertical="center" wrapText="1"/>
    </xf>
    <xf numFmtId="1" fontId="18" fillId="57" borderId="153" xfId="0" applyNumberFormat="1" applyFont="1" applyFill="1" applyBorder="1" applyAlignment="1">
      <alignment horizontal="center" vertical="center" wrapText="1"/>
    </xf>
    <xf numFmtId="9" fontId="19" fillId="59" borderId="152" xfId="126" applyFont="1" applyFill="1" applyBorder="1" applyAlignment="1">
      <alignment horizontal="center" vertical="center" wrapText="1"/>
    </xf>
    <xf numFmtId="9" fontId="19" fillId="59" borderId="153" xfId="126" applyFont="1" applyFill="1" applyBorder="1" applyAlignment="1">
      <alignment horizontal="center" vertical="center" wrapText="1"/>
    </xf>
    <xf numFmtId="1" fontId="19" fillId="8" borderId="177" xfId="0" applyNumberFormat="1" applyFont="1" applyFill="1" applyBorder="1" applyAlignment="1">
      <alignment vertical="center"/>
    </xf>
    <xf numFmtId="1" fontId="19" fillId="8" borderId="178" xfId="0" applyNumberFormat="1" applyFont="1" applyFill="1" applyBorder="1" applyAlignment="1">
      <alignment vertical="center"/>
    </xf>
    <xf numFmtId="0" fontId="19" fillId="20" borderId="166" xfId="17" applyNumberFormat="1" applyFont="1" applyFill="1" applyBorder="1" applyAlignment="1">
      <alignment horizontal="center" vertical="center" wrapText="1"/>
    </xf>
    <xf numFmtId="0" fontId="19" fillId="20" borderId="167" xfId="17" applyNumberFormat="1" applyFont="1" applyFill="1" applyBorder="1" applyAlignment="1">
      <alignment horizontal="center" vertical="center" wrapText="1"/>
    </xf>
    <xf numFmtId="9" fontId="19" fillId="63" borderId="165" xfId="126" applyFont="1" applyFill="1" applyBorder="1" applyAlignment="1">
      <alignment horizontal="center" vertical="center" wrapText="1"/>
    </xf>
    <xf numFmtId="0" fontId="19" fillId="20" borderId="165" xfId="2" applyNumberFormat="1" applyFont="1" applyFill="1" applyBorder="1" applyAlignment="1">
      <alignment horizontal="center" vertical="center" wrapText="1"/>
    </xf>
    <xf numFmtId="0" fontId="19" fillId="0" borderId="165" xfId="2" applyNumberFormat="1" applyFont="1" applyFill="1" applyBorder="1" applyAlignment="1">
      <alignment horizontal="center" vertical="center" wrapText="1"/>
    </xf>
    <xf numFmtId="0" fontId="45" fillId="12" borderId="62" xfId="0" applyNumberFormat="1" applyFont="1" applyFill="1" applyBorder="1" applyAlignment="1">
      <alignment horizontal="left" vertical="center" wrapText="1"/>
    </xf>
    <xf numFmtId="0" fontId="31" fillId="20" borderId="165" xfId="2" applyNumberFormat="1" applyFont="1" applyFill="1" applyBorder="1" applyAlignment="1">
      <alignment horizontal="center" vertical="center" wrapText="1"/>
    </xf>
    <xf numFmtId="0" fontId="19" fillId="63" borderId="164" xfId="17" applyNumberFormat="1" applyFont="1" applyFill="1" applyBorder="1" applyAlignment="1">
      <alignment horizontal="center" vertical="center" wrapText="1"/>
    </xf>
    <xf numFmtId="9" fontId="31" fillId="18" borderId="164" xfId="17" applyNumberFormat="1" applyFont="1" applyFill="1" applyBorder="1" applyAlignment="1">
      <alignment horizontal="center" vertical="center" wrapText="1"/>
    </xf>
    <xf numFmtId="1" fontId="18" fillId="57" borderId="179" xfId="0" applyNumberFormat="1" applyFont="1" applyFill="1" applyBorder="1" applyAlignment="1">
      <alignment horizontal="center" vertical="center" wrapText="1"/>
    </xf>
    <xf numFmtId="1" fontId="18" fillId="57" borderId="180" xfId="0" applyNumberFormat="1" applyFont="1" applyFill="1" applyBorder="1" applyAlignment="1">
      <alignment horizontal="center" vertical="center" wrapText="1"/>
    </xf>
    <xf numFmtId="9" fontId="19" fillId="59" borderId="181" xfId="126" applyFont="1" applyFill="1" applyBorder="1" applyAlignment="1">
      <alignment horizontal="center" vertical="center" wrapText="1"/>
    </xf>
    <xf numFmtId="9" fontId="19" fillId="59" borderId="182" xfId="126" applyFont="1" applyFill="1" applyBorder="1" applyAlignment="1">
      <alignment horizontal="center" vertical="center" wrapText="1"/>
    </xf>
    <xf numFmtId="9" fontId="19" fillId="63" borderId="181" xfId="126" applyFont="1" applyFill="1" applyBorder="1" applyAlignment="1">
      <alignment horizontal="center" vertical="center" wrapText="1"/>
    </xf>
    <xf numFmtId="9" fontId="19" fillId="63" borderId="182" xfId="126" applyFont="1" applyFill="1" applyBorder="1" applyAlignment="1">
      <alignment horizontal="center" vertical="center" wrapText="1"/>
    </xf>
    <xf numFmtId="0" fontId="19" fillId="20" borderId="181" xfId="17" applyNumberFormat="1" applyFont="1" applyFill="1" applyBorder="1" applyAlignment="1">
      <alignment horizontal="center" vertical="center" wrapText="1"/>
    </xf>
    <xf numFmtId="0" fontId="19" fillId="20" borderId="182" xfId="17" applyNumberFormat="1" applyFont="1" applyFill="1" applyBorder="1" applyAlignment="1">
      <alignment horizontal="center" vertical="center" wrapText="1"/>
    </xf>
    <xf numFmtId="1" fontId="18" fillId="57" borderId="183" xfId="0" applyNumberFormat="1" applyFont="1" applyFill="1" applyBorder="1" applyAlignment="1">
      <alignment horizontal="center" vertical="center" wrapText="1"/>
    </xf>
    <xf numFmtId="1" fontId="18" fillId="57" borderId="184" xfId="0" applyNumberFormat="1" applyFont="1" applyFill="1" applyBorder="1" applyAlignment="1">
      <alignment horizontal="center" vertical="center" wrapText="1"/>
    </xf>
    <xf numFmtId="1" fontId="18" fillId="58" borderId="185" xfId="0" applyNumberFormat="1" applyFont="1" applyFill="1" applyBorder="1" applyAlignment="1">
      <alignment horizontal="center" vertical="center" wrapText="1"/>
    </xf>
    <xf numFmtId="1" fontId="18" fillId="58" borderId="186" xfId="0" applyNumberFormat="1" applyFont="1" applyFill="1" applyBorder="1" applyAlignment="1">
      <alignment horizontal="center" vertical="center" wrapText="1"/>
    </xf>
    <xf numFmtId="9" fontId="19" fillId="59" borderId="183" xfId="126" applyFont="1" applyFill="1" applyBorder="1" applyAlignment="1">
      <alignment horizontal="center" vertical="center" wrapText="1"/>
    </xf>
    <xf numFmtId="9" fontId="19" fillId="59" borderId="184" xfId="126" applyFont="1" applyFill="1" applyBorder="1" applyAlignment="1">
      <alignment horizontal="center" vertical="center" wrapText="1"/>
    </xf>
    <xf numFmtId="0" fontId="19" fillId="0" borderId="183" xfId="2" applyNumberFormat="1" applyFont="1" applyFill="1" applyBorder="1" applyAlignment="1">
      <alignment horizontal="center" vertical="center" wrapText="1"/>
    </xf>
    <xf numFmtId="0" fontId="19" fillId="0" borderId="184" xfId="2" applyNumberFormat="1" applyFont="1" applyFill="1" applyBorder="1" applyAlignment="1">
      <alignment horizontal="center" vertical="center" wrapText="1"/>
    </xf>
    <xf numFmtId="0" fontId="45" fillId="12" borderId="187" xfId="0" applyNumberFormat="1" applyFont="1" applyFill="1" applyBorder="1" applyAlignment="1">
      <alignment horizontal="left" vertical="center" wrapText="1"/>
    </xf>
    <xf numFmtId="0" fontId="45" fillId="12" borderId="188" xfId="0" applyNumberFormat="1" applyFont="1" applyFill="1" applyBorder="1" applyAlignment="1">
      <alignment horizontal="left" vertical="center" wrapText="1"/>
    </xf>
    <xf numFmtId="1" fontId="18" fillId="18" borderId="192" xfId="0" applyNumberFormat="1" applyFont="1" applyFill="1" applyBorder="1" applyAlignment="1">
      <alignment horizontal="center" vertical="center" wrapText="1"/>
    </xf>
    <xf numFmtId="1" fontId="43" fillId="13" borderId="193" xfId="0" applyNumberFormat="1" applyFont="1" applyFill="1" applyBorder="1" applyAlignment="1">
      <alignment horizontal="center" vertical="center" wrapText="1"/>
    </xf>
    <xf numFmtId="1" fontId="104" fillId="68" borderId="48" xfId="0" applyNumberFormat="1" applyFont="1" applyFill="1" applyBorder="1" applyAlignment="1">
      <alignment horizontal="center" vertical="center" wrapText="1"/>
    </xf>
    <xf numFmtId="1" fontId="105" fillId="68" borderId="48" xfId="0" applyNumberFormat="1" applyFont="1" applyFill="1" applyBorder="1" applyAlignment="1">
      <alignment horizontal="center" vertical="center" wrapText="1"/>
    </xf>
    <xf numFmtId="1" fontId="106" fillId="68" borderId="48" xfId="0" applyNumberFormat="1" applyFont="1" applyFill="1" applyBorder="1" applyAlignment="1">
      <alignment horizontal="center" vertical="center" wrapText="1"/>
    </xf>
    <xf numFmtId="1" fontId="107" fillId="68" borderId="48" xfId="0" applyNumberFormat="1" applyFont="1" applyFill="1" applyBorder="1" applyAlignment="1">
      <alignment horizontal="center" vertical="center" wrapText="1"/>
    </xf>
    <xf numFmtId="0" fontId="105" fillId="68" borderId="48" xfId="0" applyFont="1" applyFill="1" applyBorder="1" applyAlignment="1">
      <alignment horizontal="center" vertical="center" wrapText="1"/>
    </xf>
    <xf numFmtId="1" fontId="108" fillId="68" borderId="196" xfId="0" applyNumberFormat="1" applyFont="1" applyFill="1" applyBorder="1" applyAlignment="1">
      <alignment horizontal="center" vertical="center" wrapText="1"/>
    </xf>
    <xf numFmtId="1" fontId="108" fillId="68" borderId="197" xfId="0" applyNumberFormat="1" applyFont="1" applyFill="1" applyBorder="1" applyAlignment="1">
      <alignment horizontal="center" vertical="center" wrapText="1"/>
    </xf>
    <xf numFmtId="1" fontId="106" fillId="68" borderId="196" xfId="0" applyNumberFormat="1" applyFont="1" applyFill="1" applyBorder="1" applyAlignment="1">
      <alignment horizontal="center" vertical="center" wrapText="1"/>
    </xf>
    <xf numFmtId="1" fontId="111" fillId="68" borderId="48" xfId="0" applyNumberFormat="1" applyFont="1" applyFill="1" applyBorder="1" applyAlignment="1">
      <alignment horizontal="center" vertical="center" wrapText="1"/>
    </xf>
    <xf numFmtId="1" fontId="111" fillId="68" borderId="196" xfId="0" applyNumberFormat="1" applyFont="1" applyFill="1" applyBorder="1" applyAlignment="1">
      <alignment horizontal="center" vertical="center" wrapText="1"/>
    </xf>
    <xf numFmtId="0" fontId="111" fillId="68" borderId="196" xfId="0" applyFont="1" applyFill="1" applyBorder="1" applyAlignment="1">
      <alignment horizontal="center" vertical="center" wrapText="1"/>
    </xf>
    <xf numFmtId="1" fontId="84" fillId="68" borderId="48" xfId="0" applyNumberFormat="1" applyFont="1" applyFill="1" applyBorder="1" applyAlignment="1">
      <alignment horizontal="center" vertical="center" wrapText="1"/>
    </xf>
    <xf numFmtId="1" fontId="32" fillId="0" borderId="191" xfId="0" applyNumberFormat="1" applyFont="1" applyFill="1" applyBorder="1" applyAlignment="1">
      <alignment horizontal="center" vertical="center" wrapText="1"/>
    </xf>
    <xf numFmtId="1" fontId="85" fillId="59" borderId="201" xfId="0" applyNumberFormat="1" applyFont="1" applyFill="1" applyBorder="1" applyAlignment="1">
      <alignment horizontal="center" vertical="center"/>
    </xf>
    <xf numFmtId="1" fontId="18" fillId="58" borderId="191" xfId="0" applyNumberFormat="1" applyFont="1" applyFill="1" applyBorder="1" applyAlignment="1">
      <alignment horizontal="center" vertical="center" wrapText="1"/>
    </xf>
    <xf numFmtId="1" fontId="19" fillId="0" borderId="201" xfId="0" applyNumberFormat="1" applyFont="1" applyFill="1" applyBorder="1" applyAlignment="1">
      <alignment horizontal="center" vertical="center" wrapText="1"/>
    </xf>
    <xf numFmtId="1" fontId="18" fillId="60" borderId="201" xfId="0" applyNumberFormat="1" applyFont="1" applyFill="1" applyBorder="1" applyAlignment="1">
      <alignment horizontal="center" vertical="center" wrapText="1"/>
    </xf>
    <xf numFmtId="1" fontId="31" fillId="0" borderId="191" xfId="0" applyNumberFormat="1" applyFont="1" applyFill="1" applyBorder="1" applyAlignment="1">
      <alignment horizontal="center" vertical="center" wrapText="1"/>
    </xf>
    <xf numFmtId="1" fontId="62" fillId="12" borderId="201" xfId="0" applyNumberFormat="1" applyFont="1" applyFill="1" applyBorder="1" applyAlignment="1">
      <alignment horizontal="center" vertical="center"/>
    </xf>
    <xf numFmtId="1" fontId="31" fillId="13" borderId="202" xfId="0" applyNumberFormat="1" applyFont="1" applyFill="1" applyBorder="1" applyAlignment="1">
      <alignment horizontal="center" vertical="center" wrapText="1"/>
    </xf>
    <xf numFmtId="1" fontId="32" fillId="59" borderId="202" xfId="0" applyNumberFormat="1" applyFont="1" applyFill="1" applyBorder="1" applyAlignment="1">
      <alignment horizontal="center" vertical="center" wrapText="1"/>
    </xf>
    <xf numFmtId="1" fontId="84" fillId="68" borderId="200" xfId="0" applyNumberFormat="1" applyFont="1" applyFill="1" applyBorder="1" applyAlignment="1">
      <alignment horizontal="center" vertical="center" wrapText="1"/>
    </xf>
    <xf numFmtId="1" fontId="105" fillId="68" borderId="200" xfId="0" applyNumberFormat="1" applyFont="1" applyFill="1" applyBorder="1" applyAlignment="1">
      <alignment horizontal="center" vertical="center" wrapText="1"/>
    </xf>
    <xf numFmtId="1" fontId="18" fillId="58" borderId="202" xfId="0" applyNumberFormat="1" applyFont="1" applyFill="1" applyBorder="1" applyAlignment="1">
      <alignment horizontal="center" vertical="center" wrapText="1"/>
    </xf>
    <xf numFmtId="1" fontId="106" fillId="68" borderId="200" xfId="0" applyNumberFormat="1" applyFont="1" applyFill="1" applyBorder="1" applyAlignment="1">
      <alignment horizontal="center" vertical="center" wrapText="1"/>
    </xf>
    <xf numFmtId="1" fontId="19" fillId="13" borderId="202" xfId="0" applyNumberFormat="1" applyFont="1" applyFill="1" applyBorder="1" applyAlignment="1">
      <alignment horizontal="center" vertical="center" wrapText="1"/>
    </xf>
    <xf numFmtId="1" fontId="31" fillId="0" borderId="203" xfId="0" applyNumberFormat="1" applyFont="1" applyFill="1" applyBorder="1" applyAlignment="1">
      <alignment horizontal="center" vertical="center" wrapText="1"/>
    </xf>
    <xf numFmtId="49" fontId="85" fillId="60" borderId="202" xfId="1" applyNumberFormat="1" applyFont="1" applyFill="1" applyBorder="1" applyAlignment="1" applyProtection="1">
      <alignment horizontal="center" vertical="center" wrapText="1"/>
    </xf>
    <xf numFmtId="0" fontId="31" fillId="0" borderId="198" xfId="1" applyFont="1" applyFill="1" applyBorder="1" applyAlignment="1" applyProtection="1">
      <alignment horizontal="center" vertical="center" wrapText="1"/>
    </xf>
    <xf numFmtId="1" fontId="31" fillId="0" borderId="204" xfId="0" applyNumberFormat="1" applyFont="1" applyFill="1" applyBorder="1" applyAlignment="1">
      <alignment horizontal="center" vertical="center" wrapText="1"/>
    </xf>
    <xf numFmtId="1" fontId="31" fillId="0" borderId="145" xfId="0" applyNumberFormat="1" applyFont="1" applyFill="1" applyBorder="1" applyAlignment="1">
      <alignment horizontal="center" vertical="center" wrapText="1"/>
    </xf>
    <xf numFmtId="0" fontId="85" fillId="59" borderId="145" xfId="0" applyNumberFormat="1" applyFont="1" applyFill="1" applyBorder="1" applyAlignment="1">
      <alignment horizontal="center" vertical="center" wrapText="1"/>
    </xf>
    <xf numFmtId="1" fontId="19" fillId="0" borderId="145" xfId="0" applyNumberFormat="1" applyFont="1" applyFill="1" applyBorder="1" applyAlignment="1">
      <alignment horizontal="center" vertical="center" wrapText="1"/>
    </xf>
    <xf numFmtId="1" fontId="19" fillId="12" borderId="145" xfId="0" applyNumberFormat="1" applyFont="1" applyFill="1" applyBorder="1" applyAlignment="1">
      <alignment horizontal="center" vertical="center" wrapText="1"/>
    </xf>
    <xf numFmtId="1" fontId="31" fillId="0" borderId="202" xfId="0" applyNumberFormat="1" applyFont="1" applyFill="1" applyBorder="1" applyAlignment="1">
      <alignment horizontal="center" vertical="center" wrapText="1"/>
    </xf>
    <xf numFmtId="1" fontId="19" fillId="12" borderId="202" xfId="0" applyNumberFormat="1" applyFont="1" applyFill="1" applyBorder="1" applyAlignment="1">
      <alignment horizontal="center" vertical="center" wrapText="1"/>
    </xf>
    <xf numFmtId="1" fontId="32" fillId="13" borderId="205" xfId="0" applyNumberFormat="1" applyFont="1" applyFill="1" applyBorder="1" applyAlignment="1">
      <alignment horizontal="center" vertical="center" wrapText="1"/>
    </xf>
    <xf numFmtId="0" fontId="32" fillId="70" borderId="48" xfId="0" applyFont="1" applyFill="1" applyBorder="1" applyAlignment="1">
      <alignment horizontal="center" vertical="center" wrapText="1"/>
    </xf>
    <xf numFmtId="0" fontId="32" fillId="69" borderId="48" xfId="0" applyFont="1" applyFill="1" applyBorder="1" applyAlignment="1">
      <alignment horizontal="center" vertical="center" wrapText="1"/>
    </xf>
    <xf numFmtId="0" fontId="32" fillId="13" borderId="48" xfId="0" applyFont="1" applyFill="1" applyBorder="1" applyAlignment="1">
      <alignment horizontal="center" vertical="center" wrapText="1"/>
    </xf>
    <xf numFmtId="0" fontId="32" fillId="13" borderId="126" xfId="28763" applyFont="1" applyFill="1" applyBorder="1" applyAlignment="1">
      <alignment horizontal="center" vertical="center" wrapText="1"/>
    </xf>
    <xf numFmtId="0" fontId="32" fillId="13" borderId="84" xfId="0" applyNumberFormat="1" applyFont="1" applyFill="1" applyBorder="1" applyAlignment="1">
      <alignment horizontal="center" vertical="center" wrapText="1"/>
    </xf>
    <xf numFmtId="1" fontId="113" fillId="13" borderId="48" xfId="0" applyNumberFormat="1" applyFont="1" applyFill="1" applyBorder="1" applyAlignment="1">
      <alignment horizontal="center" vertical="center" wrapText="1"/>
    </xf>
    <xf numFmtId="1" fontId="32" fillId="13" borderId="48" xfId="0" applyNumberFormat="1" applyFont="1" applyFill="1" applyBorder="1" applyAlignment="1">
      <alignment horizontal="center" vertical="center" wrapText="1"/>
    </xf>
    <xf numFmtId="1" fontId="32" fillId="13" borderId="76" xfId="0" applyNumberFormat="1" applyFont="1" applyFill="1" applyBorder="1" applyAlignment="1">
      <alignment horizontal="center" vertical="center" wrapText="1"/>
    </xf>
    <xf numFmtId="0" fontId="32" fillId="13" borderId="1" xfId="0" applyNumberFormat="1" applyFont="1" applyFill="1" applyBorder="1" applyAlignment="1">
      <alignment horizontal="center" vertical="center" wrapText="1"/>
    </xf>
    <xf numFmtId="0" fontId="32" fillId="13" borderId="126" xfId="0" applyFont="1" applyFill="1" applyBorder="1" applyAlignment="1">
      <alignment horizontal="center" vertical="center" wrapText="1"/>
    </xf>
    <xf numFmtId="0" fontId="113" fillId="13" borderId="48" xfId="0" applyFont="1" applyFill="1" applyBorder="1" applyAlignment="1">
      <alignment horizontal="center" vertical="center" wrapText="1"/>
    </xf>
    <xf numFmtId="0" fontId="106" fillId="68" borderId="196" xfId="0" applyFont="1" applyFill="1" applyBorder="1" applyAlignment="1">
      <alignment horizontal="center" vertical="center" wrapText="1"/>
    </xf>
    <xf numFmtId="1" fontId="84" fillId="13" borderId="205" xfId="0" applyNumberFormat="1" applyFont="1" applyFill="1" applyBorder="1" applyAlignment="1">
      <alignment horizontal="center" vertical="center" wrapText="1"/>
    </xf>
    <xf numFmtId="1" fontId="84" fillId="13" borderId="206" xfId="0" applyNumberFormat="1" applyFont="1" applyFill="1" applyBorder="1" applyAlignment="1">
      <alignment horizontal="center" vertical="center" wrapText="1"/>
    </xf>
    <xf numFmtId="0" fontId="32" fillId="13" borderId="207" xfId="0" applyFont="1" applyFill="1" applyBorder="1" applyAlignment="1">
      <alignment horizontal="center" vertical="center" wrapText="1"/>
    </xf>
    <xf numFmtId="1" fontId="32" fillId="13" borderId="84" xfId="0" applyNumberFormat="1" applyFont="1" applyFill="1" applyBorder="1" applyAlignment="1">
      <alignment horizontal="center" vertical="center" wrapText="1"/>
    </xf>
    <xf numFmtId="1" fontId="31" fillId="0" borderId="208" xfId="0" applyNumberFormat="1" applyFont="1" applyFill="1" applyBorder="1" applyAlignment="1">
      <alignment horizontal="center" vertical="center" wrapText="1"/>
    </xf>
    <xf numFmtId="1" fontId="32" fillId="59" borderId="209" xfId="0" applyNumberFormat="1" applyFont="1" applyFill="1" applyBorder="1" applyAlignment="1">
      <alignment horizontal="center" vertical="center" wrapText="1"/>
    </xf>
    <xf numFmtId="0" fontId="31" fillId="0" borderId="207" xfId="1" applyFont="1" applyFill="1" applyBorder="1" applyAlignment="1" applyProtection="1">
      <alignment horizontal="center" vertical="center" wrapText="1"/>
    </xf>
    <xf numFmtId="1" fontId="32" fillId="59" borderId="207" xfId="0" applyNumberFormat="1" applyFont="1" applyFill="1" applyBorder="1" applyAlignment="1">
      <alignment horizontal="center" vertical="center" wrapText="1"/>
    </xf>
    <xf numFmtId="49" fontId="85" fillId="60" borderId="210" xfId="1" applyNumberFormat="1" applyFont="1" applyFill="1" applyBorder="1" applyAlignment="1" applyProtection="1">
      <alignment horizontal="center" vertical="center" wrapText="1"/>
    </xf>
    <xf numFmtId="49" fontId="85" fillId="60" borderId="207" xfId="1" applyNumberFormat="1" applyFont="1" applyFill="1" applyBorder="1" applyAlignment="1" applyProtection="1">
      <alignment horizontal="center" vertical="center" wrapText="1"/>
    </xf>
    <xf numFmtId="0" fontId="31" fillId="0" borderId="211" xfId="1" applyFont="1" applyFill="1" applyBorder="1" applyAlignment="1" applyProtection="1">
      <alignment horizontal="center" vertical="center" wrapText="1"/>
    </xf>
    <xf numFmtId="1" fontId="31" fillId="0" borderId="212" xfId="0" applyNumberFormat="1" applyFont="1" applyFill="1" applyBorder="1" applyAlignment="1">
      <alignment horizontal="center" vertical="center" wrapText="1"/>
    </xf>
    <xf numFmtId="1" fontId="31" fillId="0" borderId="207" xfId="0" applyNumberFormat="1" applyFont="1" applyFill="1" applyBorder="1" applyAlignment="1">
      <alignment horizontal="center" vertical="center" wrapText="1"/>
    </xf>
    <xf numFmtId="0" fontId="31" fillId="0" borderId="213" xfId="1" applyFont="1" applyFill="1" applyBorder="1" applyAlignment="1" applyProtection="1">
      <alignment horizontal="center" vertical="center" wrapText="1"/>
    </xf>
    <xf numFmtId="1" fontId="19" fillId="2" borderId="214" xfId="0" applyNumberFormat="1" applyFont="1" applyFill="1" applyBorder="1" applyAlignment="1">
      <alignment horizontal="center" vertical="center" wrapText="1"/>
    </xf>
    <xf numFmtId="1" fontId="19" fillId="0" borderId="214" xfId="0" applyNumberFormat="1" applyFont="1" applyFill="1" applyBorder="1" applyAlignment="1">
      <alignment horizontal="center" vertical="center" wrapText="1"/>
    </xf>
    <xf numFmtId="1" fontId="19" fillId="2" borderId="215" xfId="0" applyNumberFormat="1" applyFont="1" applyFill="1" applyBorder="1" applyAlignment="1">
      <alignment horizontal="center" vertical="center" wrapText="1"/>
    </xf>
    <xf numFmtId="1" fontId="19" fillId="0" borderId="215" xfId="0" applyNumberFormat="1" applyFont="1" applyFill="1" applyBorder="1" applyAlignment="1">
      <alignment horizontal="center" vertical="center" wrapText="1"/>
    </xf>
    <xf numFmtId="1" fontId="19" fillId="2" borderId="207" xfId="0" applyNumberFormat="1" applyFont="1" applyFill="1" applyBorder="1" applyAlignment="1">
      <alignment horizontal="center" vertical="center" wrapText="1"/>
    </xf>
    <xf numFmtId="1" fontId="19" fillId="0" borderId="207" xfId="0" applyNumberFormat="1" applyFont="1" applyFill="1" applyBorder="1" applyAlignment="1">
      <alignment horizontal="center" vertical="center" wrapText="1"/>
    </xf>
    <xf numFmtId="0" fontId="0" fillId="0" borderId="207" xfId="0" applyFont="1" applyFill="1" applyBorder="1" applyAlignment="1">
      <alignment horizontal="center" vertical="center" wrapText="1"/>
    </xf>
    <xf numFmtId="0" fontId="0" fillId="0" borderId="213" xfId="0" applyFont="1" applyFill="1" applyBorder="1" applyAlignment="1">
      <alignment horizontal="center" vertical="center" wrapText="1"/>
    </xf>
    <xf numFmtId="1" fontId="32" fillId="59" borderId="216" xfId="0" applyNumberFormat="1" applyFont="1" applyFill="1" applyBorder="1" applyAlignment="1">
      <alignment horizontal="center" vertical="center" wrapText="1"/>
    </xf>
    <xf numFmtId="1" fontId="19" fillId="12" borderId="214" xfId="28760" applyNumberFormat="1" applyFont="1" applyFill="1" applyBorder="1" applyAlignment="1">
      <alignment horizontal="center" vertical="center" wrapText="1"/>
    </xf>
    <xf numFmtId="1" fontId="18" fillId="58" borderId="213" xfId="0" applyNumberFormat="1" applyFont="1" applyFill="1" applyBorder="1" applyAlignment="1">
      <alignment horizontal="center" vertical="center" wrapText="1"/>
    </xf>
    <xf numFmtId="1" fontId="32" fillId="59" borderId="213" xfId="0" applyNumberFormat="1" applyFont="1" applyFill="1" applyBorder="1" applyAlignment="1">
      <alignment horizontal="center" vertical="center" wrapText="1"/>
    </xf>
    <xf numFmtId="1" fontId="19" fillId="12" borderId="209" xfId="28760" applyNumberFormat="1" applyFont="1" applyFill="1" applyBorder="1" applyAlignment="1">
      <alignment horizontal="center" vertical="center" wrapText="1"/>
    </xf>
    <xf numFmtId="1" fontId="18" fillId="58" borderId="209" xfId="0" applyNumberFormat="1" applyFont="1" applyFill="1" applyBorder="1" applyAlignment="1">
      <alignment horizontal="center" vertical="center" wrapText="1"/>
    </xf>
    <xf numFmtId="1" fontId="19" fillId="0" borderId="46" xfId="0" applyNumberFormat="1" applyFont="1" applyFill="1" applyBorder="1" applyAlignment="1">
      <alignment horizontal="center" vertical="center" wrapText="1"/>
    </xf>
    <xf numFmtId="1" fontId="19" fillId="12" borderId="207" xfId="28760" applyNumberFormat="1" applyFont="1" applyFill="1" applyBorder="1" applyAlignment="1">
      <alignment horizontal="center" vertical="center" wrapText="1"/>
    </xf>
    <xf numFmtId="1" fontId="18" fillId="58" borderId="207" xfId="0" applyNumberFormat="1" applyFont="1" applyFill="1" applyBorder="1" applyAlignment="1">
      <alignment horizontal="center" vertical="center" wrapText="1"/>
    </xf>
    <xf numFmtId="1" fontId="31" fillId="0" borderId="48" xfId="0" applyNumberFormat="1" applyFont="1" applyFill="1" applyBorder="1" applyAlignment="1">
      <alignment horizontal="center" vertical="center" wrapText="1"/>
    </xf>
    <xf numFmtId="0" fontId="85" fillId="59" borderId="214" xfId="0" applyNumberFormat="1" applyFont="1" applyFill="1" applyBorder="1" applyAlignment="1">
      <alignment horizontal="center" vertical="center" wrapText="1"/>
    </xf>
    <xf numFmtId="1" fontId="19" fillId="0" borderId="217" xfId="0" applyNumberFormat="1" applyFont="1" applyFill="1" applyBorder="1" applyAlignment="1">
      <alignment horizontal="center" vertical="center" wrapText="1"/>
    </xf>
    <xf numFmtId="1" fontId="19" fillId="0" borderId="103" xfId="0" applyNumberFormat="1" applyFont="1" applyFill="1" applyBorder="1" applyAlignment="1">
      <alignment horizontal="center" vertical="center" wrapText="1"/>
    </xf>
    <xf numFmtId="0" fontId="85" fillId="59" borderId="207" xfId="0" applyNumberFormat="1" applyFont="1" applyFill="1" applyBorder="1" applyAlignment="1">
      <alignment horizontal="center" vertical="center" wrapText="1"/>
    </xf>
    <xf numFmtId="49" fontId="85" fillId="60" borderId="213" xfId="1" applyNumberFormat="1" applyFont="1" applyFill="1" applyBorder="1" applyAlignment="1" applyProtection="1">
      <alignment horizontal="center" vertical="center" wrapText="1"/>
    </xf>
    <xf numFmtId="1" fontId="32" fillId="59" borderId="210" xfId="0" applyNumberFormat="1" applyFont="1" applyFill="1" applyBorder="1" applyAlignment="1">
      <alignment horizontal="center" vertical="center" wrapText="1"/>
    </xf>
    <xf numFmtId="1" fontId="19" fillId="0" borderId="218" xfId="0" applyNumberFormat="1" applyFont="1" applyFill="1" applyBorder="1" applyAlignment="1">
      <alignment horizontal="center" vertical="center" wrapText="1"/>
    </xf>
    <xf numFmtId="1" fontId="19" fillId="0" borderId="211" xfId="0" applyNumberFormat="1" applyFont="1" applyFill="1" applyBorder="1" applyAlignment="1">
      <alignment horizontal="center" vertical="center" wrapText="1"/>
    </xf>
    <xf numFmtId="1" fontId="84" fillId="12" borderId="214" xfId="0" applyNumberFormat="1" applyFont="1" applyFill="1" applyBorder="1" applyAlignment="1">
      <alignment horizontal="center" vertical="center" wrapText="1"/>
    </xf>
    <xf numFmtId="1" fontId="31" fillId="12" borderId="214" xfId="0" applyNumberFormat="1" applyFont="1" applyFill="1" applyBorder="1" applyAlignment="1">
      <alignment horizontal="center" vertical="center" wrapText="1"/>
    </xf>
    <xf numFmtId="1" fontId="31" fillId="59" borderId="221" xfId="0" applyNumberFormat="1" applyFont="1" applyFill="1" applyBorder="1" applyAlignment="1">
      <alignment horizontal="center" vertical="center" wrapText="1"/>
    </xf>
    <xf numFmtId="1" fontId="84" fillId="12" borderId="215" xfId="0" applyNumberFormat="1" applyFont="1" applyFill="1" applyBorder="1" applyAlignment="1">
      <alignment horizontal="center" vertical="center" wrapText="1"/>
    </xf>
    <xf numFmtId="1" fontId="31" fillId="59" borderId="209" xfId="0" applyNumberFormat="1" applyFont="1" applyFill="1" applyBorder="1" applyAlignment="1">
      <alignment horizontal="center" vertical="center" wrapText="1"/>
    </xf>
    <xf numFmtId="1" fontId="19" fillId="0" borderId="209" xfId="28760" applyNumberFormat="1" applyFont="1" applyFill="1" applyBorder="1" applyAlignment="1">
      <alignment horizontal="center" vertical="center" wrapText="1"/>
    </xf>
    <xf numFmtId="1" fontId="19" fillId="2" borderId="218" xfId="0" applyNumberFormat="1" applyFont="1" applyFill="1" applyBorder="1" applyAlignment="1">
      <alignment horizontal="center" vertical="center" wrapText="1"/>
    </xf>
    <xf numFmtId="1" fontId="84" fillId="12" borderId="220" xfId="0" applyNumberFormat="1" applyFont="1" applyFill="1" applyBorder="1" applyAlignment="1">
      <alignment horizontal="center" vertical="center" wrapText="1"/>
    </xf>
    <xf numFmtId="1" fontId="31" fillId="12" borderId="220" xfId="0" applyNumberFormat="1" applyFont="1" applyFill="1" applyBorder="1" applyAlignment="1">
      <alignment horizontal="center" vertical="center" wrapText="1"/>
    </xf>
    <xf numFmtId="1" fontId="31" fillId="59" borderId="220" xfId="0" applyNumberFormat="1" applyFont="1" applyFill="1" applyBorder="1" applyAlignment="1">
      <alignment horizontal="center" vertical="center" wrapText="1"/>
    </xf>
    <xf numFmtId="1" fontId="19" fillId="12" borderId="220" xfId="28760" applyNumberFormat="1" applyFont="1" applyFill="1" applyBorder="1" applyAlignment="1">
      <alignment horizontal="center" vertical="center" wrapText="1"/>
    </xf>
    <xf numFmtId="1" fontId="32" fillId="13" borderId="61" xfId="0" applyNumberFormat="1" applyFont="1" applyFill="1" applyBorder="1" applyAlignment="1">
      <alignment horizontal="center" vertical="center" wrapText="1"/>
    </xf>
    <xf numFmtId="1" fontId="32" fillId="13" borderId="1" xfId="0" applyNumberFormat="1" applyFont="1" applyFill="1" applyBorder="1" applyAlignment="1">
      <alignment horizontal="center" vertical="center" wrapText="1"/>
    </xf>
    <xf numFmtId="0" fontId="84" fillId="0" borderId="1" xfId="0" applyNumberFormat="1" applyFont="1" applyFill="1" applyBorder="1" applyAlignment="1">
      <alignment horizontal="left" vertical="center" wrapText="1"/>
    </xf>
    <xf numFmtId="0" fontId="19" fillId="13" borderId="181" xfId="17" applyNumberFormat="1" applyFont="1" applyFill="1" applyBorder="1" applyAlignment="1">
      <alignment horizontal="center" vertical="center" wrapText="1"/>
    </xf>
    <xf numFmtId="1" fontId="61" fillId="64" borderId="196" xfId="0" applyNumberFormat="1" applyFont="1" applyFill="1" applyBorder="1" applyAlignment="1">
      <alignment horizontal="center" vertical="center" wrapText="1"/>
    </xf>
    <xf numFmtId="9" fontId="106" fillId="64" borderId="200" xfId="0" applyNumberFormat="1" applyFont="1" applyFill="1" applyBorder="1" applyAlignment="1">
      <alignment horizontal="center" vertical="center" wrapText="1"/>
    </xf>
    <xf numFmtId="9" fontId="19" fillId="13" borderId="86" xfId="21" applyFont="1" applyFill="1" applyBorder="1" applyAlignment="1">
      <alignment horizontal="center" vertical="center" wrapText="1"/>
    </xf>
    <xf numFmtId="0" fontId="60" fillId="20" borderId="221" xfId="0" applyFont="1" applyFill="1" applyBorder="1" applyAlignment="1">
      <alignment horizontal="center" vertical="center"/>
    </xf>
    <xf numFmtId="1" fontId="19" fillId="21" borderId="222" xfId="0" applyNumberFormat="1" applyFont="1" applyFill="1" applyBorder="1" applyAlignment="1">
      <alignment horizontal="center" vertical="center" wrapText="1"/>
    </xf>
    <xf numFmtId="0" fontId="15" fillId="20" borderId="224" xfId="0" applyNumberFormat="1" applyFont="1" applyFill="1" applyBorder="1" applyAlignment="1">
      <alignment horizontal="center" vertical="center" wrapText="1"/>
    </xf>
    <xf numFmtId="1" fontId="18" fillId="57" borderId="224" xfId="0" applyNumberFormat="1" applyFont="1" applyFill="1" applyBorder="1" applyAlignment="1">
      <alignment horizontal="center" vertical="center" wrapText="1"/>
    </xf>
    <xf numFmtId="1" fontId="18" fillId="58" borderId="224" xfId="0" applyNumberFormat="1" applyFont="1" applyFill="1" applyBorder="1" applyAlignment="1">
      <alignment horizontal="center" vertical="center" wrapText="1"/>
    </xf>
    <xf numFmtId="0" fontId="19" fillId="20" borderId="224" xfId="17" applyNumberFormat="1" applyFont="1" applyFill="1" applyBorder="1" applyAlignment="1">
      <alignment horizontal="center" vertical="center" wrapText="1"/>
    </xf>
    <xf numFmtId="0" fontId="19" fillId="59" borderId="224" xfId="17" applyNumberFormat="1" applyFont="1" applyFill="1" applyBorder="1" applyAlignment="1">
      <alignment horizontal="center" vertical="center" wrapText="1"/>
    </xf>
    <xf numFmtId="0" fontId="19" fillId="20" borderId="224" xfId="0" applyNumberFormat="1" applyFont="1" applyFill="1" applyBorder="1" applyAlignment="1">
      <alignment horizontal="center" vertical="center" wrapText="1"/>
    </xf>
    <xf numFmtId="1" fontId="19" fillId="60" borderId="227" xfId="0" applyNumberFormat="1" applyFont="1" applyFill="1" applyBorder="1" applyAlignment="1">
      <alignment horizontal="center" vertical="center" wrapText="1"/>
    </xf>
    <xf numFmtId="0" fontId="19" fillId="20" borderId="224" xfId="2" applyNumberFormat="1" applyFont="1" applyFill="1" applyBorder="1" applyAlignment="1">
      <alignment horizontal="center" vertical="center" wrapText="1"/>
    </xf>
    <xf numFmtId="1" fontId="16" fillId="10" borderId="228" xfId="0" applyNumberFormat="1" applyFont="1" applyFill="1" applyBorder="1" applyAlignment="1">
      <alignment horizontal="center" vertical="center"/>
    </xf>
    <xf numFmtId="1" fontId="18" fillId="57" borderId="229" xfId="0" applyNumberFormat="1" applyFont="1" applyFill="1" applyBorder="1" applyAlignment="1">
      <alignment horizontal="center" vertical="center" wrapText="1"/>
    </xf>
    <xf numFmtId="1" fontId="18" fillId="58" borderId="229" xfId="0" applyNumberFormat="1" applyFont="1" applyFill="1" applyBorder="1" applyAlignment="1">
      <alignment horizontal="center" vertical="center" wrapText="1"/>
    </xf>
    <xf numFmtId="0" fontId="19" fillId="20" borderId="229" xfId="17" applyNumberFormat="1" applyFont="1" applyFill="1" applyBorder="1" applyAlignment="1">
      <alignment horizontal="center" vertical="center" wrapText="1"/>
    </xf>
    <xf numFmtId="0" fontId="19" fillId="59" borderId="229" xfId="17" applyNumberFormat="1" applyFont="1" applyFill="1" applyBorder="1" applyAlignment="1">
      <alignment horizontal="center" vertical="center" wrapText="1"/>
    </xf>
    <xf numFmtId="0" fontId="34" fillId="9" borderId="230" xfId="0" applyNumberFormat="1" applyFont="1" applyFill="1" applyBorder="1" applyAlignment="1">
      <alignment vertical="center"/>
    </xf>
    <xf numFmtId="1" fontId="16" fillId="9" borderId="37" xfId="0" applyNumberFormat="1" applyFont="1" applyFill="1" applyBorder="1" applyAlignment="1">
      <alignment vertical="center"/>
    </xf>
    <xf numFmtId="0" fontId="19" fillId="20" borderId="229" xfId="2" applyNumberFormat="1" applyFont="1" applyFill="1" applyBorder="1" applyAlignment="1">
      <alignment horizontal="center" vertical="center" wrapText="1"/>
    </xf>
    <xf numFmtId="0" fontId="19" fillId="20" borderId="229" xfId="28760" applyNumberFormat="1" applyFont="1" applyFill="1" applyBorder="1" applyAlignment="1">
      <alignment horizontal="center" vertical="center" wrapText="1"/>
    </xf>
    <xf numFmtId="0" fontId="19" fillId="20" borderId="225" xfId="17" applyNumberFormat="1" applyFont="1" applyFill="1" applyBorder="1" applyAlignment="1">
      <alignment horizontal="center" vertical="center" wrapText="1"/>
    </xf>
    <xf numFmtId="0" fontId="31" fillId="59" borderId="229" xfId="17" applyNumberFormat="1" applyFont="1" applyFill="1" applyBorder="1" applyAlignment="1">
      <alignment horizontal="center" vertical="center" wrapText="1"/>
    </xf>
    <xf numFmtId="0" fontId="19" fillId="20" borderId="229" xfId="39318" applyNumberFormat="1" applyFont="1" applyFill="1" applyBorder="1" applyAlignment="1">
      <alignment horizontal="center" vertical="center" wrapText="1"/>
    </xf>
    <xf numFmtId="0" fontId="32" fillId="13" borderId="229" xfId="2" applyNumberFormat="1" applyFont="1" applyFill="1" applyBorder="1" applyAlignment="1">
      <alignment horizontal="center" vertical="center" wrapText="1"/>
    </xf>
    <xf numFmtId="0" fontId="60" fillId="18" borderId="231" xfId="0" applyFont="1" applyFill="1" applyBorder="1" applyAlignment="1">
      <alignment horizontal="center" vertical="center" wrapText="1"/>
    </xf>
    <xf numFmtId="1" fontId="19" fillId="21" borderId="227" xfId="0" applyNumberFormat="1" applyFont="1" applyFill="1" applyBorder="1" applyAlignment="1">
      <alignment horizontal="center" vertical="center" wrapText="1"/>
    </xf>
    <xf numFmtId="0" fontId="15" fillId="19" borderId="232" xfId="0" applyNumberFormat="1" applyFont="1" applyFill="1" applyBorder="1" applyAlignment="1">
      <alignment horizontal="center" vertical="center" wrapText="1"/>
    </xf>
    <xf numFmtId="1" fontId="18" fillId="57" borderId="232" xfId="0" applyNumberFormat="1" applyFont="1" applyFill="1" applyBorder="1" applyAlignment="1">
      <alignment horizontal="center" vertical="center" wrapText="1"/>
    </xf>
    <xf numFmtId="9" fontId="18" fillId="58" borderId="232" xfId="126" applyFont="1" applyFill="1" applyBorder="1" applyAlignment="1">
      <alignment horizontal="center" vertical="center" wrapText="1"/>
    </xf>
    <xf numFmtId="9" fontId="19" fillId="18" borderId="232" xfId="21" applyFont="1" applyFill="1" applyBorder="1" applyAlignment="1">
      <alignment horizontal="center" vertical="center" wrapText="1"/>
    </xf>
    <xf numFmtId="9" fontId="19" fillId="59" borderId="232" xfId="126" applyFont="1" applyFill="1" applyBorder="1" applyAlignment="1">
      <alignment horizontal="center" vertical="center" wrapText="1"/>
    </xf>
    <xf numFmtId="9" fontId="19" fillId="18" borderId="232" xfId="126" applyFont="1" applyFill="1" applyBorder="1" applyAlignment="1">
      <alignment horizontal="center" vertical="center" wrapText="1"/>
    </xf>
    <xf numFmtId="9" fontId="19" fillId="19" borderId="232" xfId="21" applyFont="1" applyFill="1" applyBorder="1" applyAlignment="1">
      <alignment horizontal="center" vertical="center" wrapText="1"/>
    </xf>
    <xf numFmtId="9" fontId="19" fillId="60" borderId="235" xfId="126" applyFont="1" applyFill="1" applyBorder="1" applyAlignment="1">
      <alignment horizontal="center" vertical="center" wrapText="1"/>
    </xf>
    <xf numFmtId="1" fontId="16" fillId="10" borderId="236" xfId="0" applyNumberFormat="1" applyFont="1" applyFill="1" applyBorder="1" applyAlignment="1">
      <alignment horizontal="center" vertical="center"/>
    </xf>
    <xf numFmtId="1" fontId="18" fillId="57" borderId="237" xfId="0" applyNumberFormat="1" applyFont="1" applyFill="1" applyBorder="1" applyAlignment="1">
      <alignment horizontal="center" vertical="center" wrapText="1"/>
    </xf>
    <xf numFmtId="9" fontId="18" fillId="58" borderId="237" xfId="126" applyFont="1" applyFill="1" applyBorder="1" applyAlignment="1">
      <alignment horizontal="center" vertical="center" wrapText="1"/>
    </xf>
    <xf numFmtId="9" fontId="19" fillId="18" borderId="237" xfId="21" applyFont="1" applyFill="1" applyBorder="1" applyAlignment="1">
      <alignment horizontal="center" vertical="center" wrapText="1"/>
    </xf>
    <xf numFmtId="9" fontId="19" fillId="59" borderId="237" xfId="126" applyFont="1" applyFill="1" applyBorder="1" applyAlignment="1">
      <alignment horizontal="center" vertical="center" wrapText="1"/>
    </xf>
    <xf numFmtId="9" fontId="19" fillId="19" borderId="237" xfId="21" applyFont="1" applyFill="1" applyBorder="1" applyAlignment="1">
      <alignment horizontal="center" vertical="center" wrapText="1"/>
    </xf>
    <xf numFmtId="9" fontId="19" fillId="18" borderId="237" xfId="2" applyNumberFormat="1" applyFont="1" applyFill="1" applyBorder="1" applyAlignment="1">
      <alignment horizontal="center" vertical="center" wrapText="1"/>
    </xf>
    <xf numFmtId="9" fontId="19" fillId="18" borderId="237" xfId="18280" applyFont="1" applyFill="1" applyBorder="1" applyAlignment="1">
      <alignment horizontal="center" vertical="center" wrapText="1"/>
    </xf>
    <xf numFmtId="0" fontId="19" fillId="18" borderId="237" xfId="2" applyNumberFormat="1" applyFont="1" applyFill="1" applyBorder="1" applyAlignment="1">
      <alignment horizontal="center" vertical="center" wrapText="1"/>
    </xf>
    <xf numFmtId="9" fontId="19" fillId="18" borderId="233" xfId="21" applyFont="1" applyFill="1" applyBorder="1" applyAlignment="1">
      <alignment horizontal="center" vertical="center" wrapText="1"/>
    </xf>
    <xf numFmtId="9" fontId="31" fillId="59" borderId="237" xfId="126" applyFont="1" applyFill="1" applyBorder="1" applyAlignment="1">
      <alignment horizontal="center" vertical="center" wrapText="1"/>
    </xf>
    <xf numFmtId="9" fontId="19" fillId="18" borderId="237" xfId="39318" applyNumberFormat="1" applyFont="1" applyFill="1" applyBorder="1" applyAlignment="1">
      <alignment horizontal="center" vertical="center" wrapText="1"/>
    </xf>
    <xf numFmtId="9" fontId="19" fillId="18" borderId="237" xfId="126" applyFont="1" applyFill="1" applyBorder="1" applyAlignment="1">
      <alignment horizontal="center" vertical="center" wrapText="1"/>
    </xf>
    <xf numFmtId="9" fontId="31" fillId="18" borderId="237" xfId="126" applyFont="1" applyFill="1" applyBorder="1" applyAlignment="1">
      <alignment horizontal="center" vertical="center" wrapText="1"/>
    </xf>
    <xf numFmtId="0" fontId="43" fillId="65" borderId="205" xfId="831" applyFont="1" applyFill="1" applyBorder="1" applyAlignment="1">
      <alignment horizontal="center" vertical="center" wrapText="1"/>
    </xf>
    <xf numFmtId="0" fontId="43" fillId="65" borderId="206" xfId="831" applyFont="1" applyFill="1" applyBorder="1" applyAlignment="1">
      <alignment horizontal="center" vertical="center" wrapText="1"/>
    </xf>
    <xf numFmtId="1" fontId="19" fillId="13" borderId="205" xfId="0" applyNumberFormat="1" applyFont="1" applyFill="1" applyBorder="1" applyAlignment="1">
      <alignment horizontal="center" vertical="center" wrapText="1"/>
    </xf>
    <xf numFmtId="1" fontId="19" fillId="13" borderId="206" xfId="0" applyNumberFormat="1" applyFont="1" applyFill="1" applyBorder="1" applyAlignment="1">
      <alignment horizontal="center" vertical="center" wrapText="1"/>
    </xf>
    <xf numFmtId="1" fontId="19" fillId="66" borderId="205" xfId="0" applyNumberFormat="1" applyFont="1" applyFill="1" applyBorder="1" applyAlignment="1">
      <alignment horizontal="center" vertical="center" wrapText="1"/>
    </xf>
    <xf numFmtId="1" fontId="19" fillId="66" borderId="206" xfId="0" applyNumberFormat="1" applyFont="1" applyFill="1" applyBorder="1" applyAlignment="1">
      <alignment horizontal="center" vertical="center" wrapText="1"/>
    </xf>
    <xf numFmtId="1" fontId="16" fillId="13" borderId="205" xfId="0" applyNumberFormat="1" applyFont="1" applyFill="1" applyBorder="1" applyAlignment="1">
      <alignment horizontal="center" vertical="center"/>
    </xf>
    <xf numFmtId="1" fontId="16" fillId="13" borderId="206" xfId="0" applyNumberFormat="1" applyFont="1" applyFill="1" applyBorder="1" applyAlignment="1">
      <alignment horizontal="center" vertical="center"/>
    </xf>
    <xf numFmtId="1" fontId="18" fillId="13" borderId="205" xfId="0" applyNumberFormat="1" applyFont="1" applyFill="1" applyBorder="1" applyAlignment="1">
      <alignment horizontal="center" vertical="center" wrapText="1"/>
    </xf>
    <xf numFmtId="1" fontId="18" fillId="13" borderId="206" xfId="0" applyNumberFormat="1" applyFont="1" applyFill="1" applyBorder="1" applyAlignment="1">
      <alignment horizontal="center" vertical="center" wrapText="1"/>
    </xf>
    <xf numFmtId="1" fontId="18" fillId="57" borderId="205" xfId="0" applyNumberFormat="1" applyFont="1" applyFill="1" applyBorder="1" applyAlignment="1">
      <alignment horizontal="center" vertical="center" wrapText="1"/>
    </xf>
    <xf numFmtId="1" fontId="18" fillId="57" borderId="206" xfId="0" applyNumberFormat="1" applyFont="1" applyFill="1" applyBorder="1" applyAlignment="1">
      <alignment horizontal="center" vertical="center" wrapText="1"/>
    </xf>
    <xf numFmtId="9" fontId="18" fillId="58" borderId="205" xfId="219" applyFont="1" applyFill="1" applyBorder="1" applyAlignment="1">
      <alignment horizontal="center" vertical="center" wrapText="1"/>
    </xf>
    <xf numFmtId="9" fontId="18" fillId="58" borderId="206" xfId="219" applyFont="1" applyFill="1" applyBorder="1" applyAlignment="1">
      <alignment horizontal="center" vertical="center" wrapText="1"/>
    </xf>
    <xf numFmtId="1" fontId="104" fillId="68" borderId="242" xfId="0" applyNumberFormat="1" applyFont="1" applyFill="1" applyBorder="1" applyAlignment="1">
      <alignment horizontal="center" vertical="center" wrapText="1"/>
    </xf>
    <xf numFmtId="1" fontId="31" fillId="13" borderId="206" xfId="0" applyNumberFormat="1" applyFont="1" applyFill="1" applyBorder="1" applyAlignment="1">
      <alignment horizontal="center" vertical="center" wrapText="1"/>
    </xf>
    <xf numFmtId="9" fontId="85" fillId="59" borderId="248" xfId="219" applyFont="1" applyFill="1" applyBorder="1" applyAlignment="1">
      <alignment horizontal="center" vertical="center" wrapText="1"/>
    </xf>
    <xf numFmtId="9" fontId="85" fillId="59" borderId="249" xfId="219" applyFont="1" applyFill="1" applyBorder="1" applyAlignment="1">
      <alignment horizontal="center" vertical="center" wrapText="1"/>
    </xf>
    <xf numFmtId="1" fontId="84" fillId="68" borderId="242" xfId="0" applyNumberFormat="1" applyFont="1" applyFill="1" applyBorder="1" applyAlignment="1">
      <alignment horizontal="center" vertical="center" wrapText="1"/>
    </xf>
    <xf numFmtId="1" fontId="105" fillId="68" borderId="242" xfId="0" applyNumberFormat="1" applyFont="1" applyFill="1" applyBorder="1" applyAlignment="1">
      <alignment horizontal="center" vertical="center" wrapText="1"/>
    </xf>
    <xf numFmtId="9" fontId="19" fillId="19" borderId="205" xfId="21" applyFont="1" applyFill="1" applyBorder="1" applyAlignment="1">
      <alignment horizontal="center" vertical="center" wrapText="1"/>
    </xf>
    <xf numFmtId="9" fontId="19" fillId="19" borderId="206" xfId="21" applyFont="1" applyFill="1" applyBorder="1" applyAlignment="1">
      <alignment horizontal="center" vertical="center" wrapText="1"/>
    </xf>
    <xf numFmtId="9" fontId="85" fillId="60" borderId="205" xfId="219" applyFont="1" applyFill="1" applyBorder="1" applyAlignment="1" applyProtection="1">
      <alignment horizontal="center" vertical="center" wrapText="1"/>
    </xf>
    <xf numFmtId="9" fontId="85" fillId="60" borderId="206" xfId="219" applyFont="1" applyFill="1" applyBorder="1" applyAlignment="1" applyProtection="1">
      <alignment horizontal="center" vertical="center" wrapText="1"/>
    </xf>
    <xf numFmtId="1" fontId="106" fillId="68" borderId="242" xfId="0" applyNumberFormat="1" applyFont="1" applyFill="1" applyBorder="1" applyAlignment="1">
      <alignment horizontal="center" vertical="center" wrapText="1"/>
    </xf>
    <xf numFmtId="1" fontId="32" fillId="60" borderId="206" xfId="0" applyNumberFormat="1" applyFont="1" applyFill="1" applyBorder="1" applyAlignment="1">
      <alignment horizontal="center" vertical="center" wrapText="1"/>
    </xf>
    <xf numFmtId="1" fontId="32" fillId="59" borderId="206" xfId="0" applyNumberFormat="1" applyFont="1" applyFill="1" applyBorder="1" applyAlignment="1">
      <alignment horizontal="center" vertical="center" wrapText="1"/>
    </xf>
    <xf numFmtId="1" fontId="19" fillId="60" borderId="248" xfId="0" applyNumberFormat="1" applyFont="1" applyFill="1" applyBorder="1" applyAlignment="1">
      <alignment vertical="center" wrapText="1"/>
    </xf>
    <xf numFmtId="1" fontId="19" fillId="60" borderId="249" xfId="0" applyNumberFormat="1" applyFont="1" applyFill="1" applyBorder="1" applyAlignment="1">
      <alignment vertical="center" wrapText="1"/>
    </xf>
    <xf numFmtId="9" fontId="106" fillId="64" borderId="242" xfId="0" applyNumberFormat="1" applyFont="1" applyFill="1" applyBorder="1" applyAlignment="1">
      <alignment horizontal="center" vertical="center" wrapText="1"/>
    </xf>
    <xf numFmtId="9" fontId="19" fillId="13" borderId="206" xfId="21" applyFont="1" applyFill="1" applyBorder="1" applyAlignment="1">
      <alignment horizontal="center" vertical="center" wrapText="1"/>
    </xf>
    <xf numFmtId="9" fontId="19" fillId="59" borderId="205" xfId="21" applyFont="1" applyFill="1" applyBorder="1" applyAlignment="1">
      <alignment horizontal="center" vertical="center" wrapText="1"/>
    </xf>
    <xf numFmtId="9" fontId="19" fillId="59" borderId="206" xfId="21" applyFont="1" applyFill="1" applyBorder="1" applyAlignment="1">
      <alignment horizontal="center" vertical="center" wrapText="1"/>
    </xf>
    <xf numFmtId="1" fontId="31" fillId="13" borderId="205" xfId="0" applyNumberFormat="1" applyFont="1" applyFill="1" applyBorder="1" applyAlignment="1">
      <alignment horizontal="center" vertical="center" wrapText="1"/>
    </xf>
    <xf numFmtId="1" fontId="16" fillId="9" borderId="205" xfId="0" applyNumberFormat="1" applyFont="1" applyFill="1" applyBorder="1" applyAlignment="1">
      <alignment horizontal="center" vertical="center"/>
    </xf>
    <xf numFmtId="1" fontId="16" fillId="9" borderId="206" xfId="0" applyNumberFormat="1" applyFont="1" applyFill="1" applyBorder="1" applyAlignment="1">
      <alignment horizontal="center" vertical="center"/>
    </xf>
    <xf numFmtId="1" fontId="16" fillId="10" borderId="205" xfId="0" applyNumberFormat="1" applyFont="1" applyFill="1" applyBorder="1" applyAlignment="1">
      <alignment horizontal="center" vertical="center"/>
    </xf>
    <xf numFmtId="1" fontId="16" fillId="10" borderId="206" xfId="0" applyNumberFormat="1" applyFont="1" applyFill="1" applyBorder="1" applyAlignment="1">
      <alignment horizontal="center" vertical="center"/>
    </xf>
    <xf numFmtId="1" fontId="18" fillId="58" borderId="205" xfId="0" applyNumberFormat="1" applyFont="1" applyFill="1" applyBorder="1" applyAlignment="1">
      <alignment horizontal="center" vertical="center" wrapText="1"/>
    </xf>
    <xf numFmtId="1" fontId="18" fillId="58" borderId="206" xfId="0" applyNumberFormat="1" applyFont="1" applyFill="1" applyBorder="1" applyAlignment="1">
      <alignment horizontal="center" vertical="center" wrapText="1"/>
    </xf>
    <xf numFmtId="1" fontId="31" fillId="0" borderId="205" xfId="0" applyNumberFormat="1" applyFont="1" applyFill="1" applyBorder="1" applyAlignment="1">
      <alignment horizontal="left" vertical="center" wrapText="1"/>
    </xf>
    <xf numFmtId="1" fontId="31" fillId="0" borderId="206" xfId="0" applyNumberFormat="1" applyFont="1" applyFill="1" applyBorder="1" applyAlignment="1">
      <alignment horizontal="left" vertical="center" wrapText="1"/>
    </xf>
    <xf numFmtId="1" fontId="19" fillId="60" borderId="248" xfId="0" applyNumberFormat="1" applyFont="1" applyFill="1" applyBorder="1" applyAlignment="1">
      <alignment horizontal="center" vertical="center" wrapText="1"/>
    </xf>
    <xf numFmtId="1" fontId="19" fillId="60" borderId="249" xfId="0" applyNumberFormat="1" applyFont="1" applyFill="1" applyBorder="1" applyAlignment="1">
      <alignment horizontal="center" vertical="center" wrapText="1"/>
    </xf>
    <xf numFmtId="0" fontId="19" fillId="59" borderId="205" xfId="17" applyNumberFormat="1" applyFont="1" applyFill="1" applyBorder="1" applyAlignment="1">
      <alignment horizontal="center" vertical="center" wrapText="1"/>
    </xf>
    <xf numFmtId="0" fontId="19" fillId="59" borderId="206" xfId="17" applyNumberFormat="1" applyFont="1" applyFill="1" applyBorder="1" applyAlignment="1">
      <alignment horizontal="center" vertical="center" wrapText="1"/>
    </xf>
    <xf numFmtId="9" fontId="19" fillId="13" borderId="205" xfId="21" applyFont="1" applyFill="1" applyBorder="1" applyAlignment="1">
      <alignment horizontal="center" vertical="center" wrapText="1"/>
    </xf>
    <xf numFmtId="0" fontId="34" fillId="9" borderId="243" xfId="0" applyNumberFormat="1" applyFont="1" applyFill="1" applyBorder="1" applyAlignment="1">
      <alignment vertical="center"/>
    </xf>
    <xf numFmtId="0" fontId="34" fillId="9" borderId="244" xfId="0" applyNumberFormat="1" applyFont="1" applyFill="1" applyBorder="1" applyAlignment="1">
      <alignment vertical="center"/>
    </xf>
    <xf numFmtId="0" fontId="34" fillId="9" borderId="175" xfId="0" applyNumberFormat="1" applyFont="1" applyFill="1" applyBorder="1" applyAlignment="1">
      <alignment vertical="center"/>
    </xf>
    <xf numFmtId="0" fontId="34" fillId="9" borderId="245" xfId="0" applyNumberFormat="1" applyFont="1" applyFill="1" applyBorder="1" applyAlignment="1">
      <alignment vertical="center"/>
    </xf>
    <xf numFmtId="1" fontId="16" fillId="9" borderId="250" xfId="0" applyNumberFormat="1" applyFont="1" applyFill="1" applyBorder="1" applyAlignment="1">
      <alignment vertical="center"/>
    </xf>
    <xf numFmtId="1" fontId="16" fillId="9" borderId="251" xfId="0" applyNumberFormat="1" applyFont="1" applyFill="1" applyBorder="1" applyAlignment="1">
      <alignment vertical="center"/>
    </xf>
    <xf numFmtId="1" fontId="16" fillId="10" borderId="246" xfId="0" applyNumberFormat="1" applyFont="1" applyFill="1" applyBorder="1" applyAlignment="1">
      <alignment horizontal="center" vertical="center"/>
    </xf>
    <xf numFmtId="1" fontId="16" fillId="10" borderId="247" xfId="0" applyNumberFormat="1" applyFont="1" applyFill="1" applyBorder="1" applyAlignment="1">
      <alignment horizontal="center" vertical="center"/>
    </xf>
    <xf numFmtId="1" fontId="31" fillId="57" borderId="205" xfId="0" applyNumberFormat="1" applyFont="1" applyFill="1" applyBorder="1" applyAlignment="1">
      <alignment horizontal="left" vertical="center" wrapText="1"/>
    </xf>
    <xf numFmtId="1" fontId="31" fillId="57" borderId="206" xfId="0" applyNumberFormat="1" applyFont="1" applyFill="1" applyBorder="1" applyAlignment="1">
      <alignment horizontal="left" vertical="center" wrapText="1"/>
    </xf>
    <xf numFmtId="1" fontId="31" fillId="0" borderId="205" xfId="28760" applyNumberFormat="1" applyFont="1" applyFill="1" applyBorder="1" applyAlignment="1">
      <alignment horizontal="left" vertical="center" wrapText="1"/>
    </xf>
    <xf numFmtId="1" fontId="31" fillId="0" borderId="206" xfId="28760" applyNumberFormat="1" applyFont="1" applyFill="1" applyBorder="1" applyAlignment="1">
      <alignment horizontal="left" vertical="center" wrapText="1"/>
    </xf>
    <xf numFmtId="0" fontId="17" fillId="9" borderId="175" xfId="0" applyNumberFormat="1" applyFont="1" applyFill="1" applyBorder="1" applyAlignment="1">
      <alignment horizontal="center" vertical="center"/>
    </xf>
    <xf numFmtId="0" fontId="17" fillId="9" borderId="245" xfId="0" applyNumberFormat="1" applyFont="1" applyFill="1" applyBorder="1" applyAlignment="1">
      <alignment horizontal="center" vertical="center"/>
    </xf>
    <xf numFmtId="9" fontId="31" fillId="59" borderId="205" xfId="21" applyFont="1" applyFill="1" applyBorder="1" applyAlignment="1">
      <alignment horizontal="center" vertical="center" wrapText="1"/>
    </xf>
    <xf numFmtId="9" fontId="31" fillId="59" borderId="206" xfId="21" applyFont="1" applyFill="1" applyBorder="1" applyAlignment="1">
      <alignment horizontal="center" vertical="center" wrapText="1"/>
    </xf>
    <xf numFmtId="0" fontId="31" fillId="0" borderId="10" xfId="0" applyNumberFormat="1" applyFont="1" applyBorder="1" applyAlignment="1">
      <alignment vertical="center" wrapText="1"/>
    </xf>
    <xf numFmtId="0" fontId="18" fillId="57" borderId="221" xfId="0" applyNumberFormat="1" applyFont="1" applyFill="1" applyBorder="1" applyAlignment="1">
      <alignment horizontal="center" vertical="center" wrapText="1"/>
    </xf>
    <xf numFmtId="0" fontId="31" fillId="0" borderId="221" xfId="1" applyFont="1" applyFill="1" applyBorder="1" applyAlignment="1" applyProtection="1">
      <alignment horizontal="center" vertical="center" wrapText="1"/>
    </xf>
    <xf numFmtId="0" fontId="85" fillId="59" borderId="221" xfId="1" applyFont="1" applyFill="1" applyBorder="1" applyAlignment="1" applyProtection="1">
      <alignment horizontal="center" vertical="center" wrapText="1"/>
    </xf>
    <xf numFmtId="1" fontId="18" fillId="9" borderId="222" xfId="0" applyNumberFormat="1" applyFont="1" applyFill="1" applyBorder="1" applyAlignment="1">
      <alignment horizontal="center" vertical="center" wrapText="1"/>
    </xf>
    <xf numFmtId="1" fontId="19" fillId="8" borderId="253" xfId="0" applyNumberFormat="1" applyFont="1" applyFill="1" applyBorder="1" applyAlignment="1">
      <alignment vertical="center"/>
    </xf>
    <xf numFmtId="0" fontId="18" fillId="57" borderId="229" xfId="0" applyNumberFormat="1" applyFont="1" applyFill="1" applyBorder="1" applyAlignment="1">
      <alignment horizontal="center" vertical="center" wrapText="1"/>
    </xf>
    <xf numFmtId="0" fontId="31" fillId="0" borderId="229" xfId="1" applyFont="1" applyFill="1" applyBorder="1" applyAlignment="1" applyProtection="1">
      <alignment horizontal="center" vertical="center" wrapText="1"/>
    </xf>
    <xf numFmtId="0" fontId="19" fillId="0" borderId="222" xfId="0" applyNumberFormat="1" applyFont="1" applyBorder="1" applyAlignment="1">
      <alignment horizontal="center" vertical="center"/>
    </xf>
    <xf numFmtId="1" fontId="19" fillId="10" borderId="253" xfId="0" applyNumberFormat="1" applyFont="1" applyFill="1" applyBorder="1" applyAlignment="1">
      <alignment vertical="center"/>
    </xf>
    <xf numFmtId="0" fontId="85" fillId="59" borderId="229" xfId="1" applyFont="1" applyFill="1" applyBorder="1" applyAlignment="1" applyProtection="1">
      <alignment horizontal="center" vertical="center" wrapText="1"/>
    </xf>
    <xf numFmtId="0" fontId="85" fillId="63" borderId="229" xfId="1" applyFont="1" applyFill="1" applyBorder="1" applyAlignment="1" applyProtection="1">
      <alignment horizontal="center" vertical="center" wrapText="1"/>
    </xf>
    <xf numFmtId="0" fontId="19" fillId="0" borderId="229" xfId="0" applyNumberFormat="1" applyFont="1" applyBorder="1" applyAlignment="1">
      <alignment horizontal="center" vertical="center" wrapText="1"/>
    </xf>
    <xf numFmtId="0" fontId="85" fillId="59" borderId="216" xfId="1" applyFont="1" applyFill="1" applyBorder="1" applyAlignment="1" applyProtection="1">
      <alignment horizontal="center" vertical="center" wrapText="1"/>
    </xf>
    <xf numFmtId="0" fontId="19" fillId="0" borderId="222" xfId="0" applyNumberFormat="1" applyFont="1" applyBorder="1" applyAlignment="1">
      <alignment horizontal="center" vertical="center" wrapText="1"/>
    </xf>
    <xf numFmtId="0" fontId="18" fillId="58" borderId="229" xfId="0" applyNumberFormat="1" applyFont="1" applyFill="1" applyBorder="1" applyAlignment="1">
      <alignment horizontal="center" vertical="center" wrapText="1"/>
    </xf>
    <xf numFmtId="0" fontId="84" fillId="12" borderId="222" xfId="0" applyNumberFormat="1" applyFont="1" applyFill="1" applyBorder="1" applyAlignment="1">
      <alignment horizontal="justify" vertical="center" wrapText="1"/>
    </xf>
    <xf numFmtId="0" fontId="19" fillId="0" borderId="222" xfId="54" applyNumberFormat="1" applyFont="1" applyFill="1" applyBorder="1" applyAlignment="1">
      <alignment horizontal="center" vertical="center" wrapText="1"/>
    </xf>
    <xf numFmtId="0" fontId="31" fillId="0" borderId="222" xfId="0" applyNumberFormat="1" applyFont="1" applyBorder="1" applyAlignment="1">
      <alignment horizontal="center" vertical="center" wrapText="1"/>
    </xf>
    <xf numFmtId="1" fontId="18" fillId="18" borderId="220" xfId="0" applyNumberFormat="1" applyFont="1" applyFill="1" applyBorder="1" applyAlignment="1">
      <alignment horizontal="center" vertical="center" wrapText="1"/>
    </xf>
    <xf numFmtId="1" fontId="43" fillId="13" borderId="220" xfId="0" applyNumberFormat="1" applyFont="1" applyFill="1" applyBorder="1" applyAlignment="1">
      <alignment horizontal="center" vertical="center" wrapText="1"/>
    </xf>
    <xf numFmtId="1" fontId="18" fillId="57" borderId="220" xfId="0" applyNumberFormat="1" applyFont="1" applyFill="1" applyBorder="1" applyAlignment="1">
      <alignment horizontal="center" vertical="center" wrapText="1"/>
    </xf>
    <xf numFmtId="0" fontId="18" fillId="57" borderId="220" xfId="0" applyNumberFormat="1" applyFont="1" applyFill="1" applyBorder="1" applyAlignment="1">
      <alignment horizontal="left" vertical="center" wrapText="1"/>
    </xf>
    <xf numFmtId="1" fontId="31" fillId="57" borderId="220" xfId="0" applyNumberFormat="1" applyFont="1" applyFill="1" applyBorder="1" applyAlignment="1">
      <alignment horizontal="center" vertical="center" wrapText="1"/>
    </xf>
    <xf numFmtId="1" fontId="19" fillId="57" borderId="220" xfId="0" applyNumberFormat="1" applyFont="1" applyFill="1" applyBorder="1" applyAlignment="1">
      <alignment horizontal="center" vertical="center" wrapText="1"/>
    </xf>
    <xf numFmtId="49" fontId="85" fillId="57" borderId="220" xfId="0" applyNumberFormat="1" applyFont="1" applyFill="1" applyBorder="1" applyAlignment="1">
      <alignment horizontal="center" vertical="center" wrapText="1"/>
    </xf>
    <xf numFmtId="1" fontId="85" fillId="57" borderId="220" xfId="0" applyNumberFormat="1" applyFont="1" applyFill="1" applyBorder="1" applyAlignment="1">
      <alignment horizontal="center" vertical="center" wrapText="1"/>
    </xf>
    <xf numFmtId="1" fontId="43" fillId="57" borderId="220" xfId="0" applyNumberFormat="1" applyFont="1" applyFill="1" applyBorder="1" applyAlignment="1">
      <alignment horizontal="center" vertical="center" wrapText="1"/>
    </xf>
    <xf numFmtId="0" fontId="18" fillId="57" borderId="220" xfId="0" applyNumberFormat="1" applyFont="1" applyFill="1" applyBorder="1" applyAlignment="1">
      <alignment horizontal="center" vertical="center" wrapText="1"/>
    </xf>
    <xf numFmtId="0" fontId="31" fillId="0" borderId="220" xfId="77" applyNumberFormat="1" applyFont="1" applyFill="1" applyBorder="1" applyAlignment="1">
      <alignment horizontal="left" vertical="center" wrapText="1"/>
    </xf>
    <xf numFmtId="0" fontId="31" fillId="0" borderId="220" xfId="0" applyNumberFormat="1" applyFont="1" applyFill="1" applyBorder="1" applyAlignment="1">
      <alignment horizontal="center" vertical="center" wrapText="1"/>
    </xf>
    <xf numFmtId="0" fontId="31" fillId="0" borderId="220" xfId="1" applyFont="1" applyFill="1" applyBorder="1" applyAlignment="1" applyProtection="1">
      <alignment horizontal="center" vertical="center" wrapText="1"/>
    </xf>
    <xf numFmtId="0" fontId="31" fillId="0" borderId="220" xfId="1" applyFont="1" applyFill="1" applyBorder="1" applyAlignment="1" applyProtection="1">
      <alignment horizontal="left" vertical="center" wrapText="1"/>
    </xf>
    <xf numFmtId="1" fontId="31" fillId="0" borderId="220" xfId="0" applyNumberFormat="1" applyFont="1" applyFill="1" applyBorder="1" applyAlignment="1">
      <alignment vertical="center"/>
    </xf>
    <xf numFmtId="0" fontId="19" fillId="2" borderId="220" xfId="0" applyNumberFormat="1" applyFont="1" applyFill="1" applyBorder="1" applyAlignment="1">
      <alignment horizontal="center" vertical="center" wrapText="1"/>
    </xf>
    <xf numFmtId="1" fontId="31" fillId="0" borderId="220" xfId="0" applyNumberFormat="1" applyFont="1" applyBorder="1" applyAlignment="1">
      <alignment horizontal="center" vertical="center" wrapText="1"/>
    </xf>
    <xf numFmtId="49" fontId="31" fillId="0" borderId="220" xfId="0" applyNumberFormat="1" applyFont="1" applyFill="1" applyBorder="1" applyAlignment="1">
      <alignment horizontal="center" vertical="center" wrapText="1"/>
    </xf>
    <xf numFmtId="1" fontId="19" fillId="2" borderId="220" xfId="0" applyNumberFormat="1" applyFont="1" applyFill="1" applyBorder="1" applyAlignment="1">
      <alignment horizontal="center" vertical="center" wrapText="1"/>
    </xf>
    <xf numFmtId="1" fontId="113" fillId="13" borderId="220" xfId="0" applyNumberFormat="1" applyFont="1" applyFill="1" applyBorder="1" applyAlignment="1">
      <alignment horizontal="center" vertical="center" wrapText="1"/>
    </xf>
    <xf numFmtId="1" fontId="31" fillId="0" borderId="220" xfId="0" applyNumberFormat="1" applyFont="1" applyFill="1" applyBorder="1" applyAlignment="1">
      <alignment horizontal="center" vertical="center" wrapText="1"/>
    </xf>
    <xf numFmtId="1" fontId="32" fillId="13" borderId="220" xfId="0" applyNumberFormat="1" applyFont="1" applyFill="1" applyBorder="1" applyAlignment="1">
      <alignment horizontal="center" vertical="center" wrapText="1"/>
    </xf>
    <xf numFmtId="0" fontId="85" fillId="59" borderId="220" xfId="1" applyFont="1" applyFill="1" applyBorder="1" applyAlignment="1" applyProtection="1">
      <alignment horizontal="left" vertical="center" wrapText="1"/>
    </xf>
    <xf numFmtId="0" fontId="31" fillId="59" borderId="220" xfId="1" applyFont="1" applyFill="1" applyBorder="1" applyAlignment="1" applyProtection="1">
      <alignment horizontal="center" vertical="center" wrapText="1"/>
    </xf>
    <xf numFmtId="0" fontId="85" fillId="59" borderId="220" xfId="1" applyFont="1" applyFill="1" applyBorder="1" applyAlignment="1" applyProtection="1">
      <alignment horizontal="center" vertical="center" wrapText="1"/>
    </xf>
    <xf numFmtId="0" fontId="31" fillId="59" borderId="220" xfId="1" quotePrefix="1" applyFont="1" applyFill="1" applyBorder="1" applyAlignment="1" applyProtection="1">
      <alignment horizontal="center" vertical="center" wrapText="1"/>
    </xf>
    <xf numFmtId="0" fontId="85" fillId="59" borderId="220" xfId="0" applyNumberFormat="1" applyFont="1" applyFill="1" applyBorder="1" applyAlignment="1">
      <alignment horizontal="center" vertical="center" wrapText="1"/>
    </xf>
    <xf numFmtId="1" fontId="85" fillId="59" borderId="220" xfId="0" applyNumberFormat="1" applyFont="1" applyFill="1" applyBorder="1" applyAlignment="1">
      <alignment horizontal="center" vertical="center"/>
    </xf>
    <xf numFmtId="49" fontId="85" fillId="59" borderId="220" xfId="0" applyNumberFormat="1" applyFont="1" applyFill="1" applyBorder="1" applyAlignment="1">
      <alignment horizontal="center" vertical="center"/>
    </xf>
    <xf numFmtId="49" fontId="85" fillId="59" borderId="220" xfId="0" applyNumberFormat="1" applyFont="1" applyFill="1" applyBorder="1" applyAlignment="1">
      <alignment horizontal="center" vertical="center" wrapText="1"/>
    </xf>
    <xf numFmtId="1" fontId="32" fillId="59" borderId="220" xfId="0" applyNumberFormat="1" applyFont="1" applyFill="1" applyBorder="1" applyAlignment="1">
      <alignment horizontal="center" vertical="center" wrapText="1"/>
    </xf>
    <xf numFmtId="9" fontId="85" fillId="59" borderId="220" xfId="126" applyFont="1" applyFill="1" applyBorder="1" applyAlignment="1">
      <alignment horizontal="center" vertical="center" wrapText="1"/>
    </xf>
    <xf numFmtId="1" fontId="19" fillId="9" borderId="220" xfId="0" applyNumberFormat="1" applyFont="1" applyFill="1" applyBorder="1" applyAlignment="1">
      <alignment horizontal="center" vertical="center"/>
    </xf>
    <xf numFmtId="0" fontId="19" fillId="8" borderId="220" xfId="0" applyNumberFormat="1" applyFont="1" applyFill="1" applyBorder="1" applyAlignment="1">
      <alignment horizontal="center" vertical="center" wrapText="1"/>
    </xf>
    <xf numFmtId="1" fontId="18" fillId="8" borderId="220" xfId="0" applyNumberFormat="1" applyFont="1" applyFill="1" applyBorder="1" applyAlignment="1">
      <alignment horizontal="center" vertical="center" wrapText="1"/>
    </xf>
    <xf numFmtId="1" fontId="19" fillId="8" borderId="220" xfId="0" applyNumberFormat="1" applyFont="1" applyFill="1" applyBorder="1" applyAlignment="1">
      <alignment horizontal="center" vertical="center"/>
    </xf>
    <xf numFmtId="49" fontId="31" fillId="8" borderId="220" xfId="0" applyNumberFormat="1" applyFont="1" applyFill="1" applyBorder="1" applyAlignment="1">
      <alignment horizontal="center" vertical="center" wrapText="1"/>
    </xf>
    <xf numFmtId="1" fontId="31" fillId="8" borderId="220" xfId="0" applyNumberFormat="1" applyFont="1" applyFill="1" applyBorder="1" applyAlignment="1">
      <alignment vertical="center"/>
    </xf>
    <xf numFmtId="1" fontId="19" fillId="8" borderId="220" xfId="0" applyNumberFormat="1" applyFont="1" applyFill="1" applyBorder="1" applyAlignment="1">
      <alignment horizontal="center" vertical="center" wrapText="1"/>
    </xf>
    <xf numFmtId="0" fontId="19" fillId="0" borderId="220" xfId="0" applyNumberFormat="1" applyFont="1" applyBorder="1" applyAlignment="1">
      <alignment horizontal="left" vertical="center" wrapText="1"/>
    </xf>
    <xf numFmtId="1" fontId="19" fillId="2" borderId="220" xfId="0" applyNumberFormat="1" applyFont="1" applyFill="1" applyBorder="1" applyAlignment="1">
      <alignment horizontal="center" vertical="center"/>
    </xf>
    <xf numFmtId="49" fontId="31" fillId="2" borderId="220" xfId="0" applyNumberFormat="1" applyFont="1" applyFill="1" applyBorder="1" applyAlignment="1">
      <alignment horizontal="center" vertical="center" wrapText="1"/>
    </xf>
    <xf numFmtId="1" fontId="31" fillId="2" borderId="220" xfId="0" applyNumberFormat="1" applyFont="1" applyFill="1" applyBorder="1" applyAlignment="1">
      <alignment horizontal="center" vertical="center"/>
    </xf>
    <xf numFmtId="0" fontId="32" fillId="13" borderId="220" xfId="0" applyNumberFormat="1" applyFont="1" applyFill="1" applyBorder="1" applyAlignment="1">
      <alignment horizontal="center" vertical="center" wrapText="1"/>
    </xf>
    <xf numFmtId="0" fontId="84" fillId="12" borderId="220" xfId="2" applyFont="1" applyFill="1" applyBorder="1" applyAlignment="1">
      <alignment horizontal="left" vertical="center" wrapText="1"/>
    </xf>
    <xf numFmtId="1" fontId="19" fillId="8" borderId="220" xfId="0" applyNumberFormat="1" applyFont="1" applyFill="1" applyBorder="1" applyAlignment="1">
      <alignment vertical="center"/>
    </xf>
    <xf numFmtId="49" fontId="31" fillId="8" borderId="220" xfId="0" applyNumberFormat="1" applyFont="1" applyFill="1" applyBorder="1" applyAlignment="1">
      <alignment vertical="center"/>
    </xf>
    <xf numFmtId="0" fontId="84" fillId="12" borderId="220" xfId="0" applyNumberFormat="1" applyFont="1" applyFill="1" applyBorder="1" applyAlignment="1">
      <alignment horizontal="left" vertical="center" wrapText="1"/>
    </xf>
    <xf numFmtId="1" fontId="19" fillId="9" borderId="220" xfId="0" applyNumberFormat="1" applyFont="1" applyFill="1" applyBorder="1" applyAlignment="1">
      <alignment vertical="center"/>
    </xf>
    <xf numFmtId="1" fontId="19" fillId="10" borderId="220" xfId="0" applyNumberFormat="1" applyFont="1" applyFill="1" applyBorder="1" applyAlignment="1">
      <alignment vertical="center"/>
    </xf>
    <xf numFmtId="49" fontId="31" fillId="10" borderId="220" xfId="0" applyNumberFormat="1" applyFont="1" applyFill="1" applyBorder="1" applyAlignment="1">
      <alignment vertical="center"/>
    </xf>
    <xf numFmtId="1" fontId="31" fillId="10" borderId="220" xfId="0" applyNumberFormat="1" applyFont="1" applyFill="1" applyBorder="1" applyAlignment="1">
      <alignment vertical="center"/>
    </xf>
    <xf numFmtId="0" fontId="85" fillId="63" borderId="220" xfId="1" applyFont="1" applyFill="1" applyBorder="1" applyAlignment="1" applyProtection="1">
      <alignment horizontal="left" vertical="center" wrapText="1"/>
    </xf>
    <xf numFmtId="0" fontId="31" fillId="63" borderId="220" xfId="1" applyFont="1" applyFill="1" applyBorder="1" applyAlignment="1" applyProtection="1">
      <alignment horizontal="center" vertical="center" wrapText="1"/>
    </xf>
    <xf numFmtId="0" fontId="85" fillId="63" borderId="220" xfId="1" applyFont="1" applyFill="1" applyBorder="1" applyAlignment="1" applyProtection="1">
      <alignment horizontal="center" vertical="center" wrapText="1"/>
    </xf>
    <xf numFmtId="0" fontId="31" fillId="63" borderId="220" xfId="1" quotePrefix="1" applyFont="1" applyFill="1" applyBorder="1" applyAlignment="1" applyProtection="1">
      <alignment horizontal="center" vertical="center" wrapText="1"/>
    </xf>
    <xf numFmtId="0" fontId="85" fillId="63" borderId="220" xfId="0" applyNumberFormat="1" applyFont="1" applyFill="1" applyBorder="1" applyAlignment="1">
      <alignment horizontal="center" vertical="center" wrapText="1"/>
    </xf>
    <xf numFmtId="1" fontId="85" fillId="63" borderId="220" xfId="0" applyNumberFormat="1" applyFont="1" applyFill="1" applyBorder="1" applyAlignment="1">
      <alignment horizontal="center" vertical="center"/>
    </xf>
    <xf numFmtId="49" fontId="85" fillId="63" borderId="220" xfId="0" applyNumberFormat="1" applyFont="1" applyFill="1" applyBorder="1" applyAlignment="1">
      <alignment horizontal="center" vertical="center"/>
    </xf>
    <xf numFmtId="49" fontId="85" fillId="63" borderId="220" xfId="0" applyNumberFormat="1" applyFont="1" applyFill="1" applyBorder="1" applyAlignment="1">
      <alignment horizontal="center" vertical="center" wrapText="1"/>
    </xf>
    <xf numFmtId="1" fontId="32" fillId="63" borderId="220" xfId="0" applyNumberFormat="1" applyFont="1" applyFill="1" applyBorder="1" applyAlignment="1">
      <alignment horizontal="center" vertical="center" wrapText="1"/>
    </xf>
    <xf numFmtId="1" fontId="31" fillId="63" borderId="220" xfId="0" applyNumberFormat="1" applyFont="1" applyFill="1" applyBorder="1" applyAlignment="1">
      <alignment horizontal="center" vertical="center" wrapText="1"/>
    </xf>
    <xf numFmtId="9" fontId="85" fillId="63" borderId="220" xfId="126" applyFont="1" applyFill="1" applyBorder="1" applyAlignment="1">
      <alignment horizontal="center" vertical="center" wrapText="1"/>
    </xf>
    <xf numFmtId="0" fontId="31" fillId="2" borderId="220" xfId="0" applyNumberFormat="1" applyFont="1" applyFill="1" applyBorder="1" applyAlignment="1">
      <alignment horizontal="center" vertical="center" wrapText="1"/>
    </xf>
    <xf numFmtId="0" fontId="84" fillId="12" borderId="220" xfId="3" applyFont="1" applyFill="1" applyBorder="1" applyAlignment="1">
      <alignment vertical="center" wrapText="1"/>
    </xf>
    <xf numFmtId="0" fontId="18" fillId="2" borderId="220" xfId="0" applyNumberFormat="1" applyFont="1" applyFill="1" applyBorder="1" applyAlignment="1">
      <alignment horizontal="center" vertical="center" wrapText="1"/>
    </xf>
    <xf numFmtId="1" fontId="31" fillId="2" borderId="220" xfId="0" applyNumberFormat="1" applyFont="1" applyFill="1" applyBorder="1" applyAlignment="1">
      <alignment vertical="center"/>
    </xf>
    <xf numFmtId="1" fontId="18" fillId="2" borderId="220" xfId="0" applyNumberFormat="1" applyFont="1" applyFill="1" applyBorder="1" applyAlignment="1">
      <alignment horizontal="center" vertical="center" wrapText="1"/>
    </xf>
    <xf numFmtId="0" fontId="31" fillId="0" borderId="220" xfId="0" applyFont="1" applyFill="1" applyBorder="1" applyAlignment="1">
      <alignment horizontal="center" vertical="center" wrapText="1"/>
    </xf>
    <xf numFmtId="49" fontId="31" fillId="0" borderId="220" xfId="1" applyNumberFormat="1" applyFont="1" applyFill="1" applyBorder="1" applyAlignment="1" applyProtection="1">
      <alignment horizontal="center" vertical="center" wrapText="1"/>
    </xf>
    <xf numFmtId="1" fontId="18" fillId="58" borderId="220" xfId="0" applyNumberFormat="1" applyFont="1" applyFill="1" applyBorder="1" applyAlignment="1">
      <alignment horizontal="left" vertical="center" wrapText="1"/>
    </xf>
    <xf numFmtId="0" fontId="18" fillId="58" borderId="220" xfId="0" applyNumberFormat="1" applyFont="1" applyFill="1" applyBorder="1" applyAlignment="1">
      <alignment horizontal="left" vertical="center" wrapText="1"/>
    </xf>
    <xf numFmtId="1" fontId="85" fillId="58" borderId="220" xfId="0" applyNumberFormat="1" applyFont="1" applyFill="1" applyBorder="1" applyAlignment="1">
      <alignment horizontal="center" vertical="center" wrapText="1"/>
    </xf>
    <xf numFmtId="1" fontId="18" fillId="58" borderId="220" xfId="0" applyNumberFormat="1" applyFont="1" applyFill="1" applyBorder="1" applyAlignment="1">
      <alignment horizontal="center" vertical="center" wrapText="1"/>
    </xf>
    <xf numFmtId="1" fontId="19" fillId="58" borderId="220" xfId="0" applyNumberFormat="1" applyFont="1" applyFill="1" applyBorder="1" applyAlignment="1">
      <alignment horizontal="center" vertical="center" wrapText="1"/>
    </xf>
    <xf numFmtId="49" fontId="85" fillId="58" borderId="220" xfId="0" applyNumberFormat="1" applyFont="1" applyFill="1" applyBorder="1" applyAlignment="1">
      <alignment horizontal="center" vertical="center" wrapText="1"/>
    </xf>
    <xf numFmtId="1" fontId="43" fillId="58" borderId="220" xfId="0" applyNumberFormat="1" applyFont="1" applyFill="1" applyBorder="1" applyAlignment="1">
      <alignment horizontal="center" vertical="center" wrapText="1"/>
    </xf>
    <xf numFmtId="0" fontId="84" fillId="12" borderId="220" xfId="0" applyNumberFormat="1" applyFont="1" applyFill="1" applyBorder="1" applyAlignment="1">
      <alignment horizontal="justify" vertical="center" wrapText="1"/>
    </xf>
    <xf numFmtId="0" fontId="19" fillId="0" borderId="220" xfId="0" applyNumberFormat="1" applyFont="1" applyFill="1" applyBorder="1" applyAlignment="1">
      <alignment horizontal="center" vertical="center" wrapText="1"/>
    </xf>
    <xf numFmtId="1" fontId="18" fillId="0" borderId="220" xfId="0" applyNumberFormat="1" applyFont="1" applyFill="1" applyBorder="1" applyAlignment="1">
      <alignment horizontal="center" vertical="center" wrapText="1"/>
    </xf>
    <xf numFmtId="1" fontId="19" fillId="0" borderId="220" xfId="0" applyNumberFormat="1" applyFont="1" applyFill="1" applyBorder="1" applyAlignment="1">
      <alignment horizontal="center" vertical="center"/>
    </xf>
    <xf numFmtId="0" fontId="32" fillId="0" borderId="220" xfId="0" applyNumberFormat="1" applyFont="1" applyFill="1" applyBorder="1" applyAlignment="1">
      <alignment horizontal="center" vertical="center" wrapText="1"/>
    </xf>
    <xf numFmtId="1" fontId="31" fillId="0" borderId="220" xfId="0" applyNumberFormat="1" applyFont="1" applyFill="1" applyBorder="1" applyAlignment="1">
      <alignment horizontal="center" vertical="center"/>
    </xf>
    <xf numFmtId="1" fontId="32" fillId="0" borderId="220" xfId="0" applyNumberFormat="1" applyFont="1" applyFill="1" applyBorder="1" applyAlignment="1">
      <alignment horizontal="center" vertical="center" wrapText="1"/>
    </xf>
    <xf numFmtId="1" fontId="19" fillId="0" borderId="220" xfId="0" applyNumberFormat="1" applyFont="1" applyFill="1" applyBorder="1" applyAlignment="1">
      <alignment horizontal="center" vertical="center" wrapText="1"/>
    </xf>
    <xf numFmtId="0" fontId="32" fillId="13" borderId="220" xfId="0" applyFont="1" applyFill="1" applyBorder="1" applyAlignment="1">
      <alignment horizontal="center" vertical="center" wrapText="1"/>
    </xf>
    <xf numFmtId="0" fontId="113" fillId="13" borderId="220" xfId="0" applyFont="1" applyFill="1" applyBorder="1" applyAlignment="1">
      <alignment horizontal="center" vertical="center" wrapText="1"/>
    </xf>
    <xf numFmtId="0" fontId="45" fillId="12" borderId="220" xfId="0" applyNumberFormat="1" applyFont="1" applyFill="1" applyBorder="1" applyAlignment="1">
      <alignment horizontal="left" vertical="center" wrapText="1"/>
    </xf>
    <xf numFmtId="0" fontId="31" fillId="0" borderId="220" xfId="0" applyNumberFormat="1" applyFont="1" applyBorder="1" applyAlignment="1">
      <alignment horizontal="left" vertical="center" wrapText="1"/>
    </xf>
    <xf numFmtId="1" fontId="85" fillId="2" borderId="220" xfId="0" applyNumberFormat="1" applyFont="1" applyFill="1" applyBorder="1" applyAlignment="1">
      <alignment horizontal="center" vertical="center" wrapText="1"/>
    </xf>
    <xf numFmtId="0" fontId="85" fillId="2" borderId="220" xfId="0" applyNumberFormat="1" applyFont="1" applyFill="1" applyBorder="1" applyAlignment="1">
      <alignment horizontal="center" vertical="center" wrapText="1"/>
    </xf>
    <xf numFmtId="1" fontId="31" fillId="2" borderId="220" xfId="0" applyNumberFormat="1" applyFont="1" applyFill="1" applyBorder="1" applyAlignment="1">
      <alignment horizontal="center" vertical="center" wrapText="1"/>
    </xf>
    <xf numFmtId="1" fontId="43" fillId="13" borderId="229" xfId="0" applyNumberFormat="1" applyFont="1" applyFill="1" applyBorder="1" applyAlignment="1">
      <alignment horizontal="center" vertical="center" wrapText="1"/>
    </xf>
    <xf numFmtId="1" fontId="43" fillId="57" borderId="229" xfId="0" applyNumberFormat="1" applyFont="1" applyFill="1" applyBorder="1" applyAlignment="1">
      <alignment horizontal="center" vertical="center" wrapText="1"/>
    </xf>
    <xf numFmtId="1" fontId="19" fillId="2" borderId="229" xfId="0" applyNumberFormat="1" applyFont="1" applyFill="1" applyBorder="1" applyAlignment="1">
      <alignment horizontal="center" vertical="center" wrapText="1"/>
    </xf>
    <xf numFmtId="9" fontId="85" fillId="59" borderId="229" xfId="126" applyFont="1" applyFill="1" applyBorder="1" applyAlignment="1">
      <alignment horizontal="center" vertical="center" wrapText="1"/>
    </xf>
    <xf numFmtId="1" fontId="19" fillId="9" borderId="229" xfId="0" applyNumberFormat="1" applyFont="1" applyFill="1" applyBorder="1" applyAlignment="1">
      <alignment horizontal="center" vertical="center"/>
    </xf>
    <xf numFmtId="1" fontId="19" fillId="8" borderId="229" xfId="0" applyNumberFormat="1" applyFont="1" applyFill="1" applyBorder="1" applyAlignment="1">
      <alignment horizontal="center" vertical="center" wrapText="1"/>
    </xf>
    <xf numFmtId="1" fontId="19" fillId="8" borderId="229" xfId="0" applyNumberFormat="1" applyFont="1" applyFill="1" applyBorder="1" applyAlignment="1">
      <alignment vertical="center"/>
    </xf>
    <xf numFmtId="1" fontId="19" fillId="10" borderId="229" xfId="0" applyNumberFormat="1" applyFont="1" applyFill="1" applyBorder="1" applyAlignment="1">
      <alignment vertical="center"/>
    </xf>
    <xf numFmtId="9" fontId="85" fillId="63" borderId="229" xfId="126" applyFont="1" applyFill="1" applyBorder="1" applyAlignment="1">
      <alignment horizontal="center" vertical="center" wrapText="1"/>
    </xf>
    <xf numFmtId="1" fontId="43" fillId="58" borderId="229" xfId="0" applyNumberFormat="1" applyFont="1" applyFill="1" applyBorder="1" applyAlignment="1">
      <alignment horizontal="center" vertical="center" wrapText="1"/>
    </xf>
    <xf numFmtId="1" fontId="19" fillId="0" borderId="229" xfId="0" applyNumberFormat="1" applyFont="1" applyFill="1" applyBorder="1" applyAlignment="1">
      <alignment horizontal="center" vertical="center" wrapText="1"/>
    </xf>
    <xf numFmtId="0" fontId="45" fillId="12" borderId="229" xfId="0" applyNumberFormat="1" applyFont="1" applyFill="1" applyBorder="1" applyAlignment="1">
      <alignment horizontal="left" vertical="center" wrapText="1"/>
    </xf>
    <xf numFmtId="1" fontId="31" fillId="2" borderId="229" xfId="0" applyNumberFormat="1" applyFont="1" applyFill="1" applyBorder="1" applyAlignment="1">
      <alignment horizontal="center" vertical="center" wrapText="1"/>
    </xf>
    <xf numFmtId="0" fontId="43" fillId="65" borderId="254" xfId="831" applyFont="1" applyFill="1" applyBorder="1" applyAlignment="1">
      <alignment horizontal="center" vertical="center" wrapText="1"/>
    </xf>
    <xf numFmtId="0" fontId="43" fillId="65" borderId="255" xfId="831" applyFont="1" applyFill="1" applyBorder="1" applyAlignment="1">
      <alignment horizontal="center" vertical="center" wrapText="1"/>
    </xf>
    <xf numFmtId="1" fontId="43" fillId="57" borderId="254" xfId="0" applyNumberFormat="1" applyFont="1" applyFill="1" applyBorder="1" applyAlignment="1">
      <alignment horizontal="center" vertical="center" wrapText="1"/>
    </xf>
    <xf numFmtId="1" fontId="43" fillId="57" borderId="255" xfId="0" applyNumberFormat="1" applyFont="1" applyFill="1" applyBorder="1" applyAlignment="1">
      <alignment horizontal="center" vertical="center" wrapText="1"/>
    </xf>
    <xf numFmtId="1" fontId="109" fillId="69" borderId="254" xfId="0" applyNumberFormat="1" applyFont="1" applyFill="1" applyBorder="1" applyAlignment="1">
      <alignment horizontal="center" vertical="center" wrapText="1"/>
    </xf>
    <xf numFmtId="1" fontId="106" fillId="68" borderId="255" xfId="0" applyNumberFormat="1" applyFont="1" applyFill="1" applyBorder="1" applyAlignment="1">
      <alignment horizontal="center" vertical="center" wrapText="1"/>
    </xf>
    <xf numFmtId="1" fontId="110" fillId="68" borderId="254" xfId="0" applyNumberFormat="1" applyFont="1" applyFill="1" applyBorder="1" applyAlignment="1">
      <alignment horizontal="center" vertical="center" wrapText="1"/>
    </xf>
    <xf numFmtId="1" fontId="110" fillId="68" borderId="255" xfId="0" applyNumberFormat="1" applyFont="1" applyFill="1" applyBorder="1" applyAlignment="1">
      <alignment horizontal="center" vertical="center" wrapText="1"/>
    </xf>
    <xf numFmtId="1" fontId="109" fillId="69" borderId="255" xfId="0" applyNumberFormat="1" applyFont="1" applyFill="1" applyBorder="1" applyAlignment="1">
      <alignment horizontal="center" vertical="center" wrapText="1"/>
    </xf>
    <xf numFmtId="1" fontId="61" fillId="68" borderId="254" xfId="0" applyNumberFormat="1" applyFont="1" applyFill="1" applyBorder="1" applyAlignment="1">
      <alignment horizontal="center" vertical="center" wrapText="1"/>
    </xf>
    <xf numFmtId="1" fontId="61" fillId="68" borderId="255" xfId="0" applyNumberFormat="1" applyFont="1" applyFill="1" applyBorder="1" applyAlignment="1">
      <alignment horizontal="center" vertical="center" wrapText="1"/>
    </xf>
    <xf numFmtId="9" fontId="85" fillId="59" borderId="254" xfId="126" applyFont="1" applyFill="1" applyBorder="1" applyAlignment="1">
      <alignment horizontal="center" vertical="center" wrapText="1"/>
    </xf>
    <xf numFmtId="9" fontId="85" fillId="59" borderId="255" xfId="126" applyFont="1" applyFill="1" applyBorder="1" applyAlignment="1">
      <alignment horizontal="center" vertical="center" wrapText="1"/>
    </xf>
    <xf numFmtId="1" fontId="19" fillId="13" borderId="254" xfId="0" applyNumberFormat="1" applyFont="1" applyFill="1" applyBorder="1" applyAlignment="1">
      <alignment horizontal="center" vertical="center" wrapText="1"/>
    </xf>
    <xf numFmtId="1" fontId="19" fillId="13" borderId="255" xfId="0" applyNumberFormat="1" applyFont="1" applyFill="1" applyBorder="1" applyAlignment="1">
      <alignment horizontal="center" vertical="center" wrapText="1"/>
    </xf>
    <xf numFmtId="1" fontId="19" fillId="9" borderId="254" xfId="0" applyNumberFormat="1" applyFont="1" applyFill="1" applyBorder="1" applyAlignment="1">
      <alignment horizontal="center" vertical="center"/>
    </xf>
    <xf numFmtId="1" fontId="19" fillId="9" borderId="255" xfId="0" applyNumberFormat="1" applyFont="1" applyFill="1" applyBorder="1" applyAlignment="1">
      <alignment horizontal="center" vertical="center"/>
    </xf>
    <xf numFmtId="1" fontId="19" fillId="8" borderId="254" xfId="0" applyNumberFormat="1" applyFont="1" applyFill="1" applyBorder="1" applyAlignment="1">
      <alignment horizontal="center" vertical="center" wrapText="1"/>
    </xf>
    <xf numFmtId="1" fontId="19" fillId="8" borderId="255" xfId="0" applyNumberFormat="1" applyFont="1" applyFill="1" applyBorder="1" applyAlignment="1">
      <alignment horizontal="center" vertical="center" wrapText="1"/>
    </xf>
    <xf numFmtId="1" fontId="106" fillId="68" borderId="256" xfId="0" applyNumberFormat="1" applyFont="1" applyFill="1" applyBorder="1" applyAlignment="1">
      <alignment horizontal="center" vertical="center" wrapText="1"/>
    </xf>
    <xf numFmtId="1" fontId="61" fillId="68" borderId="242" xfId="0" applyNumberFormat="1" applyFont="1" applyFill="1" applyBorder="1" applyAlignment="1">
      <alignment horizontal="center" vertical="center" wrapText="1"/>
    </xf>
    <xf numFmtId="1" fontId="61" fillId="68" borderId="256" xfId="0" applyNumberFormat="1" applyFont="1" applyFill="1" applyBorder="1" applyAlignment="1">
      <alignment horizontal="center" vertical="center" wrapText="1"/>
    </xf>
    <xf numFmtId="1" fontId="19" fillId="8" borderId="254" xfId="0" applyNumberFormat="1" applyFont="1" applyFill="1" applyBorder="1" applyAlignment="1">
      <alignment vertical="center"/>
    </xf>
    <xf numFmtId="1" fontId="19" fillId="8" borderId="255" xfId="0" applyNumberFormat="1" applyFont="1" applyFill="1" applyBorder="1" applyAlignment="1">
      <alignment vertical="center"/>
    </xf>
    <xf numFmtId="1" fontId="108" fillId="68" borderId="242" xfId="0" applyNumberFormat="1" applyFont="1" applyFill="1" applyBorder="1" applyAlignment="1">
      <alignment horizontal="center" vertical="center" wrapText="1"/>
    </xf>
    <xf numFmtId="1" fontId="108" fillId="68" borderId="256" xfId="0" applyNumberFormat="1" applyFont="1" applyFill="1" applyBorder="1" applyAlignment="1">
      <alignment horizontal="center" vertical="center" wrapText="1"/>
    </xf>
    <xf numFmtId="1" fontId="91" fillId="68" borderId="242" xfId="0" applyNumberFormat="1" applyFont="1" applyFill="1" applyBorder="1" applyAlignment="1">
      <alignment horizontal="center" vertical="center" wrapText="1"/>
    </xf>
    <xf numFmtId="1" fontId="107" fillId="68" borderId="256" xfId="0" applyNumberFormat="1" applyFont="1" applyFill="1" applyBorder="1" applyAlignment="1">
      <alignment horizontal="center" vertical="center" wrapText="1"/>
    </xf>
    <xf numFmtId="1" fontId="19" fillId="2" borderId="254" xfId="0" applyNumberFormat="1" applyFont="1" applyFill="1" applyBorder="1" applyAlignment="1">
      <alignment horizontal="center" vertical="center" wrapText="1"/>
    </xf>
    <xf numFmtId="1" fontId="19" fillId="2" borderId="255" xfId="0" applyNumberFormat="1" applyFont="1" applyFill="1" applyBorder="1" applyAlignment="1">
      <alignment horizontal="center" vertical="center" wrapText="1"/>
    </xf>
    <xf numFmtId="0" fontId="19" fillId="0" borderId="254" xfId="0" applyFont="1" applyBorder="1" applyAlignment="1">
      <alignment horizontal="right" vertical="center"/>
    </xf>
    <xf numFmtId="0" fontId="19" fillId="0" borderId="255" xfId="0" applyFont="1" applyBorder="1" applyAlignment="1">
      <alignment horizontal="right" vertical="center"/>
    </xf>
    <xf numFmtId="1" fontId="19" fillId="10" borderId="254" xfId="0" applyNumberFormat="1" applyFont="1" applyFill="1" applyBorder="1" applyAlignment="1">
      <alignment vertical="center"/>
    </xf>
    <xf numFmtId="1" fontId="19" fillId="10" borderId="255" xfId="0" applyNumberFormat="1" applyFont="1" applyFill="1" applyBorder="1" applyAlignment="1">
      <alignment vertical="center"/>
    </xf>
    <xf numFmtId="0" fontId="107" fillId="68" borderId="242" xfId="0" applyFont="1" applyFill="1" applyBorder="1" applyAlignment="1">
      <alignment horizontal="center" vertical="center" wrapText="1"/>
    </xf>
    <xf numFmtId="9" fontId="85" fillId="63" borderId="254" xfId="126" applyFont="1" applyFill="1" applyBorder="1" applyAlignment="1">
      <alignment horizontal="center" vertical="center" wrapText="1"/>
    </xf>
    <xf numFmtId="9" fontId="85" fillId="63" borderId="255" xfId="126" applyFont="1" applyFill="1" applyBorder="1" applyAlignment="1">
      <alignment horizontal="center" vertical="center" wrapText="1"/>
    </xf>
    <xf numFmtId="1" fontId="43" fillId="58" borderId="254" xfId="0" applyNumberFormat="1" applyFont="1" applyFill="1" applyBorder="1" applyAlignment="1">
      <alignment horizontal="center" vertical="center" wrapText="1"/>
    </xf>
    <xf numFmtId="1" fontId="43" fillId="58" borderId="255" xfId="0" applyNumberFormat="1" applyFont="1" applyFill="1" applyBorder="1" applyAlignment="1">
      <alignment horizontal="center" vertical="center" wrapText="1"/>
    </xf>
    <xf numFmtId="1" fontId="105" fillId="68" borderId="256" xfId="0" applyNumberFormat="1" applyFont="1" applyFill="1" applyBorder="1" applyAlignment="1">
      <alignment horizontal="center" vertical="center" wrapText="1"/>
    </xf>
    <xf numFmtId="1" fontId="106" fillId="69" borderId="175" xfId="0" applyNumberFormat="1" applyFont="1" applyFill="1" applyBorder="1" applyAlignment="1">
      <alignment horizontal="center" vertical="center" wrapText="1"/>
    </xf>
    <xf numFmtId="1" fontId="19" fillId="0" borderId="254" xfId="0" applyNumberFormat="1" applyFont="1" applyFill="1" applyBorder="1" applyAlignment="1">
      <alignment horizontal="center" vertical="center" wrapText="1"/>
    </xf>
    <xf numFmtId="1" fontId="19" fillId="0" borderId="255" xfId="0" applyNumberFormat="1" applyFont="1" applyFill="1" applyBorder="1" applyAlignment="1">
      <alignment horizontal="center" vertical="center" wrapText="1"/>
    </xf>
    <xf numFmtId="1" fontId="111" fillId="68" borderId="242" xfId="0" applyNumberFormat="1" applyFont="1" applyFill="1" applyBorder="1" applyAlignment="1">
      <alignment horizontal="center" vertical="center" wrapText="1"/>
    </xf>
    <xf numFmtId="1" fontId="111" fillId="68" borderId="256" xfId="0" applyNumberFormat="1" applyFont="1" applyFill="1" applyBorder="1" applyAlignment="1">
      <alignment horizontal="center" vertical="center" wrapText="1"/>
    </xf>
    <xf numFmtId="0" fontId="45" fillId="12" borderId="254" xfId="0" applyNumberFormat="1" applyFont="1" applyFill="1" applyBorder="1" applyAlignment="1">
      <alignment horizontal="left" vertical="center" wrapText="1"/>
    </xf>
    <xf numFmtId="0" fontId="45" fillId="12" borderId="255" xfId="0" applyNumberFormat="1" applyFont="1" applyFill="1" applyBorder="1" applyAlignment="1">
      <alignment horizontal="left" vertical="center" wrapText="1"/>
    </xf>
    <xf numFmtId="1" fontId="84" fillId="68" borderId="256" xfId="0" applyNumberFormat="1" applyFont="1" applyFill="1" applyBorder="1" applyAlignment="1">
      <alignment horizontal="center" vertical="center" wrapText="1"/>
    </xf>
    <xf numFmtId="1" fontId="111" fillId="64" borderId="242" xfId="0" applyNumberFormat="1" applyFont="1" applyFill="1" applyBorder="1" applyAlignment="1">
      <alignment horizontal="center" vertical="center" wrapText="1"/>
    </xf>
    <xf numFmtId="1" fontId="111" fillId="64" borderId="256" xfId="0" applyNumberFormat="1" applyFont="1" applyFill="1" applyBorder="1" applyAlignment="1">
      <alignment horizontal="center" vertical="center" wrapText="1"/>
    </xf>
    <xf numFmtId="1" fontId="19" fillId="13" borderId="254" xfId="17" applyNumberFormat="1" applyFont="1" applyFill="1" applyBorder="1" applyAlignment="1">
      <alignment horizontal="center" vertical="center" wrapText="1"/>
    </xf>
    <xf numFmtId="0" fontId="19" fillId="13" borderId="255" xfId="17" applyNumberFormat="1" applyFont="1" applyFill="1" applyBorder="1" applyAlignment="1">
      <alignment horizontal="center" vertical="center" wrapText="1"/>
    </xf>
    <xf numFmtId="0" fontId="19" fillId="13" borderId="167" xfId="17" applyNumberFormat="1" applyFont="1" applyFill="1" applyBorder="1" applyAlignment="1">
      <alignment horizontal="center" vertical="center" wrapText="1"/>
    </xf>
    <xf numFmtId="0" fontId="19" fillId="13" borderId="153" xfId="17" applyNumberFormat="1" applyFont="1" applyFill="1" applyBorder="1" applyAlignment="1">
      <alignment horizontal="center" vertical="center" wrapText="1"/>
    </xf>
    <xf numFmtId="0" fontId="19" fillId="13" borderId="182" xfId="17" applyNumberFormat="1" applyFont="1" applyFill="1" applyBorder="1" applyAlignment="1">
      <alignment horizontal="center" vertical="center" wrapText="1"/>
    </xf>
    <xf numFmtId="0" fontId="19" fillId="13" borderId="184" xfId="17" applyNumberFormat="1" applyFont="1" applyFill="1" applyBorder="1" applyAlignment="1">
      <alignment horizontal="center" vertical="center" wrapText="1"/>
    </xf>
    <xf numFmtId="1" fontId="19" fillId="13" borderId="183" xfId="17" applyNumberFormat="1" applyFont="1" applyFill="1" applyBorder="1" applyAlignment="1">
      <alignment horizontal="center" vertical="center" wrapText="1"/>
    </xf>
    <xf numFmtId="1" fontId="19" fillId="22" borderId="41" xfId="0" applyNumberFormat="1" applyFont="1" applyFill="1" applyBorder="1" applyAlignment="1">
      <alignment horizontal="center" vertical="center" wrapText="1"/>
    </xf>
    <xf numFmtId="0" fontId="34" fillId="9" borderId="10" xfId="0" applyNumberFormat="1" applyFont="1" applyFill="1" applyBorder="1" applyAlignment="1">
      <alignment horizontal="center" vertical="center"/>
    </xf>
    <xf numFmtId="0" fontId="0" fillId="0" borderId="10" xfId="0" applyFont="1" applyBorder="1" applyAlignment="1">
      <alignment vertical="center"/>
    </xf>
    <xf numFmtId="49" fontId="85" fillId="18" borderId="3" xfId="0" applyNumberFormat="1" applyFont="1" applyFill="1" applyBorder="1" applyAlignment="1">
      <alignment horizontal="center" vertical="center" wrapText="1"/>
    </xf>
    <xf numFmtId="49" fontId="85" fillId="18" borderId="4" xfId="0" applyNumberFormat="1" applyFont="1" applyFill="1" applyBorder="1" applyAlignment="1">
      <alignment horizontal="center" vertical="center" wrapText="1"/>
    </xf>
    <xf numFmtId="49" fontId="85" fillId="18" borderId="5" xfId="0" applyNumberFormat="1" applyFont="1" applyFill="1" applyBorder="1" applyAlignment="1">
      <alignment horizontal="center" vertical="center" wrapText="1"/>
    </xf>
    <xf numFmtId="0" fontId="18" fillId="18" borderId="3"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wrapText="1"/>
    </xf>
    <xf numFmtId="1" fontId="18" fillId="18" borderId="5" xfId="0" applyNumberFormat="1" applyFont="1" applyFill="1" applyBorder="1" applyAlignment="1">
      <alignment horizontal="center" vertical="center" wrapText="1"/>
    </xf>
    <xf numFmtId="0" fontId="34" fillId="9" borderId="59" xfId="0" applyNumberFormat="1" applyFont="1" applyFill="1" applyBorder="1" applyAlignment="1">
      <alignment horizontal="right" vertical="center"/>
    </xf>
    <xf numFmtId="0" fontId="0" fillId="0" borderId="59" xfId="0" applyFont="1" applyBorder="1" applyAlignment="1">
      <alignment horizontal="right" vertical="center"/>
    </xf>
    <xf numFmtId="0" fontId="34" fillId="9" borderId="27" xfId="0" applyNumberFormat="1" applyFont="1" applyFill="1" applyBorder="1" applyAlignment="1">
      <alignment horizontal="center" vertical="center"/>
    </xf>
    <xf numFmtId="0" fontId="0" fillId="0" borderId="27" xfId="0" applyFont="1" applyBorder="1" applyAlignment="1">
      <alignment vertical="center"/>
    </xf>
    <xf numFmtId="0" fontId="0" fillId="0" borderId="74" xfId="0" applyFont="1" applyBorder="1" applyAlignment="1">
      <alignment vertical="center"/>
    </xf>
    <xf numFmtId="0" fontId="34" fillId="9" borderId="17" xfId="0" applyNumberFormat="1" applyFont="1" applyFill="1" applyBorder="1" applyAlignment="1">
      <alignment horizontal="right" vertical="center"/>
    </xf>
    <xf numFmtId="0" fontId="0" fillId="0" borderId="17" xfId="0" applyFont="1" applyBorder="1" applyAlignment="1">
      <alignment horizontal="right" vertical="center"/>
    </xf>
    <xf numFmtId="0" fontId="31" fillId="18" borderId="3" xfId="0" applyNumberFormat="1" applyFont="1" applyFill="1" applyBorder="1" applyAlignment="1">
      <alignment horizontal="center" vertical="center" wrapText="1"/>
    </xf>
    <xf numFmtId="1" fontId="31" fillId="18" borderId="4" xfId="0" applyNumberFormat="1" applyFont="1" applyFill="1" applyBorder="1" applyAlignment="1">
      <alignment horizontal="center" vertical="center" wrapText="1"/>
    </xf>
    <xf numFmtId="1" fontId="31" fillId="18" borderId="5" xfId="0" applyNumberFormat="1" applyFont="1" applyFill="1" applyBorder="1" applyAlignment="1">
      <alignment horizontal="center" vertical="center" wrapText="1"/>
    </xf>
    <xf numFmtId="0" fontId="18" fillId="13" borderId="190" xfId="0" applyNumberFormat="1" applyFont="1" applyFill="1" applyBorder="1" applyAlignment="1">
      <alignment horizontal="center" vertical="center" wrapText="1"/>
    </xf>
    <xf numFmtId="0" fontId="18" fillId="13" borderId="191" xfId="0" applyNumberFormat="1" applyFont="1" applyFill="1" applyBorder="1" applyAlignment="1">
      <alignment horizontal="center" vertical="center" wrapText="1"/>
    </xf>
    <xf numFmtId="0" fontId="59" fillId="18" borderId="36" xfId="0" applyNumberFormat="1" applyFont="1" applyFill="1" applyBorder="1" applyAlignment="1">
      <alignment horizontal="center" vertical="center"/>
    </xf>
    <xf numFmtId="0" fontId="59" fillId="18" borderId="37" xfId="0" applyNumberFormat="1" applyFont="1" applyFill="1" applyBorder="1" applyAlignment="1">
      <alignment horizontal="center" vertical="center"/>
    </xf>
    <xf numFmtId="0" fontId="60" fillId="18" borderId="159" xfId="0" applyFont="1" applyFill="1" applyBorder="1" applyAlignment="1">
      <alignment horizontal="center" vertical="center"/>
    </xf>
    <xf numFmtId="0" fontId="60" fillId="18" borderId="39" xfId="0" applyFont="1" applyFill="1" applyBorder="1" applyAlignment="1">
      <alignment horizontal="center" vertical="center"/>
    </xf>
    <xf numFmtId="0" fontId="60" fillId="20" borderId="39" xfId="0" applyFont="1" applyFill="1" applyBorder="1" applyAlignment="1">
      <alignment horizontal="center" vertical="center"/>
    </xf>
    <xf numFmtId="0" fontId="60" fillId="20" borderId="67" xfId="0" applyFont="1" applyFill="1" applyBorder="1" applyAlignment="1">
      <alignment horizontal="center" vertical="center"/>
    </xf>
    <xf numFmtId="1" fontId="19" fillId="22" borderId="160"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34" fillId="9" borderId="17" xfId="0" applyNumberFormat="1" applyFont="1" applyFill="1" applyBorder="1" applyAlignment="1">
      <alignment horizontal="center" vertical="center"/>
    </xf>
    <xf numFmtId="0" fontId="0" fillId="0" borderId="17" xfId="0" applyFont="1" applyBorder="1" applyAlignment="1">
      <alignment horizontal="center" vertical="center"/>
    </xf>
    <xf numFmtId="0" fontId="0" fillId="0" borderId="37" xfId="0" applyFont="1" applyBorder="1" applyAlignment="1">
      <alignment horizontal="center" vertical="center"/>
    </xf>
    <xf numFmtId="0" fontId="0" fillId="0" borderId="74" xfId="0" applyFont="1" applyBorder="1" applyAlignment="1">
      <alignment horizontal="center" vertical="center"/>
    </xf>
    <xf numFmtId="0" fontId="19" fillId="20" borderId="77" xfId="17" applyNumberFormat="1" applyFont="1" applyFill="1" applyBorder="1" applyAlignment="1">
      <alignment horizontal="center" vertical="center" wrapText="1"/>
    </xf>
    <xf numFmtId="0" fontId="19" fillId="20" borderId="85" xfId="17" applyNumberFormat="1" applyFont="1" applyFill="1" applyBorder="1" applyAlignment="1">
      <alignment horizontal="center" vertical="center" wrapText="1"/>
    </xf>
    <xf numFmtId="0" fontId="19" fillId="20" borderId="19" xfId="17" applyNumberFormat="1" applyFont="1" applyFill="1" applyBorder="1" applyAlignment="1">
      <alignment horizontal="center" vertical="center" wrapText="1"/>
    </xf>
    <xf numFmtId="9" fontId="19" fillId="20" borderId="128" xfId="21" applyFont="1" applyFill="1" applyBorder="1" applyAlignment="1">
      <alignment horizontal="center" vertical="center" wrapText="1"/>
    </xf>
    <xf numFmtId="9" fontId="19" fillId="20" borderId="129" xfId="21" applyFont="1" applyFill="1" applyBorder="1" applyAlignment="1">
      <alignment horizontal="center" vertical="center" wrapText="1"/>
    </xf>
    <xf numFmtId="9" fontId="19" fillId="20" borderId="19" xfId="21" applyFont="1" applyFill="1" applyBorder="1" applyAlignment="1">
      <alignment horizontal="center" vertical="center" wrapText="1"/>
    </xf>
    <xf numFmtId="0" fontId="0" fillId="0" borderId="27" xfId="0" applyFont="1" applyBorder="1" applyAlignment="1">
      <alignment horizontal="center" vertical="center"/>
    </xf>
    <xf numFmtId="0" fontId="0" fillId="0" borderId="219" xfId="0" applyFont="1" applyBorder="1" applyAlignment="1">
      <alignment horizontal="center" vertical="center"/>
    </xf>
    <xf numFmtId="0" fontId="19" fillId="18" borderId="77" xfId="17" applyNumberFormat="1" applyFont="1" applyFill="1" applyBorder="1" applyAlignment="1">
      <alignment horizontal="center" vertical="center" wrapText="1"/>
    </xf>
    <xf numFmtId="0" fontId="19" fillId="18" borderId="85" xfId="17" applyNumberFormat="1" applyFont="1" applyFill="1" applyBorder="1" applyAlignment="1">
      <alignment horizontal="center" vertical="center" wrapText="1"/>
    </xf>
    <xf numFmtId="0" fontId="19" fillId="18" borderId="94" xfId="17" applyNumberFormat="1" applyFont="1" applyFill="1" applyBorder="1" applyAlignment="1">
      <alignment horizontal="center" vertical="center" wrapText="1"/>
    </xf>
    <xf numFmtId="9" fontId="19" fillId="18" borderId="77" xfId="21" applyFont="1" applyFill="1" applyBorder="1" applyAlignment="1">
      <alignment horizontal="center" vertical="center" wrapText="1"/>
    </xf>
    <xf numFmtId="9" fontId="19" fillId="18" borderId="85" xfId="21" applyFont="1" applyFill="1" applyBorder="1" applyAlignment="1">
      <alignment horizontal="center" vertical="center" wrapText="1"/>
    </xf>
    <xf numFmtId="9" fontId="19" fillId="18" borderId="94" xfId="21" applyFont="1" applyFill="1" applyBorder="1" applyAlignment="1">
      <alignment horizontal="center" vertical="center" wrapText="1"/>
    </xf>
    <xf numFmtId="0" fontId="85" fillId="18" borderId="3" xfId="0" applyNumberFormat="1" applyFont="1" applyFill="1" applyBorder="1" applyAlignment="1">
      <alignment horizontal="center" vertical="center" wrapText="1"/>
    </xf>
    <xf numFmtId="1" fontId="85" fillId="18" borderId="4" xfId="0" applyNumberFormat="1" applyFont="1" applyFill="1" applyBorder="1" applyAlignment="1">
      <alignment horizontal="center" vertical="center" wrapText="1"/>
    </xf>
    <xf numFmtId="1" fontId="85" fillId="18" borderId="5" xfId="0" applyNumberFormat="1" applyFont="1" applyFill="1" applyBorder="1" applyAlignment="1">
      <alignment horizontal="center" vertical="center" wrapText="1"/>
    </xf>
    <xf numFmtId="0" fontId="85" fillId="18" borderId="155" xfId="0" applyNumberFormat="1" applyFont="1" applyFill="1" applyBorder="1" applyAlignment="1">
      <alignment horizontal="center" vertical="center" wrapText="1"/>
    </xf>
    <xf numFmtId="1" fontId="85" fillId="18" borderId="14" xfId="0" applyNumberFormat="1" applyFont="1" applyFill="1" applyBorder="1" applyAlignment="1">
      <alignment horizontal="center" vertical="center" wrapText="1"/>
    </xf>
    <xf numFmtId="1" fontId="85" fillId="18" borderId="46" xfId="0" applyNumberFormat="1" applyFont="1" applyFill="1" applyBorder="1" applyAlignment="1">
      <alignment horizontal="center" vertical="center" wrapText="1"/>
    </xf>
    <xf numFmtId="9" fontId="19" fillId="18" borderId="162" xfId="21" applyFont="1" applyFill="1" applyBorder="1" applyAlignment="1">
      <alignment horizontal="center" vertical="center" wrapText="1"/>
    </xf>
    <xf numFmtId="9" fontId="19" fillId="18" borderId="147" xfId="21" applyFont="1" applyFill="1" applyBorder="1" applyAlignment="1">
      <alignment horizontal="center" vertical="center" wrapText="1"/>
    </xf>
    <xf numFmtId="9" fontId="19" fillId="18" borderId="29" xfId="21" applyFont="1" applyFill="1" applyBorder="1" applyAlignment="1">
      <alignment horizontal="center" vertical="center" wrapText="1"/>
    </xf>
    <xf numFmtId="0" fontId="103" fillId="13" borderId="194" xfId="0" applyNumberFormat="1" applyFont="1" applyFill="1" applyBorder="1" applyAlignment="1">
      <alignment horizontal="center" vertical="center" wrapText="1"/>
    </xf>
    <xf numFmtId="0" fontId="103" fillId="13" borderId="163" xfId="0" applyNumberFormat="1" applyFont="1" applyFill="1" applyBorder="1" applyAlignment="1">
      <alignment horizontal="center" vertical="center" wrapText="1"/>
    </xf>
    <xf numFmtId="0" fontId="103" fillId="13" borderId="163" xfId="0" applyNumberFormat="1" applyFont="1" applyFill="1" applyBorder="1" applyAlignment="1">
      <alignment horizontal="center" vertical="center"/>
    </xf>
    <xf numFmtId="0" fontId="103" fillId="13" borderId="195" xfId="0" applyNumberFormat="1" applyFont="1" applyFill="1" applyBorder="1" applyAlignment="1">
      <alignment horizontal="center" vertical="center"/>
    </xf>
    <xf numFmtId="0" fontId="18" fillId="18" borderId="6"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xf>
    <xf numFmtId="1" fontId="18" fillId="18" borderId="5" xfId="0" applyNumberFormat="1" applyFont="1" applyFill="1" applyBorder="1" applyAlignment="1">
      <alignment horizontal="center" vertical="center"/>
    </xf>
    <xf numFmtId="20" fontId="18" fillId="18" borderId="4" xfId="0" applyNumberFormat="1" applyFont="1" applyFill="1" applyBorder="1" applyAlignment="1">
      <alignment horizontal="center" vertical="center" wrapText="1"/>
    </xf>
    <xf numFmtId="20" fontId="18" fillId="18" borderId="5" xfId="0" applyNumberFormat="1" applyFont="1" applyFill="1" applyBorder="1" applyAlignment="1">
      <alignment horizontal="center" vertical="center" wrapText="1"/>
    </xf>
    <xf numFmtId="0" fontId="102" fillId="65" borderId="136" xfId="831" applyFont="1" applyFill="1" applyBorder="1" applyAlignment="1">
      <alignment horizontal="center" vertical="center" wrapText="1"/>
    </xf>
    <xf numFmtId="0" fontId="102" fillId="65" borderId="137" xfId="831" applyFont="1" applyFill="1" applyBorder="1" applyAlignment="1">
      <alignment horizontal="center" vertical="center" wrapText="1"/>
    </xf>
    <xf numFmtId="0" fontId="102" fillId="65" borderId="149" xfId="831" applyFont="1" applyFill="1" applyBorder="1" applyAlignment="1">
      <alignment horizontal="center" vertical="center" wrapText="1"/>
    </xf>
    <xf numFmtId="0" fontId="102" fillId="65" borderId="150" xfId="831" applyFont="1" applyFill="1" applyBorder="1" applyAlignment="1">
      <alignment horizontal="center" vertical="center" wrapText="1"/>
    </xf>
    <xf numFmtId="0" fontId="43" fillId="3" borderId="3" xfId="0" applyNumberFormat="1" applyFont="1" applyFill="1" applyBorder="1" applyAlignment="1">
      <alignment horizontal="center" vertical="center" wrapText="1"/>
    </xf>
    <xf numFmtId="1" fontId="43" fillId="3" borderId="4" xfId="0" applyNumberFormat="1" applyFont="1" applyFill="1" applyBorder="1" applyAlignment="1">
      <alignment horizontal="center" vertical="center" wrapText="1"/>
    </xf>
    <xf numFmtId="1" fontId="43" fillId="3" borderId="5" xfId="0" applyNumberFormat="1" applyFont="1" applyFill="1" applyBorder="1" applyAlignment="1">
      <alignment horizontal="center" vertical="center" wrapText="1"/>
    </xf>
    <xf numFmtId="0" fontId="31" fillId="0" borderId="63"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64" xfId="0" applyNumberFormat="1" applyFont="1" applyFill="1" applyBorder="1" applyAlignment="1">
      <alignment horizontal="center" vertical="center" wrapText="1"/>
    </xf>
    <xf numFmtId="0" fontId="31" fillId="0" borderId="90" xfId="0" applyNumberFormat="1" applyFont="1" applyFill="1" applyBorder="1" applyAlignment="1">
      <alignment horizontal="center" vertical="center" wrapText="1"/>
    </xf>
    <xf numFmtId="0" fontId="31" fillId="0" borderId="92" xfId="0" applyNumberFormat="1" applyFont="1" applyFill="1" applyBorder="1" applyAlignment="1">
      <alignment horizontal="center" vertical="center" wrapText="1"/>
    </xf>
    <xf numFmtId="0" fontId="31" fillId="0" borderId="93" xfId="0" applyNumberFormat="1" applyFont="1" applyFill="1" applyBorder="1" applyAlignment="1">
      <alignment horizontal="center" vertical="center" wrapText="1"/>
    </xf>
    <xf numFmtId="0" fontId="85" fillId="18" borderId="82" xfId="0" applyNumberFormat="1" applyFont="1" applyFill="1" applyBorder="1" applyAlignment="1">
      <alignment horizontal="center" vertical="center" wrapText="1"/>
    </xf>
    <xf numFmtId="1" fontId="85" fillId="18" borderId="64" xfId="0" applyNumberFormat="1" applyFont="1" applyFill="1" applyBorder="1" applyAlignment="1">
      <alignment horizontal="center" vertical="center" wrapText="1"/>
    </xf>
    <xf numFmtId="0" fontId="34" fillId="9" borderId="15" xfId="0" applyNumberFormat="1" applyFont="1" applyFill="1" applyBorder="1" applyAlignment="1">
      <alignment horizontal="center" vertical="center"/>
    </xf>
    <xf numFmtId="0" fontId="0" fillId="0" borderId="15" xfId="0" applyFont="1" applyBorder="1" applyAlignment="1">
      <alignment vertical="center"/>
    </xf>
    <xf numFmtId="0" fontId="0" fillId="0" borderId="76" xfId="0" applyFont="1" applyBorder="1" applyAlignment="1">
      <alignment vertical="center"/>
    </xf>
    <xf numFmtId="0" fontId="59" fillId="18" borderId="38" xfId="0" applyNumberFormat="1" applyFont="1" applyFill="1" applyBorder="1" applyAlignment="1">
      <alignment horizontal="center" vertical="center"/>
    </xf>
    <xf numFmtId="1" fontId="31" fillId="13" borderId="135" xfId="0" applyNumberFormat="1" applyFont="1" applyFill="1" applyBorder="1" applyAlignment="1">
      <alignment horizontal="center" vertical="center" wrapText="1"/>
    </xf>
    <xf numFmtId="1" fontId="31" fillId="13" borderId="129" xfId="0" applyNumberFormat="1" applyFont="1" applyFill="1" applyBorder="1" applyAlignment="1">
      <alignment horizontal="center" vertical="center" wrapText="1"/>
    </xf>
    <xf numFmtId="1" fontId="31" fillId="13" borderId="19" xfId="0" applyNumberFormat="1" applyFont="1" applyFill="1" applyBorder="1" applyAlignment="1">
      <alignment horizontal="center" vertical="center" wrapText="1"/>
    </xf>
    <xf numFmtId="1" fontId="99" fillId="64" borderId="136" xfId="0" applyNumberFormat="1" applyFont="1" applyFill="1" applyBorder="1" applyAlignment="1">
      <alignment horizontal="center" vertical="center" wrapText="1"/>
    </xf>
    <xf numFmtId="1" fontId="100" fillId="13" borderId="137" xfId="0" applyNumberFormat="1" applyFont="1" applyFill="1" applyBorder="1" applyAlignment="1"/>
    <xf numFmtId="1" fontId="100" fillId="13" borderId="138" xfId="0" applyNumberFormat="1" applyFont="1" applyFill="1" applyBorder="1" applyAlignment="1"/>
    <xf numFmtId="1" fontId="100" fillId="13" borderId="139" xfId="0" applyNumberFormat="1" applyFont="1" applyFill="1" applyBorder="1" applyAlignment="1"/>
    <xf numFmtId="1" fontId="31" fillId="13" borderId="198" xfId="0" applyNumberFormat="1" applyFont="1" applyFill="1" applyBorder="1" applyAlignment="1">
      <alignment horizontal="center" vertical="center" wrapText="1"/>
    </xf>
    <xf numFmtId="1" fontId="31" fillId="13" borderId="199" xfId="0" applyNumberFormat="1" applyFont="1" applyFill="1" applyBorder="1" applyAlignment="1">
      <alignment horizontal="center" vertical="center" wrapText="1"/>
    </xf>
    <xf numFmtId="0" fontId="18" fillId="3" borderId="6"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xf>
    <xf numFmtId="1" fontId="18" fillId="3" borderId="5" xfId="0" applyNumberFormat="1" applyFont="1" applyFill="1" applyBorder="1" applyAlignment="1">
      <alignment horizontal="center" vertical="center"/>
    </xf>
    <xf numFmtId="0" fontId="18" fillId="3" borderId="3"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20" fontId="18" fillId="3" borderId="4" xfId="0" applyNumberFormat="1" applyFont="1" applyFill="1" applyBorder="1" applyAlignment="1">
      <alignment horizontal="center" vertical="center" wrapText="1"/>
    </xf>
    <xf numFmtId="20"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1" fontId="18" fillId="3" borderId="2" xfId="0" applyNumberFormat="1" applyFont="1" applyFill="1" applyBorder="1" applyAlignment="1">
      <alignment horizontal="center" vertical="center" wrapText="1"/>
    </xf>
    <xf numFmtId="0" fontId="30" fillId="3" borderId="18" xfId="0" applyNumberFormat="1" applyFont="1" applyFill="1" applyBorder="1" applyAlignment="1">
      <alignment horizontal="center" vertical="center" wrapText="1"/>
    </xf>
    <xf numFmtId="0" fontId="0" fillId="0" borderId="19" xfId="0" applyFont="1" applyBorder="1" applyAlignment="1">
      <alignment horizontal="center" vertical="center" wrapText="1"/>
    </xf>
    <xf numFmtId="0" fontId="26" fillId="3" borderId="15" xfId="0" applyNumberFormat="1" applyFont="1" applyFill="1" applyBorder="1" applyAlignment="1">
      <alignment horizontal="center" vertical="center" wrapText="1"/>
    </xf>
    <xf numFmtId="0" fontId="26" fillId="3" borderId="15" xfId="0" applyFont="1" applyFill="1" applyBorder="1" applyAlignment="1">
      <alignment horizontal="center" vertical="center" wrapText="1"/>
    </xf>
    <xf numFmtId="0" fontId="30" fillId="3" borderId="15" xfId="0" applyNumberFormat="1" applyFont="1" applyFill="1" applyBorder="1" applyAlignment="1">
      <alignment horizontal="center" vertical="center" wrapText="1"/>
    </xf>
    <xf numFmtId="0" fontId="30" fillId="3" borderId="15" xfId="0" applyFont="1" applyFill="1" applyBorder="1" applyAlignment="1">
      <alignment horizontal="center" vertical="center" wrapText="1"/>
    </xf>
    <xf numFmtId="0" fontId="30" fillId="3" borderId="16" xfId="0" applyNumberFormat="1"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0" borderId="17" xfId="0" applyFont="1" applyBorder="1" applyAlignment="1">
      <alignment horizontal="center" vertical="center" wrapText="1"/>
    </xf>
    <xf numFmtId="0" fontId="30" fillId="3" borderId="20" xfId="0" applyNumberFormat="1" applyFont="1" applyFill="1" applyBorder="1" applyAlignment="1">
      <alignment horizontal="center" vertical="center" wrapText="1"/>
    </xf>
    <xf numFmtId="0" fontId="34" fillId="9" borderId="15" xfId="0" applyNumberFormat="1" applyFont="1" applyFill="1" applyBorder="1" applyAlignment="1">
      <alignment horizontal="center"/>
    </xf>
    <xf numFmtId="0" fontId="0" fillId="0" borderId="15" xfId="0" applyFont="1" applyBorder="1" applyAlignment="1"/>
    <xf numFmtId="0" fontId="34" fillId="9" borderId="27" xfId="0" applyNumberFormat="1" applyFont="1" applyFill="1" applyBorder="1" applyAlignment="1">
      <alignment horizontal="center"/>
    </xf>
    <xf numFmtId="0" fontId="0" fillId="0" borderId="27" xfId="0" applyFont="1" applyBorder="1" applyAlignment="1"/>
    <xf numFmtId="0" fontId="42" fillId="14" borderId="34" xfId="0" applyNumberFormat="1" applyFont="1" applyFill="1" applyBorder="1" applyAlignment="1">
      <alignment horizontal="right" wrapText="1"/>
    </xf>
    <xf numFmtId="0" fontId="42" fillId="14" borderId="35" xfId="0" applyFont="1" applyFill="1" applyBorder="1" applyAlignment="1">
      <alignment horizontal="right" wrapText="1"/>
    </xf>
    <xf numFmtId="2" fontId="41" fillId="0" borderId="33" xfId="0" applyNumberFormat="1" applyFont="1" applyBorder="1" applyAlignment="1">
      <alignment horizontal="center" wrapText="1"/>
    </xf>
    <xf numFmtId="0" fontId="41" fillId="0" borderId="33" xfId="0" applyFont="1" applyBorder="1" applyAlignment="1">
      <alignment horizontal="center" wrapText="1"/>
    </xf>
    <xf numFmtId="0" fontId="34" fillId="9" borderId="11" xfId="0" applyNumberFormat="1" applyFont="1" applyFill="1" applyBorder="1" applyAlignment="1">
      <alignment horizontal="right"/>
    </xf>
    <xf numFmtId="0" fontId="0" fillId="0" borderId="11" xfId="0" applyFont="1" applyBorder="1" applyAlignment="1">
      <alignment horizontal="right"/>
    </xf>
    <xf numFmtId="0" fontId="0" fillId="0" borderId="29" xfId="0" applyFont="1" applyBorder="1" applyAlignment="1">
      <alignment horizontal="right"/>
    </xf>
    <xf numFmtId="0" fontId="34" fillId="9" borderId="15" xfId="0" applyNumberFormat="1" applyFont="1" applyFill="1" applyBorder="1" applyAlignment="1">
      <alignment horizontal="right"/>
    </xf>
    <xf numFmtId="0" fontId="0" fillId="0" borderId="15" xfId="0" applyFont="1" applyBorder="1" applyAlignment="1">
      <alignment horizontal="right"/>
    </xf>
    <xf numFmtId="0" fontId="34" fillId="9" borderId="20" xfId="0" applyNumberFormat="1" applyFont="1" applyFill="1" applyBorder="1" applyAlignment="1">
      <alignment horizontal="right"/>
    </xf>
    <xf numFmtId="0" fontId="0" fillId="0" borderId="26" xfId="0" applyFont="1" applyBorder="1" applyAlignment="1">
      <alignment horizontal="right"/>
    </xf>
    <xf numFmtId="0" fontId="0" fillId="0" borderId="31" xfId="0" applyFont="1" applyBorder="1" applyAlignment="1">
      <alignment horizontal="right"/>
    </xf>
    <xf numFmtId="0" fontId="17" fillId="3" borderId="14" xfId="0" applyNumberFormat="1" applyFont="1" applyFill="1" applyBorder="1" applyAlignment="1">
      <alignment horizontal="center" vertical="center"/>
    </xf>
    <xf numFmtId="0" fontId="17" fillId="3" borderId="10" xfId="0" applyNumberFormat="1" applyFont="1" applyFill="1" applyBorder="1" applyAlignment="1">
      <alignment horizontal="center" vertical="center"/>
    </xf>
    <xf numFmtId="0" fontId="17" fillId="3" borderId="21" xfId="0" applyNumberFormat="1" applyFont="1" applyFill="1" applyBorder="1" applyAlignment="1">
      <alignment horizontal="center" vertical="center"/>
    </xf>
    <xf numFmtId="0" fontId="0" fillId="0" borderId="24" xfId="0" applyFont="1" applyBorder="1" applyAlignment="1">
      <alignment vertical="top"/>
    </xf>
    <xf numFmtId="0" fontId="0" fillId="0" borderId="19" xfId="0" applyFont="1" applyBorder="1" applyAlignment="1">
      <alignment vertical="top"/>
    </xf>
    <xf numFmtId="0" fontId="39" fillId="14" borderId="32" xfId="0" applyNumberFormat="1" applyFont="1" applyFill="1" applyBorder="1" applyAlignment="1">
      <alignment horizontal="right" vertical="top" wrapText="1"/>
    </xf>
    <xf numFmtId="0" fontId="39" fillId="14" borderId="17" xfId="0" applyFont="1" applyFill="1" applyBorder="1" applyAlignment="1">
      <alignment horizontal="right" vertical="top" wrapText="1"/>
    </xf>
    <xf numFmtId="0" fontId="0" fillId="0" borderId="10" xfId="0" applyFont="1" applyBorder="1" applyAlignment="1">
      <alignment vertical="top" wrapText="1"/>
    </xf>
    <xf numFmtId="0" fontId="39" fillId="14" borderId="20" xfId="0" applyNumberFormat="1" applyFont="1" applyFill="1" applyBorder="1" applyAlignment="1">
      <alignment horizontal="right" vertical="top" wrapText="1"/>
    </xf>
    <xf numFmtId="0" fontId="39" fillId="14" borderId="26" xfId="0" applyFont="1" applyFill="1" applyBorder="1" applyAlignment="1">
      <alignment horizontal="right" vertical="top" wrapText="1"/>
    </xf>
    <xf numFmtId="0" fontId="39" fillId="14" borderId="22" xfId="0" applyNumberFormat="1" applyFont="1" applyFill="1" applyBorder="1" applyAlignment="1">
      <alignment horizontal="right" vertical="top" wrapText="1"/>
    </xf>
    <xf numFmtId="0" fontId="39" fillId="14" borderId="27" xfId="0" applyFont="1" applyFill="1" applyBorder="1" applyAlignment="1">
      <alignment horizontal="right" vertical="top" wrapText="1"/>
    </xf>
    <xf numFmtId="1" fontId="18" fillId="9" borderId="9" xfId="0" applyNumberFormat="1" applyFont="1" applyFill="1" applyBorder="1" applyAlignment="1">
      <alignment horizontal="center" wrapText="1"/>
    </xf>
    <xf numFmtId="0" fontId="0" fillId="0" borderId="10" xfId="0" applyFont="1" applyBorder="1" applyAlignment="1">
      <alignment horizontal="center" wrapText="1"/>
    </xf>
    <xf numFmtId="0" fontId="0" fillId="0" borderId="17" xfId="0" applyFont="1" applyBorder="1" applyAlignment="1">
      <alignment horizontal="center" wrapText="1"/>
    </xf>
    <xf numFmtId="0" fontId="60" fillId="18" borderId="231" xfId="0" applyFont="1" applyFill="1" applyBorder="1" applyAlignment="1">
      <alignment horizontal="center" vertical="center"/>
    </xf>
    <xf numFmtId="1" fontId="99" fillId="64" borderId="238" xfId="0" applyNumberFormat="1" applyFont="1" applyFill="1" applyBorder="1" applyAlignment="1">
      <alignment horizontal="center" vertical="center" wrapText="1"/>
    </xf>
    <xf numFmtId="1" fontId="100" fillId="13" borderId="239" xfId="0" applyNumberFormat="1" applyFont="1" applyFill="1" applyBorder="1" applyAlignment="1"/>
    <xf numFmtId="1" fontId="100" fillId="13" borderId="240" xfId="0" applyNumberFormat="1" applyFont="1" applyFill="1" applyBorder="1" applyAlignment="1"/>
    <xf numFmtId="1" fontId="100" fillId="13" borderId="241" xfId="0" applyNumberFormat="1" applyFont="1" applyFill="1" applyBorder="1" applyAlignment="1"/>
    <xf numFmtId="1" fontId="19" fillId="22" borderId="223" xfId="0" applyNumberFormat="1" applyFont="1" applyFill="1" applyBorder="1" applyAlignment="1">
      <alignment horizontal="center" vertical="center" wrapText="1"/>
    </xf>
    <xf numFmtId="0" fontId="101" fillId="13" borderId="189" xfId="0" applyNumberFormat="1" applyFont="1" applyFill="1" applyBorder="1" applyAlignment="1">
      <alignment horizontal="center" vertical="center" wrapText="1"/>
    </xf>
    <xf numFmtId="0" fontId="101" fillId="13" borderId="37" xfId="0" applyNumberFormat="1" applyFont="1" applyFill="1" applyBorder="1" applyAlignment="1">
      <alignment horizontal="center" vertical="center"/>
    </xf>
    <xf numFmtId="0" fontId="18" fillId="18" borderId="190" xfId="0" applyNumberFormat="1" applyFont="1" applyFill="1" applyBorder="1" applyAlignment="1">
      <alignment horizontal="center" vertical="center" wrapText="1"/>
    </xf>
    <xf numFmtId="0" fontId="18" fillId="18" borderId="191" xfId="0" applyNumberFormat="1" applyFont="1" applyFill="1" applyBorder="1" applyAlignment="1">
      <alignment horizontal="center" vertical="center" wrapText="1"/>
    </xf>
    <xf numFmtId="1" fontId="19" fillId="22" borderId="40" xfId="0" applyNumberFormat="1" applyFont="1" applyFill="1" applyBorder="1" applyAlignment="1">
      <alignment horizontal="center" vertical="center" wrapText="1"/>
    </xf>
    <xf numFmtId="0" fontId="19" fillId="20" borderId="225" xfId="17" applyNumberFormat="1" applyFont="1" applyFill="1" applyBorder="1" applyAlignment="1">
      <alignment horizontal="center" vertical="center" wrapText="1"/>
    </xf>
    <xf numFmtId="0" fontId="19" fillId="20" borderId="226" xfId="17" applyNumberFormat="1" applyFont="1" applyFill="1" applyBorder="1" applyAlignment="1">
      <alignment horizontal="center" vertical="center" wrapText="1"/>
    </xf>
    <xf numFmtId="0" fontId="19" fillId="20" borderId="216" xfId="17" applyNumberFormat="1" applyFont="1" applyFill="1" applyBorder="1" applyAlignment="1">
      <alignment horizontal="center" vertical="center" wrapText="1"/>
    </xf>
    <xf numFmtId="9" fontId="19" fillId="18" borderId="233" xfId="21" applyFont="1" applyFill="1" applyBorder="1" applyAlignment="1">
      <alignment horizontal="center" vertical="center" wrapText="1"/>
    </xf>
    <xf numFmtId="9" fontId="19" fillId="18" borderId="234" xfId="21" applyFont="1" applyFill="1" applyBorder="1" applyAlignment="1">
      <alignment horizontal="center" vertical="center" wrapText="1"/>
    </xf>
    <xf numFmtId="9" fontId="19" fillId="18" borderId="91" xfId="21" applyFont="1" applyFill="1" applyBorder="1" applyAlignment="1">
      <alignment horizontal="center" vertical="center" wrapText="1"/>
    </xf>
    <xf numFmtId="9" fontId="19" fillId="18" borderId="28" xfId="21" applyFont="1" applyFill="1" applyBorder="1" applyAlignment="1">
      <alignment horizontal="center" vertical="center" wrapText="1"/>
    </xf>
    <xf numFmtId="1" fontId="31" fillId="13" borderId="243" xfId="0" applyNumberFormat="1" applyFont="1" applyFill="1" applyBorder="1" applyAlignment="1">
      <alignment horizontal="center" vertical="center" wrapText="1"/>
    </xf>
    <xf numFmtId="1" fontId="31" fillId="13" borderId="175" xfId="0" applyNumberFormat="1" applyFont="1" applyFill="1" applyBorder="1" applyAlignment="1">
      <alignment horizontal="center" vertical="center" wrapText="1"/>
    </xf>
    <xf numFmtId="1" fontId="31" fillId="13" borderId="246" xfId="0" applyNumberFormat="1" applyFont="1" applyFill="1" applyBorder="1" applyAlignment="1">
      <alignment horizontal="center" vertical="center" wrapText="1"/>
    </xf>
    <xf numFmtId="1" fontId="31" fillId="13" borderId="244" xfId="0" applyNumberFormat="1" applyFont="1" applyFill="1" applyBorder="1" applyAlignment="1">
      <alignment horizontal="center" vertical="center" wrapText="1"/>
    </xf>
    <xf numFmtId="1" fontId="31" fillId="13" borderId="245" xfId="0" applyNumberFormat="1" applyFont="1" applyFill="1" applyBorder="1" applyAlignment="1">
      <alignment horizontal="center" vertical="center" wrapText="1"/>
    </xf>
    <xf numFmtId="1" fontId="31" fillId="13" borderId="247" xfId="0" applyNumberFormat="1" applyFont="1" applyFill="1" applyBorder="1" applyAlignment="1">
      <alignment horizontal="center" vertical="center" wrapText="1"/>
    </xf>
    <xf numFmtId="0" fontId="60" fillId="20" borderId="221" xfId="0" applyFont="1" applyFill="1" applyBorder="1" applyAlignment="1">
      <alignment horizontal="center" vertical="center"/>
    </xf>
    <xf numFmtId="0" fontId="18" fillId="9" borderId="11" xfId="0" applyNumberFormat="1" applyFont="1" applyFill="1" applyBorder="1" applyAlignment="1">
      <alignment horizontal="right" vertical="center"/>
    </xf>
    <xf numFmtId="0" fontId="19" fillId="0" borderId="11" xfId="0" applyFont="1" applyBorder="1" applyAlignment="1">
      <alignment horizontal="right" vertical="center"/>
    </xf>
    <xf numFmtId="0" fontId="19" fillId="0" borderId="47" xfId="0" applyFont="1" applyBorder="1" applyAlignment="1">
      <alignment horizontal="right" vertical="center"/>
    </xf>
    <xf numFmtId="0" fontId="19" fillId="0" borderId="29" xfId="0" applyFont="1" applyBorder="1" applyAlignment="1">
      <alignment horizontal="right" vertical="center"/>
    </xf>
    <xf numFmtId="0" fontId="18" fillId="9" borderId="15" xfId="0" applyNumberFormat="1" applyFont="1" applyFill="1" applyBorder="1" applyAlignment="1">
      <alignment horizontal="center" vertical="center"/>
    </xf>
    <xf numFmtId="0" fontId="19" fillId="0" borderId="15" xfId="0" applyFont="1" applyBorder="1" applyAlignment="1">
      <alignment vertical="center"/>
    </xf>
    <xf numFmtId="0" fontId="19" fillId="0" borderId="66" xfId="0" applyFont="1" applyBorder="1" applyAlignment="1">
      <alignment vertical="center"/>
    </xf>
    <xf numFmtId="0" fontId="18" fillId="9" borderId="164" xfId="0" applyNumberFormat="1" applyFont="1" applyFill="1" applyBorder="1" applyAlignment="1">
      <alignment horizontal="center" vertical="center"/>
    </xf>
    <xf numFmtId="0" fontId="45" fillId="18" borderId="159" xfId="0" applyFont="1" applyFill="1" applyBorder="1" applyAlignment="1">
      <alignment horizontal="center" vertical="center"/>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45" fillId="20" borderId="104" xfId="0" applyFont="1" applyFill="1" applyBorder="1" applyAlignment="1">
      <alignment horizontal="center" vertical="center"/>
    </xf>
    <xf numFmtId="0" fontId="43" fillId="18" borderId="82" xfId="0" applyNumberFormat="1" applyFont="1" applyFill="1" applyBorder="1" applyAlignment="1">
      <alignment horizontal="center" vertical="center" wrapText="1"/>
    </xf>
    <xf numFmtId="1" fontId="43" fillId="18" borderId="4" xfId="0" applyNumberFormat="1" applyFont="1" applyFill="1" applyBorder="1" applyAlignment="1">
      <alignment horizontal="center" vertical="center" wrapText="1"/>
    </xf>
    <xf numFmtId="1" fontId="43" fillId="18" borderId="130" xfId="0" applyNumberFormat="1" applyFont="1" applyFill="1" applyBorder="1" applyAlignment="1">
      <alignment horizontal="center" vertical="center" wrapText="1"/>
    </xf>
    <xf numFmtId="0" fontId="45" fillId="18" borderId="17" xfId="0" applyNumberFormat="1" applyFont="1" applyFill="1" applyBorder="1" applyAlignment="1">
      <alignment horizontal="center" vertical="center"/>
    </xf>
    <xf numFmtId="0" fontId="45" fillId="18" borderId="37" xfId="0" applyNumberFormat="1" applyFont="1" applyFill="1" applyBorder="1" applyAlignment="1">
      <alignment horizontal="center" vertical="center"/>
    </xf>
    <xf numFmtId="0" fontId="45" fillId="18" borderId="38" xfId="0" applyNumberFormat="1" applyFont="1" applyFill="1" applyBorder="1" applyAlignment="1">
      <alignment horizontal="center" vertical="center"/>
    </xf>
    <xf numFmtId="0" fontId="45" fillId="18" borderId="36" xfId="0" applyNumberFormat="1" applyFont="1" applyFill="1" applyBorder="1" applyAlignment="1">
      <alignment horizontal="center" vertical="center"/>
    </xf>
    <xf numFmtId="0" fontId="103" fillId="18" borderId="194" xfId="0" applyNumberFormat="1" applyFont="1" applyFill="1" applyBorder="1" applyAlignment="1">
      <alignment horizontal="center" vertical="center" wrapText="1"/>
    </xf>
    <xf numFmtId="0" fontId="103" fillId="18" borderId="163" xfId="0" applyNumberFormat="1" applyFont="1" applyFill="1" applyBorder="1" applyAlignment="1">
      <alignment horizontal="center" vertical="center" wrapText="1"/>
    </xf>
    <xf numFmtId="0" fontId="103" fillId="18" borderId="163" xfId="0" applyNumberFormat="1" applyFont="1" applyFill="1" applyBorder="1" applyAlignment="1">
      <alignment horizontal="center" vertical="center"/>
    </xf>
    <xf numFmtId="0" fontId="103" fillId="18" borderId="195" xfId="0" applyNumberFormat="1" applyFont="1" applyFill="1" applyBorder="1" applyAlignment="1">
      <alignment horizontal="center" vertical="center"/>
    </xf>
    <xf numFmtId="0" fontId="18" fillId="9" borderId="27" xfId="0" applyNumberFormat="1" applyFont="1" applyFill="1" applyBorder="1" applyAlignment="1">
      <alignment horizontal="center" vertical="center"/>
    </xf>
    <xf numFmtId="0" fontId="19" fillId="0" borderId="27" xfId="0" applyFont="1" applyBorder="1" applyAlignment="1">
      <alignment vertical="center"/>
    </xf>
    <xf numFmtId="0" fontId="19" fillId="0" borderId="127" xfId="0" applyFont="1" applyBorder="1" applyAlignment="1">
      <alignment vertical="center"/>
    </xf>
    <xf numFmtId="0" fontId="18" fillId="9" borderId="220" xfId="0" applyNumberFormat="1" applyFont="1" applyFill="1" applyBorder="1" applyAlignment="1">
      <alignment horizontal="right" vertical="center"/>
    </xf>
    <xf numFmtId="0" fontId="19" fillId="0" borderId="220" xfId="0" applyFont="1" applyBorder="1" applyAlignment="1">
      <alignment horizontal="right" vertical="center"/>
    </xf>
    <xf numFmtId="0" fontId="19" fillId="0" borderId="229" xfId="0" applyFont="1" applyBorder="1" applyAlignment="1">
      <alignment horizontal="right" vertical="center"/>
    </xf>
    <xf numFmtId="0" fontId="19" fillId="0" borderId="151" xfId="0" applyFont="1" applyBorder="1" applyAlignment="1">
      <alignment horizontal="right" vertical="center"/>
    </xf>
    <xf numFmtId="0" fontId="18" fillId="9" borderId="220" xfId="0" applyNumberFormat="1" applyFont="1" applyFill="1" applyBorder="1" applyAlignment="1">
      <alignment horizontal="center" vertical="center"/>
    </xf>
    <xf numFmtId="0" fontId="19" fillId="0" borderId="220" xfId="0" applyFont="1" applyBorder="1" applyAlignment="1">
      <alignment vertical="center"/>
    </xf>
    <xf numFmtId="0" fontId="19" fillId="0" borderId="59" xfId="0" applyFont="1" applyBorder="1" applyAlignment="1">
      <alignment vertical="center"/>
    </xf>
    <xf numFmtId="0" fontId="102" fillId="65" borderId="254" xfId="831" applyFont="1" applyFill="1" applyBorder="1" applyAlignment="1">
      <alignment horizontal="center" vertical="center" wrapText="1"/>
    </xf>
    <xf numFmtId="0" fontId="102" fillId="65" borderId="255" xfId="831" applyFont="1" applyFill="1" applyBorder="1" applyAlignment="1">
      <alignment horizontal="center" vertical="center" wrapText="1"/>
    </xf>
    <xf numFmtId="0" fontId="85" fillId="18" borderId="220" xfId="0" applyNumberFormat="1" applyFont="1" applyFill="1" applyBorder="1" applyAlignment="1">
      <alignment horizontal="center" vertical="center" wrapText="1"/>
    </xf>
    <xf numFmtId="1" fontId="85" fillId="18" borderId="220" xfId="0" applyNumberFormat="1" applyFont="1" applyFill="1" applyBorder="1" applyAlignment="1">
      <alignment horizontal="center" vertical="center" wrapText="1"/>
    </xf>
    <xf numFmtId="0" fontId="101" fillId="13" borderId="220" xfId="0" applyNumberFormat="1" applyFont="1" applyFill="1" applyBorder="1" applyAlignment="1">
      <alignment horizontal="center" vertical="center" wrapText="1"/>
    </xf>
    <xf numFmtId="0" fontId="101" fillId="13" borderId="220" xfId="0" applyNumberFormat="1" applyFont="1" applyFill="1" applyBorder="1" applyAlignment="1">
      <alignment horizontal="center" vertical="center"/>
    </xf>
    <xf numFmtId="0" fontId="101" fillId="13" borderId="229" xfId="0" applyNumberFormat="1" applyFont="1" applyFill="1" applyBorder="1" applyAlignment="1">
      <alignment horizontal="center" vertical="center"/>
    </xf>
    <xf numFmtId="0" fontId="18" fillId="18" borderId="220" xfId="0" applyNumberFormat="1" applyFont="1" applyFill="1" applyBorder="1" applyAlignment="1">
      <alignment horizontal="center" vertical="center" wrapText="1"/>
    </xf>
    <xf numFmtId="1" fontId="18" fillId="18" borderId="220" xfId="0" applyNumberFormat="1" applyFont="1" applyFill="1" applyBorder="1" applyAlignment="1">
      <alignment horizontal="center" vertical="center"/>
    </xf>
    <xf numFmtId="20" fontId="18" fillId="18" borderId="220" xfId="0" applyNumberFormat="1" applyFont="1" applyFill="1" applyBorder="1" applyAlignment="1">
      <alignment horizontal="center" vertical="center" wrapText="1"/>
    </xf>
    <xf numFmtId="1" fontId="18" fillId="18" borderId="220" xfId="0" applyNumberFormat="1" applyFont="1" applyFill="1" applyBorder="1" applyAlignment="1">
      <alignment horizontal="center" vertical="center" wrapText="1"/>
    </xf>
    <xf numFmtId="49" fontId="85" fillId="18" borderId="220" xfId="0" applyNumberFormat="1" applyFont="1" applyFill="1" applyBorder="1" applyAlignment="1">
      <alignment horizontal="center" vertical="center" wrapText="1"/>
    </xf>
    <xf numFmtId="0" fontId="18" fillId="18" borderId="229" xfId="0" applyNumberFormat="1" applyFont="1" applyFill="1" applyBorder="1" applyAlignment="1">
      <alignment horizontal="center" vertical="center" wrapText="1"/>
    </xf>
    <xf numFmtId="0" fontId="18" fillId="18" borderId="252" xfId="0" applyNumberFormat="1" applyFont="1" applyFill="1" applyBorder="1" applyAlignment="1">
      <alignment horizontal="center" vertical="center" wrapText="1"/>
    </xf>
    <xf numFmtId="1" fontId="18" fillId="18" borderId="14" xfId="0" applyNumberFormat="1" applyFont="1" applyFill="1" applyBorder="1" applyAlignment="1">
      <alignment horizontal="center" vertical="center" wrapText="1"/>
    </xf>
    <xf numFmtId="1" fontId="18" fillId="18" borderId="46" xfId="0" applyNumberFormat="1" applyFont="1" applyFill="1" applyBorder="1" applyAlignment="1">
      <alignment horizontal="center" vertical="center" wrapText="1"/>
    </xf>
    <xf numFmtId="2" fontId="15" fillId="0" borderId="27" xfId="0" applyNumberFormat="1" applyFont="1" applyBorder="1" applyAlignment="1">
      <alignment horizontal="center" vertical="top" wrapText="1"/>
    </xf>
    <xf numFmtId="0" fontId="15" fillId="0" borderId="27" xfId="0" applyNumberFormat="1" applyFont="1" applyBorder="1" applyAlignment="1">
      <alignment horizontal="center" vertical="top" wrapText="1"/>
    </xf>
    <xf numFmtId="0" fontId="15" fillId="0" borderId="10" xfId="0" applyNumberFormat="1" applyFont="1" applyBorder="1" applyAlignment="1">
      <alignment horizontal="center" vertical="top" wrapText="1"/>
    </xf>
    <xf numFmtId="0" fontId="17" fillId="9" borderId="15" xfId="0" applyNumberFormat="1" applyFont="1" applyFill="1" applyBorder="1" applyAlignment="1">
      <alignment horizontal="center"/>
    </xf>
  </cellXfs>
  <cellStyles count="60439">
    <cellStyle name="20 % - Accent1 10" xfId="7974"/>
    <cellStyle name="20 % - Accent1 10 2" xfId="23481"/>
    <cellStyle name="20 % - Accent1 10 3" xfId="34038"/>
    <cellStyle name="20 % - Accent1 10 4" xfId="44593"/>
    <cellStyle name="20 % - Accent1 10 5" xfId="55157"/>
    <cellStyle name="20 % - Accent1 11" xfId="2690"/>
    <cellStyle name="20 % - Accent1 12" xfId="13273"/>
    <cellStyle name="20 % - Accent1 13" xfId="18198"/>
    <cellStyle name="20 % - Accent1 14" xfId="28767"/>
    <cellStyle name="20 % - Accent1 15" xfId="39322"/>
    <cellStyle name="20 % - Accent1 16" xfId="49875"/>
    <cellStyle name="20 % - Accent1 2" xfId="31"/>
    <cellStyle name="20 % - Accent1 2 10" xfId="2714"/>
    <cellStyle name="20 % - Accent1 2 11" xfId="13350"/>
    <cellStyle name="20 % - Accent1 2 12" xfId="18279"/>
    <cellStyle name="20 % - Accent1 2 13" xfId="28788"/>
    <cellStyle name="20 % - Accent1 2 14" xfId="39343"/>
    <cellStyle name="20 % - Accent1 2 15" xfId="49956"/>
    <cellStyle name="20 % - Accent1 2 2" xfId="210"/>
    <cellStyle name="20 % - Accent1 2 2 10" xfId="13437"/>
    <cellStyle name="20 % - Accent1 2 2 11" xfId="18367"/>
    <cellStyle name="20 % - Accent1 2 2 12" xfId="28929"/>
    <cellStyle name="20 % - Accent1 2 2 13" xfId="39484"/>
    <cellStyle name="20 % - Accent1 2 2 14" xfId="50044"/>
    <cellStyle name="20 % - Accent1 2 2 2" xfId="390"/>
    <cellStyle name="20 % - Accent1 2 2 2 10" xfId="29105"/>
    <cellStyle name="20 % - Accent1 2 2 2 11" xfId="39660"/>
    <cellStyle name="20 % - Accent1 2 2 2 12" xfId="50220"/>
    <cellStyle name="20 % - Accent1 2 2 2 2" xfId="743"/>
    <cellStyle name="20 % - Accent1 2 2 2 2 10" xfId="50572"/>
    <cellStyle name="20 % - Accent1 2 2 2 2 2" xfId="1975"/>
    <cellStyle name="20 % - Accent1 2 2 2 2 2 2" xfId="7261"/>
    <cellStyle name="20 % - Accent1 2 2 2 2 2 2 2" xfId="12542"/>
    <cellStyle name="20 % - Accent1 2 2 2 2 2 2 2 2" xfId="28048"/>
    <cellStyle name="20 % - Accent1 2 2 2 2 2 2 2 3" xfId="38605"/>
    <cellStyle name="20 % - Accent1 2 2 2 2 2 2 2 4" xfId="49160"/>
    <cellStyle name="20 % - Accent1 2 2 2 2 2 2 2 5" xfId="59724"/>
    <cellStyle name="20 % - Accent1 2 2 2 2 2 2 3" xfId="17661"/>
    <cellStyle name="20 % - Accent1 2 2 2 2 2 2 4" xfId="22768"/>
    <cellStyle name="20 % - Accent1 2 2 2 2 2 2 5" xfId="33325"/>
    <cellStyle name="20 % - Accent1 2 2 2 2 2 2 6" xfId="43880"/>
    <cellStyle name="20 % - Accent1 2 2 2 2 2 2 7" xfId="54444"/>
    <cellStyle name="20 % - Accent1 2 2 2 2 2 3" xfId="9901"/>
    <cellStyle name="20 % - Accent1 2 2 2 2 2 3 2" xfId="25408"/>
    <cellStyle name="20 % - Accent1 2 2 2 2 2 3 3" xfId="35965"/>
    <cellStyle name="20 % - Accent1 2 2 2 2 2 3 4" xfId="46520"/>
    <cellStyle name="20 % - Accent1 2 2 2 2 2 3 5" xfId="57084"/>
    <cellStyle name="20 % - Accent1 2 2 2 2 2 4" xfId="4619"/>
    <cellStyle name="20 % - Accent1 2 2 2 2 2 5" xfId="15197"/>
    <cellStyle name="20 % - Accent1 2 2 2 2 2 6" xfId="20128"/>
    <cellStyle name="20 % - Accent1 2 2 2 2 2 7" xfId="30685"/>
    <cellStyle name="20 % - Accent1 2 2 2 2 2 8" xfId="41240"/>
    <cellStyle name="20 % - Accent1 2 2 2 2 2 9" xfId="51804"/>
    <cellStyle name="20 % - Accent1 2 2 2 2 3" xfId="6029"/>
    <cellStyle name="20 % - Accent1 2 2 2 2 3 2" xfId="11310"/>
    <cellStyle name="20 % - Accent1 2 2 2 2 3 2 2" xfId="26816"/>
    <cellStyle name="20 % - Accent1 2 2 2 2 3 2 3" xfId="37373"/>
    <cellStyle name="20 % - Accent1 2 2 2 2 3 2 4" xfId="47928"/>
    <cellStyle name="20 % - Accent1 2 2 2 2 3 2 5" xfId="58492"/>
    <cellStyle name="20 % - Accent1 2 2 2 2 3 3" xfId="16429"/>
    <cellStyle name="20 % - Accent1 2 2 2 2 3 4" xfId="21536"/>
    <cellStyle name="20 % - Accent1 2 2 2 2 3 5" xfId="32093"/>
    <cellStyle name="20 % - Accent1 2 2 2 2 3 6" xfId="42648"/>
    <cellStyle name="20 % - Accent1 2 2 2 2 3 7" xfId="53212"/>
    <cellStyle name="20 % - Accent1 2 2 2 2 4" xfId="8669"/>
    <cellStyle name="20 % - Accent1 2 2 2 2 4 2" xfId="24176"/>
    <cellStyle name="20 % - Accent1 2 2 2 2 4 3" xfId="34733"/>
    <cellStyle name="20 % - Accent1 2 2 2 2 4 4" xfId="45288"/>
    <cellStyle name="20 % - Accent1 2 2 2 2 4 5" xfId="55852"/>
    <cellStyle name="20 % - Accent1 2 2 2 2 5" xfId="3387"/>
    <cellStyle name="20 % - Accent1 2 2 2 2 6" xfId="13965"/>
    <cellStyle name="20 % - Accent1 2 2 2 2 7" xfId="18896"/>
    <cellStyle name="20 % - Accent1 2 2 2 2 8" xfId="29453"/>
    <cellStyle name="20 % - Accent1 2 2 2 2 9" xfId="40008"/>
    <cellStyle name="20 % - Accent1 2 2 2 3" xfId="1095"/>
    <cellStyle name="20 % - Accent1 2 2 2 3 10" xfId="50924"/>
    <cellStyle name="20 % - Accent1 2 2 2 3 2" xfId="2327"/>
    <cellStyle name="20 % - Accent1 2 2 2 3 2 2" xfId="7613"/>
    <cellStyle name="20 % - Accent1 2 2 2 3 2 2 2" xfId="12894"/>
    <cellStyle name="20 % - Accent1 2 2 2 3 2 2 2 2" xfId="28400"/>
    <cellStyle name="20 % - Accent1 2 2 2 3 2 2 2 3" xfId="38957"/>
    <cellStyle name="20 % - Accent1 2 2 2 3 2 2 2 4" xfId="49512"/>
    <cellStyle name="20 % - Accent1 2 2 2 3 2 2 2 5" xfId="60076"/>
    <cellStyle name="20 % - Accent1 2 2 2 3 2 2 3" xfId="18013"/>
    <cellStyle name="20 % - Accent1 2 2 2 3 2 2 4" xfId="23120"/>
    <cellStyle name="20 % - Accent1 2 2 2 3 2 2 5" xfId="33677"/>
    <cellStyle name="20 % - Accent1 2 2 2 3 2 2 6" xfId="44232"/>
    <cellStyle name="20 % - Accent1 2 2 2 3 2 2 7" xfId="54796"/>
    <cellStyle name="20 % - Accent1 2 2 2 3 2 3" xfId="10253"/>
    <cellStyle name="20 % - Accent1 2 2 2 3 2 3 2" xfId="25760"/>
    <cellStyle name="20 % - Accent1 2 2 2 3 2 3 3" xfId="36317"/>
    <cellStyle name="20 % - Accent1 2 2 2 3 2 3 4" xfId="46872"/>
    <cellStyle name="20 % - Accent1 2 2 2 3 2 3 5" xfId="57436"/>
    <cellStyle name="20 % - Accent1 2 2 2 3 2 4" xfId="4971"/>
    <cellStyle name="20 % - Accent1 2 2 2 3 2 5" xfId="15549"/>
    <cellStyle name="20 % - Accent1 2 2 2 3 2 6" xfId="20480"/>
    <cellStyle name="20 % - Accent1 2 2 2 3 2 7" xfId="31037"/>
    <cellStyle name="20 % - Accent1 2 2 2 3 2 8" xfId="41592"/>
    <cellStyle name="20 % - Accent1 2 2 2 3 2 9" xfId="52156"/>
    <cellStyle name="20 % - Accent1 2 2 2 3 3" xfId="6381"/>
    <cellStyle name="20 % - Accent1 2 2 2 3 3 2" xfId="11662"/>
    <cellStyle name="20 % - Accent1 2 2 2 3 3 2 2" xfId="27168"/>
    <cellStyle name="20 % - Accent1 2 2 2 3 3 2 3" xfId="37725"/>
    <cellStyle name="20 % - Accent1 2 2 2 3 3 2 4" xfId="48280"/>
    <cellStyle name="20 % - Accent1 2 2 2 3 3 2 5" xfId="58844"/>
    <cellStyle name="20 % - Accent1 2 2 2 3 3 3" xfId="16781"/>
    <cellStyle name="20 % - Accent1 2 2 2 3 3 4" xfId="21888"/>
    <cellStyle name="20 % - Accent1 2 2 2 3 3 5" xfId="32445"/>
    <cellStyle name="20 % - Accent1 2 2 2 3 3 6" xfId="43000"/>
    <cellStyle name="20 % - Accent1 2 2 2 3 3 7" xfId="53564"/>
    <cellStyle name="20 % - Accent1 2 2 2 3 4" xfId="9021"/>
    <cellStyle name="20 % - Accent1 2 2 2 3 4 2" xfId="24528"/>
    <cellStyle name="20 % - Accent1 2 2 2 3 4 3" xfId="35085"/>
    <cellStyle name="20 % - Accent1 2 2 2 3 4 4" xfId="45640"/>
    <cellStyle name="20 % - Accent1 2 2 2 3 4 5" xfId="56204"/>
    <cellStyle name="20 % - Accent1 2 2 2 3 5" xfId="3739"/>
    <cellStyle name="20 % - Accent1 2 2 2 3 6" xfId="14317"/>
    <cellStyle name="20 % - Accent1 2 2 2 3 7" xfId="19248"/>
    <cellStyle name="20 % - Accent1 2 2 2 3 8" xfId="29805"/>
    <cellStyle name="20 % - Accent1 2 2 2 3 9" xfId="40360"/>
    <cellStyle name="20 % - Accent1 2 2 2 4" xfId="1623"/>
    <cellStyle name="20 % - Accent1 2 2 2 4 2" xfId="6909"/>
    <cellStyle name="20 % - Accent1 2 2 2 4 2 2" xfId="12190"/>
    <cellStyle name="20 % - Accent1 2 2 2 4 2 2 2" xfId="27696"/>
    <cellStyle name="20 % - Accent1 2 2 2 4 2 2 3" xfId="38253"/>
    <cellStyle name="20 % - Accent1 2 2 2 4 2 2 4" xfId="48808"/>
    <cellStyle name="20 % - Accent1 2 2 2 4 2 2 5" xfId="59372"/>
    <cellStyle name="20 % - Accent1 2 2 2 4 2 3" xfId="17309"/>
    <cellStyle name="20 % - Accent1 2 2 2 4 2 4" xfId="22416"/>
    <cellStyle name="20 % - Accent1 2 2 2 4 2 5" xfId="32973"/>
    <cellStyle name="20 % - Accent1 2 2 2 4 2 6" xfId="43528"/>
    <cellStyle name="20 % - Accent1 2 2 2 4 2 7" xfId="54092"/>
    <cellStyle name="20 % - Accent1 2 2 2 4 3" xfId="9549"/>
    <cellStyle name="20 % - Accent1 2 2 2 4 3 2" xfId="25056"/>
    <cellStyle name="20 % - Accent1 2 2 2 4 3 3" xfId="35613"/>
    <cellStyle name="20 % - Accent1 2 2 2 4 3 4" xfId="46168"/>
    <cellStyle name="20 % - Accent1 2 2 2 4 3 5" xfId="56732"/>
    <cellStyle name="20 % - Accent1 2 2 2 4 4" xfId="4267"/>
    <cellStyle name="20 % - Accent1 2 2 2 4 5" xfId="14845"/>
    <cellStyle name="20 % - Accent1 2 2 2 4 6" xfId="19776"/>
    <cellStyle name="20 % - Accent1 2 2 2 4 7" xfId="30333"/>
    <cellStyle name="20 % - Accent1 2 2 2 4 8" xfId="40888"/>
    <cellStyle name="20 % - Accent1 2 2 2 4 9" xfId="51452"/>
    <cellStyle name="20 % - Accent1 2 2 2 5" xfId="5676"/>
    <cellStyle name="20 % - Accent1 2 2 2 5 2" xfId="10958"/>
    <cellStyle name="20 % - Accent1 2 2 2 5 2 2" xfId="26464"/>
    <cellStyle name="20 % - Accent1 2 2 2 5 2 3" xfId="37021"/>
    <cellStyle name="20 % - Accent1 2 2 2 5 2 4" xfId="47576"/>
    <cellStyle name="20 % - Accent1 2 2 2 5 2 5" xfId="58140"/>
    <cellStyle name="20 % - Accent1 2 2 2 5 3" xfId="16077"/>
    <cellStyle name="20 % - Accent1 2 2 2 5 4" xfId="21184"/>
    <cellStyle name="20 % - Accent1 2 2 2 5 5" xfId="31741"/>
    <cellStyle name="20 % - Accent1 2 2 2 5 6" xfId="42296"/>
    <cellStyle name="20 % - Accent1 2 2 2 5 7" xfId="52860"/>
    <cellStyle name="20 % - Accent1 2 2 2 6" xfId="8317"/>
    <cellStyle name="20 % - Accent1 2 2 2 6 2" xfId="23824"/>
    <cellStyle name="20 % - Accent1 2 2 2 6 3" xfId="34381"/>
    <cellStyle name="20 % - Accent1 2 2 2 6 4" xfId="44936"/>
    <cellStyle name="20 % - Accent1 2 2 2 6 5" xfId="55500"/>
    <cellStyle name="20 % - Accent1 2 2 2 7" xfId="3039"/>
    <cellStyle name="20 % - Accent1 2 2 2 8" xfId="13613"/>
    <cellStyle name="20 % - Accent1 2 2 2 9" xfId="18544"/>
    <cellStyle name="20 % - Accent1 2 2 3" xfId="566"/>
    <cellStyle name="20 % - Accent1 2 2 3 10" xfId="39832"/>
    <cellStyle name="20 % - Accent1 2 2 3 11" xfId="50396"/>
    <cellStyle name="20 % - Accent1 2 2 3 2" xfId="1271"/>
    <cellStyle name="20 % - Accent1 2 2 3 2 10" xfId="51100"/>
    <cellStyle name="20 % - Accent1 2 2 3 2 2" xfId="2503"/>
    <cellStyle name="20 % - Accent1 2 2 3 2 2 2" xfId="7789"/>
    <cellStyle name="20 % - Accent1 2 2 3 2 2 2 2" xfId="13070"/>
    <cellStyle name="20 % - Accent1 2 2 3 2 2 2 2 2" xfId="28576"/>
    <cellStyle name="20 % - Accent1 2 2 3 2 2 2 2 3" xfId="39133"/>
    <cellStyle name="20 % - Accent1 2 2 3 2 2 2 2 4" xfId="49688"/>
    <cellStyle name="20 % - Accent1 2 2 3 2 2 2 2 5" xfId="60252"/>
    <cellStyle name="20 % - Accent1 2 2 3 2 2 2 3" xfId="18189"/>
    <cellStyle name="20 % - Accent1 2 2 3 2 2 2 4" xfId="23296"/>
    <cellStyle name="20 % - Accent1 2 2 3 2 2 2 5" xfId="33853"/>
    <cellStyle name="20 % - Accent1 2 2 3 2 2 2 6" xfId="44408"/>
    <cellStyle name="20 % - Accent1 2 2 3 2 2 2 7" xfId="54972"/>
    <cellStyle name="20 % - Accent1 2 2 3 2 2 3" xfId="10429"/>
    <cellStyle name="20 % - Accent1 2 2 3 2 2 3 2" xfId="25936"/>
    <cellStyle name="20 % - Accent1 2 2 3 2 2 3 3" xfId="36493"/>
    <cellStyle name="20 % - Accent1 2 2 3 2 2 3 4" xfId="47048"/>
    <cellStyle name="20 % - Accent1 2 2 3 2 2 3 5" xfId="57612"/>
    <cellStyle name="20 % - Accent1 2 2 3 2 2 4" xfId="5147"/>
    <cellStyle name="20 % - Accent1 2 2 3 2 2 5" xfId="15725"/>
    <cellStyle name="20 % - Accent1 2 2 3 2 2 6" xfId="20656"/>
    <cellStyle name="20 % - Accent1 2 2 3 2 2 7" xfId="31213"/>
    <cellStyle name="20 % - Accent1 2 2 3 2 2 8" xfId="41768"/>
    <cellStyle name="20 % - Accent1 2 2 3 2 2 9" xfId="52332"/>
    <cellStyle name="20 % - Accent1 2 2 3 2 3" xfId="6557"/>
    <cellStyle name="20 % - Accent1 2 2 3 2 3 2" xfId="11838"/>
    <cellStyle name="20 % - Accent1 2 2 3 2 3 2 2" xfId="27344"/>
    <cellStyle name="20 % - Accent1 2 2 3 2 3 2 3" xfId="37901"/>
    <cellStyle name="20 % - Accent1 2 2 3 2 3 2 4" xfId="48456"/>
    <cellStyle name="20 % - Accent1 2 2 3 2 3 2 5" xfId="59020"/>
    <cellStyle name="20 % - Accent1 2 2 3 2 3 3" xfId="16957"/>
    <cellStyle name="20 % - Accent1 2 2 3 2 3 4" xfId="22064"/>
    <cellStyle name="20 % - Accent1 2 2 3 2 3 5" xfId="32621"/>
    <cellStyle name="20 % - Accent1 2 2 3 2 3 6" xfId="43176"/>
    <cellStyle name="20 % - Accent1 2 2 3 2 3 7" xfId="53740"/>
    <cellStyle name="20 % - Accent1 2 2 3 2 4" xfId="9197"/>
    <cellStyle name="20 % - Accent1 2 2 3 2 4 2" xfId="24704"/>
    <cellStyle name="20 % - Accent1 2 2 3 2 4 3" xfId="35261"/>
    <cellStyle name="20 % - Accent1 2 2 3 2 4 4" xfId="45816"/>
    <cellStyle name="20 % - Accent1 2 2 3 2 4 5" xfId="56380"/>
    <cellStyle name="20 % - Accent1 2 2 3 2 5" xfId="3915"/>
    <cellStyle name="20 % - Accent1 2 2 3 2 6" xfId="14493"/>
    <cellStyle name="20 % - Accent1 2 2 3 2 7" xfId="19424"/>
    <cellStyle name="20 % - Accent1 2 2 3 2 8" xfId="29981"/>
    <cellStyle name="20 % - Accent1 2 2 3 2 9" xfId="40536"/>
    <cellStyle name="20 % - Accent1 2 2 3 3" xfId="1799"/>
    <cellStyle name="20 % - Accent1 2 2 3 3 2" xfId="7085"/>
    <cellStyle name="20 % - Accent1 2 2 3 3 2 2" xfId="12366"/>
    <cellStyle name="20 % - Accent1 2 2 3 3 2 2 2" xfId="27872"/>
    <cellStyle name="20 % - Accent1 2 2 3 3 2 2 3" xfId="38429"/>
    <cellStyle name="20 % - Accent1 2 2 3 3 2 2 4" xfId="48984"/>
    <cellStyle name="20 % - Accent1 2 2 3 3 2 2 5" xfId="59548"/>
    <cellStyle name="20 % - Accent1 2 2 3 3 2 3" xfId="17485"/>
    <cellStyle name="20 % - Accent1 2 2 3 3 2 4" xfId="22592"/>
    <cellStyle name="20 % - Accent1 2 2 3 3 2 5" xfId="33149"/>
    <cellStyle name="20 % - Accent1 2 2 3 3 2 6" xfId="43704"/>
    <cellStyle name="20 % - Accent1 2 2 3 3 2 7" xfId="54268"/>
    <cellStyle name="20 % - Accent1 2 2 3 3 3" xfId="9725"/>
    <cellStyle name="20 % - Accent1 2 2 3 3 3 2" xfId="25232"/>
    <cellStyle name="20 % - Accent1 2 2 3 3 3 3" xfId="35789"/>
    <cellStyle name="20 % - Accent1 2 2 3 3 3 4" xfId="46344"/>
    <cellStyle name="20 % - Accent1 2 2 3 3 3 5" xfId="56908"/>
    <cellStyle name="20 % - Accent1 2 2 3 3 4" xfId="4443"/>
    <cellStyle name="20 % - Accent1 2 2 3 3 5" xfId="15021"/>
    <cellStyle name="20 % - Accent1 2 2 3 3 6" xfId="19952"/>
    <cellStyle name="20 % - Accent1 2 2 3 3 7" xfId="30509"/>
    <cellStyle name="20 % - Accent1 2 2 3 3 8" xfId="41064"/>
    <cellStyle name="20 % - Accent1 2 2 3 3 9" xfId="51628"/>
    <cellStyle name="20 % - Accent1 2 2 3 4" xfId="5852"/>
    <cellStyle name="20 % - Accent1 2 2 3 4 2" xfId="11134"/>
    <cellStyle name="20 % - Accent1 2 2 3 4 2 2" xfId="26640"/>
    <cellStyle name="20 % - Accent1 2 2 3 4 2 3" xfId="37197"/>
    <cellStyle name="20 % - Accent1 2 2 3 4 2 4" xfId="47752"/>
    <cellStyle name="20 % - Accent1 2 2 3 4 2 5" xfId="58316"/>
    <cellStyle name="20 % - Accent1 2 2 3 4 3" xfId="16253"/>
    <cellStyle name="20 % - Accent1 2 2 3 4 4" xfId="21360"/>
    <cellStyle name="20 % - Accent1 2 2 3 4 5" xfId="31917"/>
    <cellStyle name="20 % - Accent1 2 2 3 4 6" xfId="42472"/>
    <cellStyle name="20 % - Accent1 2 2 3 4 7" xfId="53036"/>
    <cellStyle name="20 % - Accent1 2 2 3 5" xfId="8493"/>
    <cellStyle name="20 % - Accent1 2 2 3 5 2" xfId="24000"/>
    <cellStyle name="20 % - Accent1 2 2 3 5 3" xfId="34557"/>
    <cellStyle name="20 % - Accent1 2 2 3 5 4" xfId="45112"/>
    <cellStyle name="20 % - Accent1 2 2 3 5 5" xfId="55676"/>
    <cellStyle name="20 % - Accent1 2 2 3 6" xfId="3211"/>
    <cellStyle name="20 % - Accent1 2 2 3 7" xfId="13789"/>
    <cellStyle name="20 % - Accent1 2 2 3 8" xfId="18720"/>
    <cellStyle name="20 % - Accent1 2 2 3 9" xfId="29277"/>
    <cellStyle name="20 % - Accent1 2 2 4" xfId="919"/>
    <cellStyle name="20 % - Accent1 2 2 4 10" xfId="50748"/>
    <cellStyle name="20 % - Accent1 2 2 4 2" xfId="2151"/>
    <cellStyle name="20 % - Accent1 2 2 4 2 2" xfId="7437"/>
    <cellStyle name="20 % - Accent1 2 2 4 2 2 2" xfId="12718"/>
    <cellStyle name="20 % - Accent1 2 2 4 2 2 2 2" xfId="28224"/>
    <cellStyle name="20 % - Accent1 2 2 4 2 2 2 3" xfId="38781"/>
    <cellStyle name="20 % - Accent1 2 2 4 2 2 2 4" xfId="49336"/>
    <cellStyle name="20 % - Accent1 2 2 4 2 2 2 5" xfId="59900"/>
    <cellStyle name="20 % - Accent1 2 2 4 2 2 3" xfId="17837"/>
    <cellStyle name="20 % - Accent1 2 2 4 2 2 4" xfId="22944"/>
    <cellStyle name="20 % - Accent1 2 2 4 2 2 5" xfId="33501"/>
    <cellStyle name="20 % - Accent1 2 2 4 2 2 6" xfId="44056"/>
    <cellStyle name="20 % - Accent1 2 2 4 2 2 7" xfId="54620"/>
    <cellStyle name="20 % - Accent1 2 2 4 2 3" xfId="10077"/>
    <cellStyle name="20 % - Accent1 2 2 4 2 3 2" xfId="25584"/>
    <cellStyle name="20 % - Accent1 2 2 4 2 3 3" xfId="36141"/>
    <cellStyle name="20 % - Accent1 2 2 4 2 3 4" xfId="46696"/>
    <cellStyle name="20 % - Accent1 2 2 4 2 3 5" xfId="57260"/>
    <cellStyle name="20 % - Accent1 2 2 4 2 4" xfId="4795"/>
    <cellStyle name="20 % - Accent1 2 2 4 2 5" xfId="15373"/>
    <cellStyle name="20 % - Accent1 2 2 4 2 6" xfId="20304"/>
    <cellStyle name="20 % - Accent1 2 2 4 2 7" xfId="30861"/>
    <cellStyle name="20 % - Accent1 2 2 4 2 8" xfId="41416"/>
    <cellStyle name="20 % - Accent1 2 2 4 2 9" xfId="51980"/>
    <cellStyle name="20 % - Accent1 2 2 4 3" xfId="6205"/>
    <cellStyle name="20 % - Accent1 2 2 4 3 2" xfId="11486"/>
    <cellStyle name="20 % - Accent1 2 2 4 3 2 2" xfId="26992"/>
    <cellStyle name="20 % - Accent1 2 2 4 3 2 3" xfId="37549"/>
    <cellStyle name="20 % - Accent1 2 2 4 3 2 4" xfId="48104"/>
    <cellStyle name="20 % - Accent1 2 2 4 3 2 5" xfId="58668"/>
    <cellStyle name="20 % - Accent1 2 2 4 3 3" xfId="16605"/>
    <cellStyle name="20 % - Accent1 2 2 4 3 4" xfId="21712"/>
    <cellStyle name="20 % - Accent1 2 2 4 3 5" xfId="32269"/>
    <cellStyle name="20 % - Accent1 2 2 4 3 6" xfId="42824"/>
    <cellStyle name="20 % - Accent1 2 2 4 3 7" xfId="53388"/>
    <cellStyle name="20 % - Accent1 2 2 4 4" xfId="8845"/>
    <cellStyle name="20 % - Accent1 2 2 4 4 2" xfId="24352"/>
    <cellStyle name="20 % - Accent1 2 2 4 4 3" xfId="34909"/>
    <cellStyle name="20 % - Accent1 2 2 4 4 4" xfId="45464"/>
    <cellStyle name="20 % - Accent1 2 2 4 4 5" xfId="56028"/>
    <cellStyle name="20 % - Accent1 2 2 4 5" xfId="3563"/>
    <cellStyle name="20 % - Accent1 2 2 4 6" xfId="14141"/>
    <cellStyle name="20 % - Accent1 2 2 4 7" xfId="19072"/>
    <cellStyle name="20 % - Accent1 2 2 4 8" xfId="29629"/>
    <cellStyle name="20 % - Accent1 2 2 4 9" xfId="40184"/>
    <cellStyle name="20 % - Accent1 2 2 5" xfId="1447"/>
    <cellStyle name="20 % - Accent1 2 2 5 2" xfId="6733"/>
    <cellStyle name="20 % - Accent1 2 2 5 2 2" xfId="12014"/>
    <cellStyle name="20 % - Accent1 2 2 5 2 2 2" xfId="27520"/>
    <cellStyle name="20 % - Accent1 2 2 5 2 2 3" xfId="38077"/>
    <cellStyle name="20 % - Accent1 2 2 5 2 2 4" xfId="48632"/>
    <cellStyle name="20 % - Accent1 2 2 5 2 2 5" xfId="59196"/>
    <cellStyle name="20 % - Accent1 2 2 5 2 3" xfId="17133"/>
    <cellStyle name="20 % - Accent1 2 2 5 2 4" xfId="22240"/>
    <cellStyle name="20 % - Accent1 2 2 5 2 5" xfId="32797"/>
    <cellStyle name="20 % - Accent1 2 2 5 2 6" xfId="43352"/>
    <cellStyle name="20 % - Accent1 2 2 5 2 7" xfId="53916"/>
    <cellStyle name="20 % - Accent1 2 2 5 3" xfId="9373"/>
    <cellStyle name="20 % - Accent1 2 2 5 3 2" xfId="24880"/>
    <cellStyle name="20 % - Accent1 2 2 5 3 3" xfId="35437"/>
    <cellStyle name="20 % - Accent1 2 2 5 3 4" xfId="45992"/>
    <cellStyle name="20 % - Accent1 2 2 5 3 5" xfId="56556"/>
    <cellStyle name="20 % - Accent1 2 2 5 4" xfId="4091"/>
    <cellStyle name="20 % - Accent1 2 2 5 5" xfId="14669"/>
    <cellStyle name="20 % - Accent1 2 2 5 6" xfId="19600"/>
    <cellStyle name="20 % - Accent1 2 2 5 7" xfId="30157"/>
    <cellStyle name="20 % - Accent1 2 2 5 8" xfId="40712"/>
    <cellStyle name="20 % - Accent1 2 2 5 9" xfId="51276"/>
    <cellStyle name="20 % - Accent1 2 2 6" xfId="2679"/>
    <cellStyle name="20 % - Accent1 2 2 6 2" xfId="7965"/>
    <cellStyle name="20 % - Accent1 2 2 6 2 2" xfId="13246"/>
    <cellStyle name="20 % - Accent1 2 2 6 2 2 2" xfId="28752"/>
    <cellStyle name="20 % - Accent1 2 2 6 2 2 3" xfId="39309"/>
    <cellStyle name="20 % - Accent1 2 2 6 2 2 4" xfId="49864"/>
    <cellStyle name="20 % - Accent1 2 2 6 2 2 5" xfId="60428"/>
    <cellStyle name="20 % - Accent1 2 2 6 2 3" xfId="23472"/>
    <cellStyle name="20 % - Accent1 2 2 6 2 4" xfId="34029"/>
    <cellStyle name="20 % - Accent1 2 2 6 2 5" xfId="44584"/>
    <cellStyle name="20 % - Accent1 2 2 6 2 6" xfId="55148"/>
    <cellStyle name="20 % - Accent1 2 2 6 3" xfId="10605"/>
    <cellStyle name="20 % - Accent1 2 2 6 3 2" xfId="26112"/>
    <cellStyle name="20 % - Accent1 2 2 6 3 3" xfId="36669"/>
    <cellStyle name="20 % - Accent1 2 2 6 3 4" xfId="47224"/>
    <cellStyle name="20 % - Accent1 2 2 6 3 5" xfId="57788"/>
    <cellStyle name="20 % - Accent1 2 2 6 4" xfId="5323"/>
    <cellStyle name="20 % - Accent1 2 2 6 5" xfId="15901"/>
    <cellStyle name="20 % - Accent1 2 2 6 6" xfId="20832"/>
    <cellStyle name="20 % - Accent1 2 2 6 7" xfId="31389"/>
    <cellStyle name="20 % - Accent1 2 2 6 8" xfId="41944"/>
    <cellStyle name="20 % - Accent1 2 2 6 9" xfId="52508"/>
    <cellStyle name="20 % - Accent1 2 2 7" xfId="5500"/>
    <cellStyle name="20 % - Accent1 2 2 7 2" xfId="10782"/>
    <cellStyle name="20 % - Accent1 2 2 7 2 2" xfId="26288"/>
    <cellStyle name="20 % - Accent1 2 2 7 2 3" xfId="36845"/>
    <cellStyle name="20 % - Accent1 2 2 7 2 4" xfId="47400"/>
    <cellStyle name="20 % - Accent1 2 2 7 2 5" xfId="57964"/>
    <cellStyle name="20 % - Accent1 2 2 7 3" xfId="21008"/>
    <cellStyle name="20 % - Accent1 2 2 7 4" xfId="31565"/>
    <cellStyle name="20 % - Accent1 2 2 7 5" xfId="42120"/>
    <cellStyle name="20 % - Accent1 2 2 7 6" xfId="52684"/>
    <cellStyle name="20 % - Accent1 2 2 8" xfId="8141"/>
    <cellStyle name="20 % - Accent1 2 2 8 2" xfId="23648"/>
    <cellStyle name="20 % - Accent1 2 2 8 3" xfId="34205"/>
    <cellStyle name="20 % - Accent1 2 2 8 4" xfId="44760"/>
    <cellStyle name="20 % - Accent1 2 2 8 5" xfId="55324"/>
    <cellStyle name="20 % - Accent1 2 2 9" xfId="2856"/>
    <cellStyle name="20 % - Accent1 2 3" xfId="303"/>
    <cellStyle name="20 % - Accent1 2 3 10" xfId="29018"/>
    <cellStyle name="20 % - Accent1 2 3 11" xfId="39573"/>
    <cellStyle name="20 % - Accent1 2 3 12" xfId="50133"/>
    <cellStyle name="20 % - Accent1 2 3 2" xfId="656"/>
    <cellStyle name="20 % - Accent1 2 3 2 10" xfId="50485"/>
    <cellStyle name="20 % - Accent1 2 3 2 2" xfId="1888"/>
    <cellStyle name="20 % - Accent1 2 3 2 2 2" xfId="7174"/>
    <cellStyle name="20 % - Accent1 2 3 2 2 2 2" xfId="12455"/>
    <cellStyle name="20 % - Accent1 2 3 2 2 2 2 2" xfId="27961"/>
    <cellStyle name="20 % - Accent1 2 3 2 2 2 2 3" xfId="38518"/>
    <cellStyle name="20 % - Accent1 2 3 2 2 2 2 4" xfId="49073"/>
    <cellStyle name="20 % - Accent1 2 3 2 2 2 2 5" xfId="59637"/>
    <cellStyle name="20 % - Accent1 2 3 2 2 2 3" xfId="17574"/>
    <cellStyle name="20 % - Accent1 2 3 2 2 2 4" xfId="22681"/>
    <cellStyle name="20 % - Accent1 2 3 2 2 2 5" xfId="33238"/>
    <cellStyle name="20 % - Accent1 2 3 2 2 2 6" xfId="43793"/>
    <cellStyle name="20 % - Accent1 2 3 2 2 2 7" xfId="54357"/>
    <cellStyle name="20 % - Accent1 2 3 2 2 3" xfId="9814"/>
    <cellStyle name="20 % - Accent1 2 3 2 2 3 2" xfId="25321"/>
    <cellStyle name="20 % - Accent1 2 3 2 2 3 3" xfId="35878"/>
    <cellStyle name="20 % - Accent1 2 3 2 2 3 4" xfId="46433"/>
    <cellStyle name="20 % - Accent1 2 3 2 2 3 5" xfId="56997"/>
    <cellStyle name="20 % - Accent1 2 3 2 2 4" xfId="4532"/>
    <cellStyle name="20 % - Accent1 2 3 2 2 5" xfId="15110"/>
    <cellStyle name="20 % - Accent1 2 3 2 2 6" xfId="20041"/>
    <cellStyle name="20 % - Accent1 2 3 2 2 7" xfId="30598"/>
    <cellStyle name="20 % - Accent1 2 3 2 2 8" xfId="41153"/>
    <cellStyle name="20 % - Accent1 2 3 2 2 9" xfId="51717"/>
    <cellStyle name="20 % - Accent1 2 3 2 3" xfId="5942"/>
    <cellStyle name="20 % - Accent1 2 3 2 3 2" xfId="11223"/>
    <cellStyle name="20 % - Accent1 2 3 2 3 2 2" xfId="26729"/>
    <cellStyle name="20 % - Accent1 2 3 2 3 2 3" xfId="37286"/>
    <cellStyle name="20 % - Accent1 2 3 2 3 2 4" xfId="47841"/>
    <cellStyle name="20 % - Accent1 2 3 2 3 2 5" xfId="58405"/>
    <cellStyle name="20 % - Accent1 2 3 2 3 3" xfId="16342"/>
    <cellStyle name="20 % - Accent1 2 3 2 3 4" xfId="21449"/>
    <cellStyle name="20 % - Accent1 2 3 2 3 5" xfId="32006"/>
    <cellStyle name="20 % - Accent1 2 3 2 3 6" xfId="42561"/>
    <cellStyle name="20 % - Accent1 2 3 2 3 7" xfId="53125"/>
    <cellStyle name="20 % - Accent1 2 3 2 4" xfId="8582"/>
    <cellStyle name="20 % - Accent1 2 3 2 4 2" xfId="24089"/>
    <cellStyle name="20 % - Accent1 2 3 2 4 3" xfId="34646"/>
    <cellStyle name="20 % - Accent1 2 3 2 4 4" xfId="45201"/>
    <cellStyle name="20 % - Accent1 2 3 2 4 5" xfId="55765"/>
    <cellStyle name="20 % - Accent1 2 3 2 5" xfId="3300"/>
    <cellStyle name="20 % - Accent1 2 3 2 6" xfId="13878"/>
    <cellStyle name="20 % - Accent1 2 3 2 7" xfId="18809"/>
    <cellStyle name="20 % - Accent1 2 3 2 8" xfId="29366"/>
    <cellStyle name="20 % - Accent1 2 3 2 9" xfId="39921"/>
    <cellStyle name="20 % - Accent1 2 3 3" xfId="1008"/>
    <cellStyle name="20 % - Accent1 2 3 3 10" xfId="50837"/>
    <cellStyle name="20 % - Accent1 2 3 3 2" xfId="2240"/>
    <cellStyle name="20 % - Accent1 2 3 3 2 2" xfId="7526"/>
    <cellStyle name="20 % - Accent1 2 3 3 2 2 2" xfId="12807"/>
    <cellStyle name="20 % - Accent1 2 3 3 2 2 2 2" xfId="28313"/>
    <cellStyle name="20 % - Accent1 2 3 3 2 2 2 3" xfId="38870"/>
    <cellStyle name="20 % - Accent1 2 3 3 2 2 2 4" xfId="49425"/>
    <cellStyle name="20 % - Accent1 2 3 3 2 2 2 5" xfId="59989"/>
    <cellStyle name="20 % - Accent1 2 3 3 2 2 3" xfId="17926"/>
    <cellStyle name="20 % - Accent1 2 3 3 2 2 4" xfId="23033"/>
    <cellStyle name="20 % - Accent1 2 3 3 2 2 5" xfId="33590"/>
    <cellStyle name="20 % - Accent1 2 3 3 2 2 6" xfId="44145"/>
    <cellStyle name="20 % - Accent1 2 3 3 2 2 7" xfId="54709"/>
    <cellStyle name="20 % - Accent1 2 3 3 2 3" xfId="10166"/>
    <cellStyle name="20 % - Accent1 2 3 3 2 3 2" xfId="25673"/>
    <cellStyle name="20 % - Accent1 2 3 3 2 3 3" xfId="36230"/>
    <cellStyle name="20 % - Accent1 2 3 3 2 3 4" xfId="46785"/>
    <cellStyle name="20 % - Accent1 2 3 3 2 3 5" xfId="57349"/>
    <cellStyle name="20 % - Accent1 2 3 3 2 4" xfId="4884"/>
    <cellStyle name="20 % - Accent1 2 3 3 2 5" xfId="15462"/>
    <cellStyle name="20 % - Accent1 2 3 3 2 6" xfId="20393"/>
    <cellStyle name="20 % - Accent1 2 3 3 2 7" xfId="30950"/>
    <cellStyle name="20 % - Accent1 2 3 3 2 8" xfId="41505"/>
    <cellStyle name="20 % - Accent1 2 3 3 2 9" xfId="52069"/>
    <cellStyle name="20 % - Accent1 2 3 3 3" xfId="6294"/>
    <cellStyle name="20 % - Accent1 2 3 3 3 2" xfId="11575"/>
    <cellStyle name="20 % - Accent1 2 3 3 3 2 2" xfId="27081"/>
    <cellStyle name="20 % - Accent1 2 3 3 3 2 3" xfId="37638"/>
    <cellStyle name="20 % - Accent1 2 3 3 3 2 4" xfId="48193"/>
    <cellStyle name="20 % - Accent1 2 3 3 3 2 5" xfId="58757"/>
    <cellStyle name="20 % - Accent1 2 3 3 3 3" xfId="16694"/>
    <cellStyle name="20 % - Accent1 2 3 3 3 4" xfId="21801"/>
    <cellStyle name="20 % - Accent1 2 3 3 3 5" xfId="32358"/>
    <cellStyle name="20 % - Accent1 2 3 3 3 6" xfId="42913"/>
    <cellStyle name="20 % - Accent1 2 3 3 3 7" xfId="53477"/>
    <cellStyle name="20 % - Accent1 2 3 3 4" xfId="8934"/>
    <cellStyle name="20 % - Accent1 2 3 3 4 2" xfId="24441"/>
    <cellStyle name="20 % - Accent1 2 3 3 4 3" xfId="34998"/>
    <cellStyle name="20 % - Accent1 2 3 3 4 4" xfId="45553"/>
    <cellStyle name="20 % - Accent1 2 3 3 4 5" xfId="56117"/>
    <cellStyle name="20 % - Accent1 2 3 3 5" xfId="3652"/>
    <cellStyle name="20 % - Accent1 2 3 3 6" xfId="14230"/>
    <cellStyle name="20 % - Accent1 2 3 3 7" xfId="19161"/>
    <cellStyle name="20 % - Accent1 2 3 3 8" xfId="29718"/>
    <cellStyle name="20 % - Accent1 2 3 3 9" xfId="40273"/>
    <cellStyle name="20 % - Accent1 2 3 4" xfId="1536"/>
    <cellStyle name="20 % - Accent1 2 3 4 2" xfId="6822"/>
    <cellStyle name="20 % - Accent1 2 3 4 2 2" xfId="12103"/>
    <cellStyle name="20 % - Accent1 2 3 4 2 2 2" xfId="27609"/>
    <cellStyle name="20 % - Accent1 2 3 4 2 2 3" xfId="38166"/>
    <cellStyle name="20 % - Accent1 2 3 4 2 2 4" xfId="48721"/>
    <cellStyle name="20 % - Accent1 2 3 4 2 2 5" xfId="59285"/>
    <cellStyle name="20 % - Accent1 2 3 4 2 3" xfId="17222"/>
    <cellStyle name="20 % - Accent1 2 3 4 2 4" xfId="22329"/>
    <cellStyle name="20 % - Accent1 2 3 4 2 5" xfId="32886"/>
    <cellStyle name="20 % - Accent1 2 3 4 2 6" xfId="43441"/>
    <cellStyle name="20 % - Accent1 2 3 4 2 7" xfId="54005"/>
    <cellStyle name="20 % - Accent1 2 3 4 3" xfId="9462"/>
    <cellStyle name="20 % - Accent1 2 3 4 3 2" xfId="24969"/>
    <cellStyle name="20 % - Accent1 2 3 4 3 3" xfId="35526"/>
    <cellStyle name="20 % - Accent1 2 3 4 3 4" xfId="46081"/>
    <cellStyle name="20 % - Accent1 2 3 4 3 5" xfId="56645"/>
    <cellStyle name="20 % - Accent1 2 3 4 4" xfId="4180"/>
    <cellStyle name="20 % - Accent1 2 3 4 5" xfId="14758"/>
    <cellStyle name="20 % - Accent1 2 3 4 6" xfId="19689"/>
    <cellStyle name="20 % - Accent1 2 3 4 7" xfId="30246"/>
    <cellStyle name="20 % - Accent1 2 3 4 8" xfId="40801"/>
    <cellStyle name="20 % - Accent1 2 3 4 9" xfId="51365"/>
    <cellStyle name="20 % - Accent1 2 3 5" xfId="5589"/>
    <cellStyle name="20 % - Accent1 2 3 5 2" xfId="10871"/>
    <cellStyle name="20 % - Accent1 2 3 5 2 2" xfId="26377"/>
    <cellStyle name="20 % - Accent1 2 3 5 2 3" xfId="36934"/>
    <cellStyle name="20 % - Accent1 2 3 5 2 4" xfId="47489"/>
    <cellStyle name="20 % - Accent1 2 3 5 2 5" xfId="58053"/>
    <cellStyle name="20 % - Accent1 2 3 5 3" xfId="15990"/>
    <cellStyle name="20 % - Accent1 2 3 5 4" xfId="21097"/>
    <cellStyle name="20 % - Accent1 2 3 5 5" xfId="31654"/>
    <cellStyle name="20 % - Accent1 2 3 5 6" xfId="42209"/>
    <cellStyle name="20 % - Accent1 2 3 5 7" xfId="52773"/>
    <cellStyle name="20 % - Accent1 2 3 6" xfId="8230"/>
    <cellStyle name="20 % - Accent1 2 3 6 2" xfId="23737"/>
    <cellStyle name="20 % - Accent1 2 3 6 3" xfId="34294"/>
    <cellStyle name="20 % - Accent1 2 3 6 4" xfId="44849"/>
    <cellStyle name="20 % - Accent1 2 3 6 5" xfId="55413"/>
    <cellStyle name="20 % - Accent1 2 3 7" xfId="2952"/>
    <cellStyle name="20 % - Accent1 2 3 8" xfId="13526"/>
    <cellStyle name="20 % - Accent1 2 3 9" xfId="18457"/>
    <cellStyle name="20 % - Accent1 2 4" xfId="479"/>
    <cellStyle name="20 % - Accent1 2 4 10" xfId="39747"/>
    <cellStyle name="20 % - Accent1 2 4 11" xfId="50309"/>
    <cellStyle name="20 % - Accent1 2 4 2" xfId="1184"/>
    <cellStyle name="20 % - Accent1 2 4 2 10" xfId="51013"/>
    <cellStyle name="20 % - Accent1 2 4 2 2" xfId="2416"/>
    <cellStyle name="20 % - Accent1 2 4 2 2 2" xfId="7702"/>
    <cellStyle name="20 % - Accent1 2 4 2 2 2 2" xfId="12983"/>
    <cellStyle name="20 % - Accent1 2 4 2 2 2 2 2" xfId="28489"/>
    <cellStyle name="20 % - Accent1 2 4 2 2 2 2 3" xfId="39046"/>
    <cellStyle name="20 % - Accent1 2 4 2 2 2 2 4" xfId="49601"/>
    <cellStyle name="20 % - Accent1 2 4 2 2 2 2 5" xfId="60165"/>
    <cellStyle name="20 % - Accent1 2 4 2 2 2 3" xfId="18102"/>
    <cellStyle name="20 % - Accent1 2 4 2 2 2 4" xfId="23209"/>
    <cellStyle name="20 % - Accent1 2 4 2 2 2 5" xfId="33766"/>
    <cellStyle name="20 % - Accent1 2 4 2 2 2 6" xfId="44321"/>
    <cellStyle name="20 % - Accent1 2 4 2 2 2 7" xfId="54885"/>
    <cellStyle name="20 % - Accent1 2 4 2 2 3" xfId="10342"/>
    <cellStyle name="20 % - Accent1 2 4 2 2 3 2" xfId="25849"/>
    <cellStyle name="20 % - Accent1 2 4 2 2 3 3" xfId="36406"/>
    <cellStyle name="20 % - Accent1 2 4 2 2 3 4" xfId="46961"/>
    <cellStyle name="20 % - Accent1 2 4 2 2 3 5" xfId="57525"/>
    <cellStyle name="20 % - Accent1 2 4 2 2 4" xfId="5060"/>
    <cellStyle name="20 % - Accent1 2 4 2 2 5" xfId="15638"/>
    <cellStyle name="20 % - Accent1 2 4 2 2 6" xfId="20569"/>
    <cellStyle name="20 % - Accent1 2 4 2 2 7" xfId="31126"/>
    <cellStyle name="20 % - Accent1 2 4 2 2 8" xfId="41681"/>
    <cellStyle name="20 % - Accent1 2 4 2 2 9" xfId="52245"/>
    <cellStyle name="20 % - Accent1 2 4 2 3" xfId="6470"/>
    <cellStyle name="20 % - Accent1 2 4 2 3 2" xfId="11751"/>
    <cellStyle name="20 % - Accent1 2 4 2 3 2 2" xfId="27257"/>
    <cellStyle name="20 % - Accent1 2 4 2 3 2 3" xfId="37814"/>
    <cellStyle name="20 % - Accent1 2 4 2 3 2 4" xfId="48369"/>
    <cellStyle name="20 % - Accent1 2 4 2 3 2 5" xfId="58933"/>
    <cellStyle name="20 % - Accent1 2 4 2 3 3" xfId="16870"/>
    <cellStyle name="20 % - Accent1 2 4 2 3 4" xfId="21977"/>
    <cellStyle name="20 % - Accent1 2 4 2 3 5" xfId="32534"/>
    <cellStyle name="20 % - Accent1 2 4 2 3 6" xfId="43089"/>
    <cellStyle name="20 % - Accent1 2 4 2 3 7" xfId="53653"/>
    <cellStyle name="20 % - Accent1 2 4 2 4" xfId="9110"/>
    <cellStyle name="20 % - Accent1 2 4 2 4 2" xfId="24617"/>
    <cellStyle name="20 % - Accent1 2 4 2 4 3" xfId="35174"/>
    <cellStyle name="20 % - Accent1 2 4 2 4 4" xfId="45729"/>
    <cellStyle name="20 % - Accent1 2 4 2 4 5" xfId="56293"/>
    <cellStyle name="20 % - Accent1 2 4 2 5" xfId="3828"/>
    <cellStyle name="20 % - Accent1 2 4 2 6" xfId="14406"/>
    <cellStyle name="20 % - Accent1 2 4 2 7" xfId="19337"/>
    <cellStyle name="20 % - Accent1 2 4 2 8" xfId="29894"/>
    <cellStyle name="20 % - Accent1 2 4 2 9" xfId="40449"/>
    <cellStyle name="20 % - Accent1 2 4 3" xfId="1712"/>
    <cellStyle name="20 % - Accent1 2 4 3 2" xfId="6998"/>
    <cellStyle name="20 % - Accent1 2 4 3 2 2" xfId="12279"/>
    <cellStyle name="20 % - Accent1 2 4 3 2 2 2" xfId="27785"/>
    <cellStyle name="20 % - Accent1 2 4 3 2 2 3" xfId="38342"/>
    <cellStyle name="20 % - Accent1 2 4 3 2 2 4" xfId="48897"/>
    <cellStyle name="20 % - Accent1 2 4 3 2 2 5" xfId="59461"/>
    <cellStyle name="20 % - Accent1 2 4 3 2 3" xfId="17398"/>
    <cellStyle name="20 % - Accent1 2 4 3 2 4" xfId="22505"/>
    <cellStyle name="20 % - Accent1 2 4 3 2 5" xfId="33062"/>
    <cellStyle name="20 % - Accent1 2 4 3 2 6" xfId="43617"/>
    <cellStyle name="20 % - Accent1 2 4 3 2 7" xfId="54181"/>
    <cellStyle name="20 % - Accent1 2 4 3 3" xfId="9638"/>
    <cellStyle name="20 % - Accent1 2 4 3 3 2" xfId="25145"/>
    <cellStyle name="20 % - Accent1 2 4 3 3 3" xfId="35702"/>
    <cellStyle name="20 % - Accent1 2 4 3 3 4" xfId="46257"/>
    <cellStyle name="20 % - Accent1 2 4 3 3 5" xfId="56821"/>
    <cellStyle name="20 % - Accent1 2 4 3 4" xfId="4356"/>
    <cellStyle name="20 % - Accent1 2 4 3 5" xfId="14934"/>
    <cellStyle name="20 % - Accent1 2 4 3 6" xfId="19865"/>
    <cellStyle name="20 % - Accent1 2 4 3 7" xfId="30422"/>
    <cellStyle name="20 % - Accent1 2 4 3 8" xfId="40977"/>
    <cellStyle name="20 % - Accent1 2 4 3 9" xfId="51541"/>
    <cellStyle name="20 % - Accent1 2 4 4" xfId="5765"/>
    <cellStyle name="20 % - Accent1 2 4 4 2" xfId="11047"/>
    <cellStyle name="20 % - Accent1 2 4 4 2 2" xfId="26553"/>
    <cellStyle name="20 % - Accent1 2 4 4 2 3" xfId="37110"/>
    <cellStyle name="20 % - Accent1 2 4 4 2 4" xfId="47665"/>
    <cellStyle name="20 % - Accent1 2 4 4 2 5" xfId="58229"/>
    <cellStyle name="20 % - Accent1 2 4 4 3" xfId="16166"/>
    <cellStyle name="20 % - Accent1 2 4 4 4" xfId="21273"/>
    <cellStyle name="20 % - Accent1 2 4 4 5" xfId="31830"/>
    <cellStyle name="20 % - Accent1 2 4 4 6" xfId="42385"/>
    <cellStyle name="20 % - Accent1 2 4 4 7" xfId="52949"/>
    <cellStyle name="20 % - Accent1 2 4 5" xfId="8406"/>
    <cellStyle name="20 % - Accent1 2 4 5 2" xfId="23913"/>
    <cellStyle name="20 % - Accent1 2 4 5 3" xfId="34470"/>
    <cellStyle name="20 % - Accent1 2 4 5 4" xfId="45025"/>
    <cellStyle name="20 % - Accent1 2 4 5 5" xfId="55589"/>
    <cellStyle name="20 % - Accent1 2 4 6" xfId="3126"/>
    <cellStyle name="20 % - Accent1 2 4 7" xfId="13702"/>
    <cellStyle name="20 % - Accent1 2 4 8" xfId="18633"/>
    <cellStyle name="20 % - Accent1 2 4 9" xfId="29192"/>
    <cellStyle name="20 % - Accent1 2 5" xfId="832"/>
    <cellStyle name="20 % - Accent1 2 5 10" xfId="50661"/>
    <cellStyle name="20 % - Accent1 2 5 2" xfId="2064"/>
    <cellStyle name="20 % - Accent1 2 5 2 2" xfId="7350"/>
    <cellStyle name="20 % - Accent1 2 5 2 2 2" xfId="12631"/>
    <cellStyle name="20 % - Accent1 2 5 2 2 2 2" xfId="28137"/>
    <cellStyle name="20 % - Accent1 2 5 2 2 2 3" xfId="38694"/>
    <cellStyle name="20 % - Accent1 2 5 2 2 2 4" xfId="49249"/>
    <cellStyle name="20 % - Accent1 2 5 2 2 2 5" xfId="59813"/>
    <cellStyle name="20 % - Accent1 2 5 2 2 3" xfId="17750"/>
    <cellStyle name="20 % - Accent1 2 5 2 2 4" xfId="22857"/>
    <cellStyle name="20 % - Accent1 2 5 2 2 5" xfId="33414"/>
    <cellStyle name="20 % - Accent1 2 5 2 2 6" xfId="43969"/>
    <cellStyle name="20 % - Accent1 2 5 2 2 7" xfId="54533"/>
    <cellStyle name="20 % - Accent1 2 5 2 3" xfId="9990"/>
    <cellStyle name="20 % - Accent1 2 5 2 3 2" xfId="25497"/>
    <cellStyle name="20 % - Accent1 2 5 2 3 3" xfId="36054"/>
    <cellStyle name="20 % - Accent1 2 5 2 3 4" xfId="46609"/>
    <cellStyle name="20 % - Accent1 2 5 2 3 5" xfId="57173"/>
    <cellStyle name="20 % - Accent1 2 5 2 4" xfId="4708"/>
    <cellStyle name="20 % - Accent1 2 5 2 5" xfId="15286"/>
    <cellStyle name="20 % - Accent1 2 5 2 6" xfId="20217"/>
    <cellStyle name="20 % - Accent1 2 5 2 7" xfId="30774"/>
    <cellStyle name="20 % - Accent1 2 5 2 8" xfId="41329"/>
    <cellStyle name="20 % - Accent1 2 5 2 9" xfId="51893"/>
    <cellStyle name="20 % - Accent1 2 5 3" xfId="6118"/>
    <cellStyle name="20 % - Accent1 2 5 3 2" xfId="11399"/>
    <cellStyle name="20 % - Accent1 2 5 3 2 2" xfId="26905"/>
    <cellStyle name="20 % - Accent1 2 5 3 2 3" xfId="37462"/>
    <cellStyle name="20 % - Accent1 2 5 3 2 4" xfId="48017"/>
    <cellStyle name="20 % - Accent1 2 5 3 2 5" xfId="58581"/>
    <cellStyle name="20 % - Accent1 2 5 3 3" xfId="16518"/>
    <cellStyle name="20 % - Accent1 2 5 3 4" xfId="21625"/>
    <cellStyle name="20 % - Accent1 2 5 3 5" xfId="32182"/>
    <cellStyle name="20 % - Accent1 2 5 3 6" xfId="42737"/>
    <cellStyle name="20 % - Accent1 2 5 3 7" xfId="53301"/>
    <cellStyle name="20 % - Accent1 2 5 4" xfId="8758"/>
    <cellStyle name="20 % - Accent1 2 5 4 2" xfId="24265"/>
    <cellStyle name="20 % - Accent1 2 5 4 3" xfId="34822"/>
    <cellStyle name="20 % - Accent1 2 5 4 4" xfId="45377"/>
    <cellStyle name="20 % - Accent1 2 5 4 5" xfId="55941"/>
    <cellStyle name="20 % - Accent1 2 5 5" xfId="3476"/>
    <cellStyle name="20 % - Accent1 2 5 6" xfId="14054"/>
    <cellStyle name="20 % - Accent1 2 5 7" xfId="18985"/>
    <cellStyle name="20 % - Accent1 2 5 8" xfId="29542"/>
    <cellStyle name="20 % - Accent1 2 5 9" xfId="40097"/>
    <cellStyle name="20 % - Accent1 2 6" xfId="1360"/>
    <cellStyle name="20 % - Accent1 2 6 2" xfId="6646"/>
    <cellStyle name="20 % - Accent1 2 6 2 2" xfId="11927"/>
    <cellStyle name="20 % - Accent1 2 6 2 2 2" xfId="27433"/>
    <cellStyle name="20 % - Accent1 2 6 2 2 3" xfId="37990"/>
    <cellStyle name="20 % - Accent1 2 6 2 2 4" xfId="48545"/>
    <cellStyle name="20 % - Accent1 2 6 2 2 5" xfId="59109"/>
    <cellStyle name="20 % - Accent1 2 6 2 3" xfId="17046"/>
    <cellStyle name="20 % - Accent1 2 6 2 4" xfId="22153"/>
    <cellStyle name="20 % - Accent1 2 6 2 5" xfId="32710"/>
    <cellStyle name="20 % - Accent1 2 6 2 6" xfId="43265"/>
    <cellStyle name="20 % - Accent1 2 6 2 7" xfId="53829"/>
    <cellStyle name="20 % - Accent1 2 6 3" xfId="9286"/>
    <cellStyle name="20 % - Accent1 2 6 3 2" xfId="24793"/>
    <cellStyle name="20 % - Accent1 2 6 3 3" xfId="35350"/>
    <cellStyle name="20 % - Accent1 2 6 3 4" xfId="45905"/>
    <cellStyle name="20 % - Accent1 2 6 3 5" xfId="56469"/>
    <cellStyle name="20 % - Accent1 2 6 4" xfId="4004"/>
    <cellStyle name="20 % - Accent1 2 6 5" xfId="14582"/>
    <cellStyle name="20 % - Accent1 2 6 6" xfId="19513"/>
    <cellStyle name="20 % - Accent1 2 6 7" xfId="30070"/>
    <cellStyle name="20 % - Accent1 2 6 8" xfId="40625"/>
    <cellStyle name="20 % - Accent1 2 6 9" xfId="51189"/>
    <cellStyle name="20 % - Accent1 2 7" xfId="2592"/>
    <cellStyle name="20 % - Accent1 2 7 2" xfId="7878"/>
    <cellStyle name="20 % - Accent1 2 7 2 2" xfId="13159"/>
    <cellStyle name="20 % - Accent1 2 7 2 2 2" xfId="28665"/>
    <cellStyle name="20 % - Accent1 2 7 2 2 3" xfId="39222"/>
    <cellStyle name="20 % - Accent1 2 7 2 2 4" xfId="49777"/>
    <cellStyle name="20 % - Accent1 2 7 2 2 5" xfId="60341"/>
    <cellStyle name="20 % - Accent1 2 7 2 3" xfId="23385"/>
    <cellStyle name="20 % - Accent1 2 7 2 4" xfId="33942"/>
    <cellStyle name="20 % - Accent1 2 7 2 5" xfId="44497"/>
    <cellStyle name="20 % - Accent1 2 7 2 6" xfId="55061"/>
    <cellStyle name="20 % - Accent1 2 7 3" xfId="10518"/>
    <cellStyle name="20 % - Accent1 2 7 3 2" xfId="26025"/>
    <cellStyle name="20 % - Accent1 2 7 3 3" xfId="36582"/>
    <cellStyle name="20 % - Accent1 2 7 3 4" xfId="47137"/>
    <cellStyle name="20 % - Accent1 2 7 3 5" xfId="57701"/>
    <cellStyle name="20 % - Accent1 2 7 4" xfId="5236"/>
    <cellStyle name="20 % - Accent1 2 7 5" xfId="15814"/>
    <cellStyle name="20 % - Accent1 2 7 6" xfId="20745"/>
    <cellStyle name="20 % - Accent1 2 7 7" xfId="31302"/>
    <cellStyle name="20 % - Accent1 2 7 8" xfId="41857"/>
    <cellStyle name="20 % - Accent1 2 7 9" xfId="52421"/>
    <cellStyle name="20 % - Accent1 2 8" xfId="5413"/>
    <cellStyle name="20 % - Accent1 2 8 2" xfId="10695"/>
    <cellStyle name="20 % - Accent1 2 8 2 2" xfId="26201"/>
    <cellStyle name="20 % - Accent1 2 8 2 3" xfId="36758"/>
    <cellStyle name="20 % - Accent1 2 8 2 4" xfId="47313"/>
    <cellStyle name="20 % - Accent1 2 8 2 5" xfId="57877"/>
    <cellStyle name="20 % - Accent1 2 8 3" xfId="20921"/>
    <cellStyle name="20 % - Accent1 2 8 4" xfId="31478"/>
    <cellStyle name="20 % - Accent1 2 8 5" xfId="42033"/>
    <cellStyle name="20 % - Accent1 2 8 6" xfId="52597"/>
    <cellStyle name="20 % - Accent1 2 9" xfId="8054"/>
    <cellStyle name="20 % - Accent1 2 9 2" xfId="23561"/>
    <cellStyle name="20 % - Accent1 2 9 3" xfId="34118"/>
    <cellStyle name="20 % - Accent1 2 9 4" xfId="44673"/>
    <cellStyle name="20 % - Accent1 2 9 5" xfId="55237"/>
    <cellStyle name="20 % - Accent1 3" xfId="132"/>
    <cellStyle name="20 % - Accent1 3 10" xfId="13362"/>
    <cellStyle name="20 % - Accent1 3 11" xfId="18292"/>
    <cellStyle name="20 % - Accent1 3 12" xfId="28854"/>
    <cellStyle name="20 % - Accent1 3 13" xfId="39409"/>
    <cellStyle name="20 % - Accent1 3 14" xfId="49969"/>
    <cellStyle name="20 % - Accent1 3 2" xfId="315"/>
    <cellStyle name="20 % - Accent1 3 2 10" xfId="29030"/>
    <cellStyle name="20 % - Accent1 3 2 11" xfId="39585"/>
    <cellStyle name="20 % - Accent1 3 2 12" xfId="50145"/>
    <cellStyle name="20 % - Accent1 3 2 2" xfId="668"/>
    <cellStyle name="20 % - Accent1 3 2 2 10" xfId="50497"/>
    <cellStyle name="20 % - Accent1 3 2 2 2" xfId="1900"/>
    <cellStyle name="20 % - Accent1 3 2 2 2 2" xfId="7186"/>
    <cellStyle name="20 % - Accent1 3 2 2 2 2 2" xfId="12467"/>
    <cellStyle name="20 % - Accent1 3 2 2 2 2 2 2" xfId="27973"/>
    <cellStyle name="20 % - Accent1 3 2 2 2 2 2 3" xfId="38530"/>
    <cellStyle name="20 % - Accent1 3 2 2 2 2 2 4" xfId="49085"/>
    <cellStyle name="20 % - Accent1 3 2 2 2 2 2 5" xfId="59649"/>
    <cellStyle name="20 % - Accent1 3 2 2 2 2 3" xfId="17586"/>
    <cellStyle name="20 % - Accent1 3 2 2 2 2 4" xfId="22693"/>
    <cellStyle name="20 % - Accent1 3 2 2 2 2 5" xfId="33250"/>
    <cellStyle name="20 % - Accent1 3 2 2 2 2 6" xfId="43805"/>
    <cellStyle name="20 % - Accent1 3 2 2 2 2 7" xfId="54369"/>
    <cellStyle name="20 % - Accent1 3 2 2 2 3" xfId="9826"/>
    <cellStyle name="20 % - Accent1 3 2 2 2 3 2" xfId="25333"/>
    <cellStyle name="20 % - Accent1 3 2 2 2 3 3" xfId="35890"/>
    <cellStyle name="20 % - Accent1 3 2 2 2 3 4" xfId="46445"/>
    <cellStyle name="20 % - Accent1 3 2 2 2 3 5" xfId="57009"/>
    <cellStyle name="20 % - Accent1 3 2 2 2 4" xfId="4544"/>
    <cellStyle name="20 % - Accent1 3 2 2 2 5" xfId="15122"/>
    <cellStyle name="20 % - Accent1 3 2 2 2 6" xfId="20053"/>
    <cellStyle name="20 % - Accent1 3 2 2 2 7" xfId="30610"/>
    <cellStyle name="20 % - Accent1 3 2 2 2 8" xfId="41165"/>
    <cellStyle name="20 % - Accent1 3 2 2 2 9" xfId="51729"/>
    <cellStyle name="20 % - Accent1 3 2 2 3" xfId="5954"/>
    <cellStyle name="20 % - Accent1 3 2 2 3 2" xfId="11235"/>
    <cellStyle name="20 % - Accent1 3 2 2 3 2 2" xfId="26741"/>
    <cellStyle name="20 % - Accent1 3 2 2 3 2 3" xfId="37298"/>
    <cellStyle name="20 % - Accent1 3 2 2 3 2 4" xfId="47853"/>
    <cellStyle name="20 % - Accent1 3 2 2 3 2 5" xfId="58417"/>
    <cellStyle name="20 % - Accent1 3 2 2 3 3" xfId="16354"/>
    <cellStyle name="20 % - Accent1 3 2 2 3 4" xfId="21461"/>
    <cellStyle name="20 % - Accent1 3 2 2 3 5" xfId="32018"/>
    <cellStyle name="20 % - Accent1 3 2 2 3 6" xfId="42573"/>
    <cellStyle name="20 % - Accent1 3 2 2 3 7" xfId="53137"/>
    <cellStyle name="20 % - Accent1 3 2 2 4" xfId="8594"/>
    <cellStyle name="20 % - Accent1 3 2 2 4 2" xfId="24101"/>
    <cellStyle name="20 % - Accent1 3 2 2 4 3" xfId="34658"/>
    <cellStyle name="20 % - Accent1 3 2 2 4 4" xfId="45213"/>
    <cellStyle name="20 % - Accent1 3 2 2 4 5" xfId="55777"/>
    <cellStyle name="20 % - Accent1 3 2 2 5" xfId="3312"/>
    <cellStyle name="20 % - Accent1 3 2 2 6" xfId="13890"/>
    <cellStyle name="20 % - Accent1 3 2 2 7" xfId="18821"/>
    <cellStyle name="20 % - Accent1 3 2 2 8" xfId="29378"/>
    <cellStyle name="20 % - Accent1 3 2 2 9" xfId="39933"/>
    <cellStyle name="20 % - Accent1 3 2 3" xfId="1020"/>
    <cellStyle name="20 % - Accent1 3 2 3 10" xfId="50849"/>
    <cellStyle name="20 % - Accent1 3 2 3 2" xfId="2252"/>
    <cellStyle name="20 % - Accent1 3 2 3 2 2" xfId="7538"/>
    <cellStyle name="20 % - Accent1 3 2 3 2 2 2" xfId="12819"/>
    <cellStyle name="20 % - Accent1 3 2 3 2 2 2 2" xfId="28325"/>
    <cellStyle name="20 % - Accent1 3 2 3 2 2 2 3" xfId="38882"/>
    <cellStyle name="20 % - Accent1 3 2 3 2 2 2 4" xfId="49437"/>
    <cellStyle name="20 % - Accent1 3 2 3 2 2 2 5" xfId="60001"/>
    <cellStyle name="20 % - Accent1 3 2 3 2 2 3" xfId="17938"/>
    <cellStyle name="20 % - Accent1 3 2 3 2 2 4" xfId="23045"/>
    <cellStyle name="20 % - Accent1 3 2 3 2 2 5" xfId="33602"/>
    <cellStyle name="20 % - Accent1 3 2 3 2 2 6" xfId="44157"/>
    <cellStyle name="20 % - Accent1 3 2 3 2 2 7" xfId="54721"/>
    <cellStyle name="20 % - Accent1 3 2 3 2 3" xfId="10178"/>
    <cellStyle name="20 % - Accent1 3 2 3 2 3 2" xfId="25685"/>
    <cellStyle name="20 % - Accent1 3 2 3 2 3 3" xfId="36242"/>
    <cellStyle name="20 % - Accent1 3 2 3 2 3 4" xfId="46797"/>
    <cellStyle name="20 % - Accent1 3 2 3 2 3 5" xfId="57361"/>
    <cellStyle name="20 % - Accent1 3 2 3 2 4" xfId="4896"/>
    <cellStyle name="20 % - Accent1 3 2 3 2 5" xfId="15474"/>
    <cellStyle name="20 % - Accent1 3 2 3 2 6" xfId="20405"/>
    <cellStyle name="20 % - Accent1 3 2 3 2 7" xfId="30962"/>
    <cellStyle name="20 % - Accent1 3 2 3 2 8" xfId="41517"/>
    <cellStyle name="20 % - Accent1 3 2 3 2 9" xfId="52081"/>
    <cellStyle name="20 % - Accent1 3 2 3 3" xfId="6306"/>
    <cellStyle name="20 % - Accent1 3 2 3 3 2" xfId="11587"/>
    <cellStyle name="20 % - Accent1 3 2 3 3 2 2" xfId="27093"/>
    <cellStyle name="20 % - Accent1 3 2 3 3 2 3" xfId="37650"/>
    <cellStyle name="20 % - Accent1 3 2 3 3 2 4" xfId="48205"/>
    <cellStyle name="20 % - Accent1 3 2 3 3 2 5" xfId="58769"/>
    <cellStyle name="20 % - Accent1 3 2 3 3 3" xfId="16706"/>
    <cellStyle name="20 % - Accent1 3 2 3 3 4" xfId="21813"/>
    <cellStyle name="20 % - Accent1 3 2 3 3 5" xfId="32370"/>
    <cellStyle name="20 % - Accent1 3 2 3 3 6" xfId="42925"/>
    <cellStyle name="20 % - Accent1 3 2 3 3 7" xfId="53489"/>
    <cellStyle name="20 % - Accent1 3 2 3 4" xfId="8946"/>
    <cellStyle name="20 % - Accent1 3 2 3 4 2" xfId="24453"/>
    <cellStyle name="20 % - Accent1 3 2 3 4 3" xfId="35010"/>
    <cellStyle name="20 % - Accent1 3 2 3 4 4" xfId="45565"/>
    <cellStyle name="20 % - Accent1 3 2 3 4 5" xfId="56129"/>
    <cellStyle name="20 % - Accent1 3 2 3 5" xfId="3664"/>
    <cellStyle name="20 % - Accent1 3 2 3 6" xfId="14242"/>
    <cellStyle name="20 % - Accent1 3 2 3 7" xfId="19173"/>
    <cellStyle name="20 % - Accent1 3 2 3 8" xfId="29730"/>
    <cellStyle name="20 % - Accent1 3 2 3 9" xfId="40285"/>
    <cellStyle name="20 % - Accent1 3 2 4" xfId="1548"/>
    <cellStyle name="20 % - Accent1 3 2 4 2" xfId="6834"/>
    <cellStyle name="20 % - Accent1 3 2 4 2 2" xfId="12115"/>
    <cellStyle name="20 % - Accent1 3 2 4 2 2 2" xfId="27621"/>
    <cellStyle name="20 % - Accent1 3 2 4 2 2 3" xfId="38178"/>
    <cellStyle name="20 % - Accent1 3 2 4 2 2 4" xfId="48733"/>
    <cellStyle name="20 % - Accent1 3 2 4 2 2 5" xfId="59297"/>
    <cellStyle name="20 % - Accent1 3 2 4 2 3" xfId="17234"/>
    <cellStyle name="20 % - Accent1 3 2 4 2 4" xfId="22341"/>
    <cellStyle name="20 % - Accent1 3 2 4 2 5" xfId="32898"/>
    <cellStyle name="20 % - Accent1 3 2 4 2 6" xfId="43453"/>
    <cellStyle name="20 % - Accent1 3 2 4 2 7" xfId="54017"/>
    <cellStyle name="20 % - Accent1 3 2 4 3" xfId="9474"/>
    <cellStyle name="20 % - Accent1 3 2 4 3 2" xfId="24981"/>
    <cellStyle name="20 % - Accent1 3 2 4 3 3" xfId="35538"/>
    <cellStyle name="20 % - Accent1 3 2 4 3 4" xfId="46093"/>
    <cellStyle name="20 % - Accent1 3 2 4 3 5" xfId="56657"/>
    <cellStyle name="20 % - Accent1 3 2 4 4" xfId="4192"/>
    <cellStyle name="20 % - Accent1 3 2 4 5" xfId="14770"/>
    <cellStyle name="20 % - Accent1 3 2 4 6" xfId="19701"/>
    <cellStyle name="20 % - Accent1 3 2 4 7" xfId="30258"/>
    <cellStyle name="20 % - Accent1 3 2 4 8" xfId="40813"/>
    <cellStyle name="20 % - Accent1 3 2 4 9" xfId="51377"/>
    <cellStyle name="20 % - Accent1 3 2 5" xfId="5601"/>
    <cellStyle name="20 % - Accent1 3 2 5 2" xfId="10883"/>
    <cellStyle name="20 % - Accent1 3 2 5 2 2" xfId="26389"/>
    <cellStyle name="20 % - Accent1 3 2 5 2 3" xfId="36946"/>
    <cellStyle name="20 % - Accent1 3 2 5 2 4" xfId="47501"/>
    <cellStyle name="20 % - Accent1 3 2 5 2 5" xfId="58065"/>
    <cellStyle name="20 % - Accent1 3 2 5 3" xfId="16002"/>
    <cellStyle name="20 % - Accent1 3 2 5 4" xfId="21109"/>
    <cellStyle name="20 % - Accent1 3 2 5 5" xfId="31666"/>
    <cellStyle name="20 % - Accent1 3 2 5 6" xfId="42221"/>
    <cellStyle name="20 % - Accent1 3 2 5 7" xfId="52785"/>
    <cellStyle name="20 % - Accent1 3 2 6" xfId="8242"/>
    <cellStyle name="20 % - Accent1 3 2 6 2" xfId="23749"/>
    <cellStyle name="20 % - Accent1 3 2 6 3" xfId="34306"/>
    <cellStyle name="20 % - Accent1 3 2 6 4" xfId="44861"/>
    <cellStyle name="20 % - Accent1 3 2 6 5" xfId="55425"/>
    <cellStyle name="20 % - Accent1 3 2 7" xfId="2964"/>
    <cellStyle name="20 % - Accent1 3 2 8" xfId="13538"/>
    <cellStyle name="20 % - Accent1 3 2 9" xfId="18469"/>
    <cellStyle name="20 % - Accent1 3 3" xfId="491"/>
    <cellStyle name="20 % - Accent1 3 3 10" xfId="39759"/>
    <cellStyle name="20 % - Accent1 3 3 11" xfId="50321"/>
    <cellStyle name="20 % - Accent1 3 3 2" xfId="1196"/>
    <cellStyle name="20 % - Accent1 3 3 2 10" xfId="51025"/>
    <cellStyle name="20 % - Accent1 3 3 2 2" xfId="2428"/>
    <cellStyle name="20 % - Accent1 3 3 2 2 2" xfId="7714"/>
    <cellStyle name="20 % - Accent1 3 3 2 2 2 2" xfId="12995"/>
    <cellStyle name="20 % - Accent1 3 3 2 2 2 2 2" xfId="28501"/>
    <cellStyle name="20 % - Accent1 3 3 2 2 2 2 3" xfId="39058"/>
    <cellStyle name="20 % - Accent1 3 3 2 2 2 2 4" xfId="49613"/>
    <cellStyle name="20 % - Accent1 3 3 2 2 2 2 5" xfId="60177"/>
    <cellStyle name="20 % - Accent1 3 3 2 2 2 3" xfId="18114"/>
    <cellStyle name="20 % - Accent1 3 3 2 2 2 4" xfId="23221"/>
    <cellStyle name="20 % - Accent1 3 3 2 2 2 5" xfId="33778"/>
    <cellStyle name="20 % - Accent1 3 3 2 2 2 6" xfId="44333"/>
    <cellStyle name="20 % - Accent1 3 3 2 2 2 7" xfId="54897"/>
    <cellStyle name="20 % - Accent1 3 3 2 2 3" xfId="10354"/>
    <cellStyle name="20 % - Accent1 3 3 2 2 3 2" xfId="25861"/>
    <cellStyle name="20 % - Accent1 3 3 2 2 3 3" xfId="36418"/>
    <cellStyle name="20 % - Accent1 3 3 2 2 3 4" xfId="46973"/>
    <cellStyle name="20 % - Accent1 3 3 2 2 3 5" xfId="57537"/>
    <cellStyle name="20 % - Accent1 3 3 2 2 4" xfId="5072"/>
    <cellStyle name="20 % - Accent1 3 3 2 2 5" xfId="15650"/>
    <cellStyle name="20 % - Accent1 3 3 2 2 6" xfId="20581"/>
    <cellStyle name="20 % - Accent1 3 3 2 2 7" xfId="31138"/>
    <cellStyle name="20 % - Accent1 3 3 2 2 8" xfId="41693"/>
    <cellStyle name="20 % - Accent1 3 3 2 2 9" xfId="52257"/>
    <cellStyle name="20 % - Accent1 3 3 2 3" xfId="6482"/>
    <cellStyle name="20 % - Accent1 3 3 2 3 2" xfId="11763"/>
    <cellStyle name="20 % - Accent1 3 3 2 3 2 2" xfId="27269"/>
    <cellStyle name="20 % - Accent1 3 3 2 3 2 3" xfId="37826"/>
    <cellStyle name="20 % - Accent1 3 3 2 3 2 4" xfId="48381"/>
    <cellStyle name="20 % - Accent1 3 3 2 3 2 5" xfId="58945"/>
    <cellStyle name="20 % - Accent1 3 3 2 3 3" xfId="16882"/>
    <cellStyle name="20 % - Accent1 3 3 2 3 4" xfId="21989"/>
    <cellStyle name="20 % - Accent1 3 3 2 3 5" xfId="32546"/>
    <cellStyle name="20 % - Accent1 3 3 2 3 6" xfId="43101"/>
    <cellStyle name="20 % - Accent1 3 3 2 3 7" xfId="53665"/>
    <cellStyle name="20 % - Accent1 3 3 2 4" xfId="9122"/>
    <cellStyle name="20 % - Accent1 3 3 2 4 2" xfId="24629"/>
    <cellStyle name="20 % - Accent1 3 3 2 4 3" xfId="35186"/>
    <cellStyle name="20 % - Accent1 3 3 2 4 4" xfId="45741"/>
    <cellStyle name="20 % - Accent1 3 3 2 4 5" xfId="56305"/>
    <cellStyle name="20 % - Accent1 3 3 2 5" xfId="3840"/>
    <cellStyle name="20 % - Accent1 3 3 2 6" xfId="14418"/>
    <cellStyle name="20 % - Accent1 3 3 2 7" xfId="19349"/>
    <cellStyle name="20 % - Accent1 3 3 2 8" xfId="29906"/>
    <cellStyle name="20 % - Accent1 3 3 2 9" xfId="40461"/>
    <cellStyle name="20 % - Accent1 3 3 3" xfId="1724"/>
    <cellStyle name="20 % - Accent1 3 3 3 2" xfId="7010"/>
    <cellStyle name="20 % - Accent1 3 3 3 2 2" xfId="12291"/>
    <cellStyle name="20 % - Accent1 3 3 3 2 2 2" xfId="27797"/>
    <cellStyle name="20 % - Accent1 3 3 3 2 2 3" xfId="38354"/>
    <cellStyle name="20 % - Accent1 3 3 3 2 2 4" xfId="48909"/>
    <cellStyle name="20 % - Accent1 3 3 3 2 2 5" xfId="59473"/>
    <cellStyle name="20 % - Accent1 3 3 3 2 3" xfId="17410"/>
    <cellStyle name="20 % - Accent1 3 3 3 2 4" xfId="22517"/>
    <cellStyle name="20 % - Accent1 3 3 3 2 5" xfId="33074"/>
    <cellStyle name="20 % - Accent1 3 3 3 2 6" xfId="43629"/>
    <cellStyle name="20 % - Accent1 3 3 3 2 7" xfId="54193"/>
    <cellStyle name="20 % - Accent1 3 3 3 3" xfId="9650"/>
    <cellStyle name="20 % - Accent1 3 3 3 3 2" xfId="25157"/>
    <cellStyle name="20 % - Accent1 3 3 3 3 3" xfId="35714"/>
    <cellStyle name="20 % - Accent1 3 3 3 3 4" xfId="46269"/>
    <cellStyle name="20 % - Accent1 3 3 3 3 5" xfId="56833"/>
    <cellStyle name="20 % - Accent1 3 3 3 4" xfId="4368"/>
    <cellStyle name="20 % - Accent1 3 3 3 5" xfId="14946"/>
    <cellStyle name="20 % - Accent1 3 3 3 6" xfId="19877"/>
    <cellStyle name="20 % - Accent1 3 3 3 7" xfId="30434"/>
    <cellStyle name="20 % - Accent1 3 3 3 8" xfId="40989"/>
    <cellStyle name="20 % - Accent1 3 3 3 9" xfId="51553"/>
    <cellStyle name="20 % - Accent1 3 3 4" xfId="5777"/>
    <cellStyle name="20 % - Accent1 3 3 4 2" xfId="11059"/>
    <cellStyle name="20 % - Accent1 3 3 4 2 2" xfId="26565"/>
    <cellStyle name="20 % - Accent1 3 3 4 2 3" xfId="37122"/>
    <cellStyle name="20 % - Accent1 3 3 4 2 4" xfId="47677"/>
    <cellStyle name="20 % - Accent1 3 3 4 2 5" xfId="58241"/>
    <cellStyle name="20 % - Accent1 3 3 4 3" xfId="16178"/>
    <cellStyle name="20 % - Accent1 3 3 4 4" xfId="21285"/>
    <cellStyle name="20 % - Accent1 3 3 4 5" xfId="31842"/>
    <cellStyle name="20 % - Accent1 3 3 4 6" xfId="42397"/>
    <cellStyle name="20 % - Accent1 3 3 4 7" xfId="52961"/>
    <cellStyle name="20 % - Accent1 3 3 5" xfId="8418"/>
    <cellStyle name="20 % - Accent1 3 3 5 2" xfId="23925"/>
    <cellStyle name="20 % - Accent1 3 3 5 3" xfId="34482"/>
    <cellStyle name="20 % - Accent1 3 3 5 4" xfId="45037"/>
    <cellStyle name="20 % - Accent1 3 3 5 5" xfId="55601"/>
    <cellStyle name="20 % - Accent1 3 3 6" xfId="3138"/>
    <cellStyle name="20 % - Accent1 3 3 7" xfId="13714"/>
    <cellStyle name="20 % - Accent1 3 3 8" xfId="18645"/>
    <cellStyle name="20 % - Accent1 3 3 9" xfId="29204"/>
    <cellStyle name="20 % - Accent1 3 4" xfId="844"/>
    <cellStyle name="20 % - Accent1 3 4 10" xfId="50673"/>
    <cellStyle name="20 % - Accent1 3 4 2" xfId="2076"/>
    <cellStyle name="20 % - Accent1 3 4 2 2" xfId="7362"/>
    <cellStyle name="20 % - Accent1 3 4 2 2 2" xfId="12643"/>
    <cellStyle name="20 % - Accent1 3 4 2 2 2 2" xfId="28149"/>
    <cellStyle name="20 % - Accent1 3 4 2 2 2 3" xfId="38706"/>
    <cellStyle name="20 % - Accent1 3 4 2 2 2 4" xfId="49261"/>
    <cellStyle name="20 % - Accent1 3 4 2 2 2 5" xfId="59825"/>
    <cellStyle name="20 % - Accent1 3 4 2 2 3" xfId="17762"/>
    <cellStyle name="20 % - Accent1 3 4 2 2 4" xfId="22869"/>
    <cellStyle name="20 % - Accent1 3 4 2 2 5" xfId="33426"/>
    <cellStyle name="20 % - Accent1 3 4 2 2 6" xfId="43981"/>
    <cellStyle name="20 % - Accent1 3 4 2 2 7" xfId="54545"/>
    <cellStyle name="20 % - Accent1 3 4 2 3" xfId="10002"/>
    <cellStyle name="20 % - Accent1 3 4 2 3 2" xfId="25509"/>
    <cellStyle name="20 % - Accent1 3 4 2 3 3" xfId="36066"/>
    <cellStyle name="20 % - Accent1 3 4 2 3 4" xfId="46621"/>
    <cellStyle name="20 % - Accent1 3 4 2 3 5" xfId="57185"/>
    <cellStyle name="20 % - Accent1 3 4 2 4" xfId="4720"/>
    <cellStyle name="20 % - Accent1 3 4 2 5" xfId="15298"/>
    <cellStyle name="20 % - Accent1 3 4 2 6" xfId="20229"/>
    <cellStyle name="20 % - Accent1 3 4 2 7" xfId="30786"/>
    <cellStyle name="20 % - Accent1 3 4 2 8" xfId="41341"/>
    <cellStyle name="20 % - Accent1 3 4 2 9" xfId="51905"/>
    <cellStyle name="20 % - Accent1 3 4 3" xfId="6130"/>
    <cellStyle name="20 % - Accent1 3 4 3 2" xfId="11411"/>
    <cellStyle name="20 % - Accent1 3 4 3 2 2" xfId="26917"/>
    <cellStyle name="20 % - Accent1 3 4 3 2 3" xfId="37474"/>
    <cellStyle name="20 % - Accent1 3 4 3 2 4" xfId="48029"/>
    <cellStyle name="20 % - Accent1 3 4 3 2 5" xfId="58593"/>
    <cellStyle name="20 % - Accent1 3 4 3 3" xfId="16530"/>
    <cellStyle name="20 % - Accent1 3 4 3 4" xfId="21637"/>
    <cellStyle name="20 % - Accent1 3 4 3 5" xfId="32194"/>
    <cellStyle name="20 % - Accent1 3 4 3 6" xfId="42749"/>
    <cellStyle name="20 % - Accent1 3 4 3 7" xfId="53313"/>
    <cellStyle name="20 % - Accent1 3 4 4" xfId="8770"/>
    <cellStyle name="20 % - Accent1 3 4 4 2" xfId="24277"/>
    <cellStyle name="20 % - Accent1 3 4 4 3" xfId="34834"/>
    <cellStyle name="20 % - Accent1 3 4 4 4" xfId="45389"/>
    <cellStyle name="20 % - Accent1 3 4 4 5" xfId="55953"/>
    <cellStyle name="20 % - Accent1 3 4 5" xfId="3488"/>
    <cellStyle name="20 % - Accent1 3 4 6" xfId="14066"/>
    <cellStyle name="20 % - Accent1 3 4 7" xfId="18997"/>
    <cellStyle name="20 % - Accent1 3 4 8" xfId="29554"/>
    <cellStyle name="20 % - Accent1 3 4 9" xfId="40109"/>
    <cellStyle name="20 % - Accent1 3 5" xfId="1372"/>
    <cellStyle name="20 % - Accent1 3 5 2" xfId="6658"/>
    <cellStyle name="20 % - Accent1 3 5 2 2" xfId="11939"/>
    <cellStyle name="20 % - Accent1 3 5 2 2 2" xfId="27445"/>
    <cellStyle name="20 % - Accent1 3 5 2 2 3" xfId="38002"/>
    <cellStyle name="20 % - Accent1 3 5 2 2 4" xfId="48557"/>
    <cellStyle name="20 % - Accent1 3 5 2 2 5" xfId="59121"/>
    <cellStyle name="20 % - Accent1 3 5 2 3" xfId="17058"/>
    <cellStyle name="20 % - Accent1 3 5 2 4" xfId="22165"/>
    <cellStyle name="20 % - Accent1 3 5 2 5" xfId="32722"/>
    <cellStyle name="20 % - Accent1 3 5 2 6" xfId="43277"/>
    <cellStyle name="20 % - Accent1 3 5 2 7" xfId="53841"/>
    <cellStyle name="20 % - Accent1 3 5 3" xfId="9298"/>
    <cellStyle name="20 % - Accent1 3 5 3 2" xfId="24805"/>
    <cellStyle name="20 % - Accent1 3 5 3 3" xfId="35362"/>
    <cellStyle name="20 % - Accent1 3 5 3 4" xfId="45917"/>
    <cellStyle name="20 % - Accent1 3 5 3 5" xfId="56481"/>
    <cellStyle name="20 % - Accent1 3 5 4" xfId="4016"/>
    <cellStyle name="20 % - Accent1 3 5 5" xfId="14594"/>
    <cellStyle name="20 % - Accent1 3 5 6" xfId="19525"/>
    <cellStyle name="20 % - Accent1 3 5 7" xfId="30082"/>
    <cellStyle name="20 % - Accent1 3 5 8" xfId="40637"/>
    <cellStyle name="20 % - Accent1 3 5 9" xfId="51201"/>
    <cellStyle name="20 % - Accent1 3 6" xfId="2604"/>
    <cellStyle name="20 % - Accent1 3 6 2" xfId="7890"/>
    <cellStyle name="20 % - Accent1 3 6 2 2" xfId="13171"/>
    <cellStyle name="20 % - Accent1 3 6 2 2 2" xfId="28677"/>
    <cellStyle name="20 % - Accent1 3 6 2 2 3" xfId="39234"/>
    <cellStyle name="20 % - Accent1 3 6 2 2 4" xfId="49789"/>
    <cellStyle name="20 % - Accent1 3 6 2 2 5" xfId="60353"/>
    <cellStyle name="20 % - Accent1 3 6 2 3" xfId="23397"/>
    <cellStyle name="20 % - Accent1 3 6 2 4" xfId="33954"/>
    <cellStyle name="20 % - Accent1 3 6 2 5" xfId="44509"/>
    <cellStyle name="20 % - Accent1 3 6 2 6" xfId="55073"/>
    <cellStyle name="20 % - Accent1 3 6 3" xfId="10530"/>
    <cellStyle name="20 % - Accent1 3 6 3 2" xfId="26037"/>
    <cellStyle name="20 % - Accent1 3 6 3 3" xfId="36594"/>
    <cellStyle name="20 % - Accent1 3 6 3 4" xfId="47149"/>
    <cellStyle name="20 % - Accent1 3 6 3 5" xfId="57713"/>
    <cellStyle name="20 % - Accent1 3 6 4" xfId="5248"/>
    <cellStyle name="20 % - Accent1 3 6 5" xfId="15826"/>
    <cellStyle name="20 % - Accent1 3 6 6" xfId="20757"/>
    <cellStyle name="20 % - Accent1 3 6 7" xfId="31314"/>
    <cellStyle name="20 % - Accent1 3 6 8" xfId="41869"/>
    <cellStyle name="20 % - Accent1 3 6 9" xfId="52433"/>
    <cellStyle name="20 % - Accent1 3 7" xfId="5425"/>
    <cellStyle name="20 % - Accent1 3 7 2" xfId="10707"/>
    <cellStyle name="20 % - Accent1 3 7 2 2" xfId="26213"/>
    <cellStyle name="20 % - Accent1 3 7 2 3" xfId="36770"/>
    <cellStyle name="20 % - Accent1 3 7 2 4" xfId="47325"/>
    <cellStyle name="20 % - Accent1 3 7 2 5" xfId="57889"/>
    <cellStyle name="20 % - Accent1 3 7 3" xfId="20933"/>
    <cellStyle name="20 % - Accent1 3 7 4" xfId="31490"/>
    <cellStyle name="20 % - Accent1 3 7 5" xfId="42045"/>
    <cellStyle name="20 % - Accent1 3 7 6" xfId="52609"/>
    <cellStyle name="20 % - Accent1 3 8" xfId="8066"/>
    <cellStyle name="20 % - Accent1 3 8 2" xfId="23573"/>
    <cellStyle name="20 % - Accent1 3 8 3" xfId="34130"/>
    <cellStyle name="20 % - Accent1 3 8 4" xfId="44685"/>
    <cellStyle name="20 % - Accent1 3 8 5" xfId="55249"/>
    <cellStyle name="20 % - Accent1 3 9" xfId="2781"/>
    <cellStyle name="20 % - Accent1 4" xfId="226"/>
    <cellStyle name="20 % - Accent1 4 10" xfId="28942"/>
    <cellStyle name="20 % - Accent1 4 11" xfId="39497"/>
    <cellStyle name="20 % - Accent1 4 12" xfId="50057"/>
    <cellStyle name="20 % - Accent1 4 2" xfId="579"/>
    <cellStyle name="20 % - Accent1 4 2 10" xfId="50408"/>
    <cellStyle name="20 % - Accent1 4 2 2" xfId="1811"/>
    <cellStyle name="20 % - Accent1 4 2 2 2" xfId="7097"/>
    <cellStyle name="20 % - Accent1 4 2 2 2 2" xfId="12378"/>
    <cellStyle name="20 % - Accent1 4 2 2 2 2 2" xfId="27884"/>
    <cellStyle name="20 % - Accent1 4 2 2 2 2 3" xfId="38441"/>
    <cellStyle name="20 % - Accent1 4 2 2 2 2 4" xfId="48996"/>
    <cellStyle name="20 % - Accent1 4 2 2 2 2 5" xfId="59560"/>
    <cellStyle name="20 % - Accent1 4 2 2 2 3" xfId="17497"/>
    <cellStyle name="20 % - Accent1 4 2 2 2 4" xfId="22604"/>
    <cellStyle name="20 % - Accent1 4 2 2 2 5" xfId="33161"/>
    <cellStyle name="20 % - Accent1 4 2 2 2 6" xfId="43716"/>
    <cellStyle name="20 % - Accent1 4 2 2 2 7" xfId="54280"/>
    <cellStyle name="20 % - Accent1 4 2 2 3" xfId="9737"/>
    <cellStyle name="20 % - Accent1 4 2 2 3 2" xfId="25244"/>
    <cellStyle name="20 % - Accent1 4 2 2 3 3" xfId="35801"/>
    <cellStyle name="20 % - Accent1 4 2 2 3 4" xfId="46356"/>
    <cellStyle name="20 % - Accent1 4 2 2 3 5" xfId="56920"/>
    <cellStyle name="20 % - Accent1 4 2 2 4" xfId="4455"/>
    <cellStyle name="20 % - Accent1 4 2 2 5" xfId="15033"/>
    <cellStyle name="20 % - Accent1 4 2 2 6" xfId="19964"/>
    <cellStyle name="20 % - Accent1 4 2 2 7" xfId="30521"/>
    <cellStyle name="20 % - Accent1 4 2 2 8" xfId="41076"/>
    <cellStyle name="20 % - Accent1 4 2 2 9" xfId="51640"/>
    <cellStyle name="20 % - Accent1 4 2 3" xfId="5865"/>
    <cellStyle name="20 % - Accent1 4 2 3 2" xfId="11146"/>
    <cellStyle name="20 % - Accent1 4 2 3 2 2" xfId="26652"/>
    <cellStyle name="20 % - Accent1 4 2 3 2 3" xfId="37209"/>
    <cellStyle name="20 % - Accent1 4 2 3 2 4" xfId="47764"/>
    <cellStyle name="20 % - Accent1 4 2 3 2 5" xfId="58328"/>
    <cellStyle name="20 % - Accent1 4 2 3 3" xfId="16265"/>
    <cellStyle name="20 % - Accent1 4 2 3 4" xfId="21372"/>
    <cellStyle name="20 % - Accent1 4 2 3 5" xfId="31929"/>
    <cellStyle name="20 % - Accent1 4 2 3 6" xfId="42484"/>
    <cellStyle name="20 % - Accent1 4 2 3 7" xfId="53048"/>
    <cellStyle name="20 % - Accent1 4 2 4" xfId="8505"/>
    <cellStyle name="20 % - Accent1 4 2 4 2" xfId="24012"/>
    <cellStyle name="20 % - Accent1 4 2 4 3" xfId="34569"/>
    <cellStyle name="20 % - Accent1 4 2 4 4" xfId="45124"/>
    <cellStyle name="20 % - Accent1 4 2 4 5" xfId="55688"/>
    <cellStyle name="20 % - Accent1 4 2 5" xfId="3223"/>
    <cellStyle name="20 % - Accent1 4 2 6" xfId="13801"/>
    <cellStyle name="20 % - Accent1 4 2 7" xfId="18732"/>
    <cellStyle name="20 % - Accent1 4 2 8" xfId="29289"/>
    <cellStyle name="20 % - Accent1 4 2 9" xfId="39844"/>
    <cellStyle name="20 % - Accent1 4 3" xfId="931"/>
    <cellStyle name="20 % - Accent1 4 3 10" xfId="50760"/>
    <cellStyle name="20 % - Accent1 4 3 2" xfId="2163"/>
    <cellStyle name="20 % - Accent1 4 3 2 2" xfId="7449"/>
    <cellStyle name="20 % - Accent1 4 3 2 2 2" xfId="12730"/>
    <cellStyle name="20 % - Accent1 4 3 2 2 2 2" xfId="28236"/>
    <cellStyle name="20 % - Accent1 4 3 2 2 2 3" xfId="38793"/>
    <cellStyle name="20 % - Accent1 4 3 2 2 2 4" xfId="49348"/>
    <cellStyle name="20 % - Accent1 4 3 2 2 2 5" xfId="59912"/>
    <cellStyle name="20 % - Accent1 4 3 2 2 3" xfId="17849"/>
    <cellStyle name="20 % - Accent1 4 3 2 2 4" xfId="22956"/>
    <cellStyle name="20 % - Accent1 4 3 2 2 5" xfId="33513"/>
    <cellStyle name="20 % - Accent1 4 3 2 2 6" xfId="44068"/>
    <cellStyle name="20 % - Accent1 4 3 2 2 7" xfId="54632"/>
    <cellStyle name="20 % - Accent1 4 3 2 3" xfId="10089"/>
    <cellStyle name="20 % - Accent1 4 3 2 3 2" xfId="25596"/>
    <cellStyle name="20 % - Accent1 4 3 2 3 3" xfId="36153"/>
    <cellStyle name="20 % - Accent1 4 3 2 3 4" xfId="46708"/>
    <cellStyle name="20 % - Accent1 4 3 2 3 5" xfId="57272"/>
    <cellStyle name="20 % - Accent1 4 3 2 4" xfId="4807"/>
    <cellStyle name="20 % - Accent1 4 3 2 5" xfId="15385"/>
    <cellStyle name="20 % - Accent1 4 3 2 6" xfId="20316"/>
    <cellStyle name="20 % - Accent1 4 3 2 7" xfId="30873"/>
    <cellStyle name="20 % - Accent1 4 3 2 8" xfId="41428"/>
    <cellStyle name="20 % - Accent1 4 3 2 9" xfId="51992"/>
    <cellStyle name="20 % - Accent1 4 3 3" xfId="6217"/>
    <cellStyle name="20 % - Accent1 4 3 3 2" xfId="11498"/>
    <cellStyle name="20 % - Accent1 4 3 3 2 2" xfId="27004"/>
    <cellStyle name="20 % - Accent1 4 3 3 2 3" xfId="37561"/>
    <cellStyle name="20 % - Accent1 4 3 3 2 4" xfId="48116"/>
    <cellStyle name="20 % - Accent1 4 3 3 2 5" xfId="58680"/>
    <cellStyle name="20 % - Accent1 4 3 3 3" xfId="16617"/>
    <cellStyle name="20 % - Accent1 4 3 3 4" xfId="21724"/>
    <cellStyle name="20 % - Accent1 4 3 3 5" xfId="32281"/>
    <cellStyle name="20 % - Accent1 4 3 3 6" xfId="42836"/>
    <cellStyle name="20 % - Accent1 4 3 3 7" xfId="53400"/>
    <cellStyle name="20 % - Accent1 4 3 4" xfId="8857"/>
    <cellStyle name="20 % - Accent1 4 3 4 2" xfId="24364"/>
    <cellStyle name="20 % - Accent1 4 3 4 3" xfId="34921"/>
    <cellStyle name="20 % - Accent1 4 3 4 4" xfId="45476"/>
    <cellStyle name="20 % - Accent1 4 3 4 5" xfId="56040"/>
    <cellStyle name="20 % - Accent1 4 3 5" xfId="3575"/>
    <cellStyle name="20 % - Accent1 4 3 6" xfId="14153"/>
    <cellStyle name="20 % - Accent1 4 3 7" xfId="19084"/>
    <cellStyle name="20 % - Accent1 4 3 8" xfId="29641"/>
    <cellStyle name="20 % - Accent1 4 3 9" xfId="40196"/>
    <cellStyle name="20 % - Accent1 4 4" xfId="1459"/>
    <cellStyle name="20 % - Accent1 4 4 2" xfId="6745"/>
    <cellStyle name="20 % - Accent1 4 4 2 2" xfId="12026"/>
    <cellStyle name="20 % - Accent1 4 4 2 2 2" xfId="27532"/>
    <cellStyle name="20 % - Accent1 4 4 2 2 3" xfId="38089"/>
    <cellStyle name="20 % - Accent1 4 4 2 2 4" xfId="48644"/>
    <cellStyle name="20 % - Accent1 4 4 2 2 5" xfId="59208"/>
    <cellStyle name="20 % - Accent1 4 4 2 3" xfId="17145"/>
    <cellStyle name="20 % - Accent1 4 4 2 4" xfId="22252"/>
    <cellStyle name="20 % - Accent1 4 4 2 5" xfId="32809"/>
    <cellStyle name="20 % - Accent1 4 4 2 6" xfId="43364"/>
    <cellStyle name="20 % - Accent1 4 4 2 7" xfId="53928"/>
    <cellStyle name="20 % - Accent1 4 4 3" xfId="9385"/>
    <cellStyle name="20 % - Accent1 4 4 3 2" xfId="24892"/>
    <cellStyle name="20 % - Accent1 4 4 3 3" xfId="35449"/>
    <cellStyle name="20 % - Accent1 4 4 3 4" xfId="46004"/>
    <cellStyle name="20 % - Accent1 4 4 3 5" xfId="56568"/>
    <cellStyle name="20 % - Accent1 4 4 4" xfId="4103"/>
    <cellStyle name="20 % - Accent1 4 4 5" xfId="14681"/>
    <cellStyle name="20 % - Accent1 4 4 6" xfId="19612"/>
    <cellStyle name="20 % - Accent1 4 4 7" xfId="30169"/>
    <cellStyle name="20 % - Accent1 4 4 8" xfId="40724"/>
    <cellStyle name="20 % - Accent1 4 4 9" xfId="51288"/>
    <cellStyle name="20 % - Accent1 4 5" xfId="5512"/>
    <cellStyle name="20 % - Accent1 4 5 2" xfId="10794"/>
    <cellStyle name="20 % - Accent1 4 5 2 2" xfId="26300"/>
    <cellStyle name="20 % - Accent1 4 5 2 3" xfId="36857"/>
    <cellStyle name="20 % - Accent1 4 5 2 4" xfId="47412"/>
    <cellStyle name="20 % - Accent1 4 5 2 5" xfId="57976"/>
    <cellStyle name="20 % - Accent1 4 5 3" xfId="15913"/>
    <cellStyle name="20 % - Accent1 4 5 4" xfId="21020"/>
    <cellStyle name="20 % - Accent1 4 5 5" xfId="31577"/>
    <cellStyle name="20 % - Accent1 4 5 6" xfId="42132"/>
    <cellStyle name="20 % - Accent1 4 5 7" xfId="52696"/>
    <cellStyle name="20 % - Accent1 4 6" xfId="8153"/>
    <cellStyle name="20 % - Accent1 4 6 2" xfId="23660"/>
    <cellStyle name="20 % - Accent1 4 6 3" xfId="34217"/>
    <cellStyle name="20 % - Accent1 4 6 4" xfId="44772"/>
    <cellStyle name="20 % - Accent1 4 6 5" xfId="55336"/>
    <cellStyle name="20 % - Accent1 4 7" xfId="2876"/>
    <cellStyle name="20 % - Accent1 4 8" xfId="13449"/>
    <cellStyle name="20 % - Accent1 4 9" xfId="18381"/>
    <cellStyle name="20 % - Accent1 5" xfId="399"/>
    <cellStyle name="20 % - Accent1 5 10" xfId="39669"/>
    <cellStyle name="20 % - Accent1 5 11" xfId="50229"/>
    <cellStyle name="20 % - Accent1 5 2" xfId="1104"/>
    <cellStyle name="20 % - Accent1 5 2 10" xfId="50933"/>
    <cellStyle name="20 % - Accent1 5 2 2" xfId="2336"/>
    <cellStyle name="20 % - Accent1 5 2 2 2" xfId="7622"/>
    <cellStyle name="20 % - Accent1 5 2 2 2 2" xfId="12903"/>
    <cellStyle name="20 % - Accent1 5 2 2 2 2 2" xfId="28409"/>
    <cellStyle name="20 % - Accent1 5 2 2 2 2 3" xfId="38966"/>
    <cellStyle name="20 % - Accent1 5 2 2 2 2 4" xfId="49521"/>
    <cellStyle name="20 % - Accent1 5 2 2 2 2 5" xfId="60085"/>
    <cellStyle name="20 % - Accent1 5 2 2 2 3" xfId="18022"/>
    <cellStyle name="20 % - Accent1 5 2 2 2 4" xfId="23129"/>
    <cellStyle name="20 % - Accent1 5 2 2 2 5" xfId="33686"/>
    <cellStyle name="20 % - Accent1 5 2 2 2 6" xfId="44241"/>
    <cellStyle name="20 % - Accent1 5 2 2 2 7" xfId="54805"/>
    <cellStyle name="20 % - Accent1 5 2 2 3" xfId="10262"/>
    <cellStyle name="20 % - Accent1 5 2 2 3 2" xfId="25769"/>
    <cellStyle name="20 % - Accent1 5 2 2 3 3" xfId="36326"/>
    <cellStyle name="20 % - Accent1 5 2 2 3 4" xfId="46881"/>
    <cellStyle name="20 % - Accent1 5 2 2 3 5" xfId="57445"/>
    <cellStyle name="20 % - Accent1 5 2 2 4" xfId="4980"/>
    <cellStyle name="20 % - Accent1 5 2 2 5" xfId="15558"/>
    <cellStyle name="20 % - Accent1 5 2 2 6" xfId="20489"/>
    <cellStyle name="20 % - Accent1 5 2 2 7" xfId="31046"/>
    <cellStyle name="20 % - Accent1 5 2 2 8" xfId="41601"/>
    <cellStyle name="20 % - Accent1 5 2 2 9" xfId="52165"/>
    <cellStyle name="20 % - Accent1 5 2 3" xfId="6390"/>
    <cellStyle name="20 % - Accent1 5 2 3 2" xfId="11671"/>
    <cellStyle name="20 % - Accent1 5 2 3 2 2" xfId="27177"/>
    <cellStyle name="20 % - Accent1 5 2 3 2 3" xfId="37734"/>
    <cellStyle name="20 % - Accent1 5 2 3 2 4" xfId="48289"/>
    <cellStyle name="20 % - Accent1 5 2 3 2 5" xfId="58853"/>
    <cellStyle name="20 % - Accent1 5 2 3 3" xfId="16790"/>
    <cellStyle name="20 % - Accent1 5 2 3 4" xfId="21897"/>
    <cellStyle name="20 % - Accent1 5 2 3 5" xfId="32454"/>
    <cellStyle name="20 % - Accent1 5 2 3 6" xfId="43009"/>
    <cellStyle name="20 % - Accent1 5 2 3 7" xfId="53573"/>
    <cellStyle name="20 % - Accent1 5 2 4" xfId="9030"/>
    <cellStyle name="20 % - Accent1 5 2 4 2" xfId="24537"/>
    <cellStyle name="20 % - Accent1 5 2 4 3" xfId="35094"/>
    <cellStyle name="20 % - Accent1 5 2 4 4" xfId="45649"/>
    <cellStyle name="20 % - Accent1 5 2 4 5" xfId="56213"/>
    <cellStyle name="20 % - Accent1 5 2 5" xfId="3748"/>
    <cellStyle name="20 % - Accent1 5 2 6" xfId="14326"/>
    <cellStyle name="20 % - Accent1 5 2 7" xfId="19257"/>
    <cellStyle name="20 % - Accent1 5 2 8" xfId="29814"/>
    <cellStyle name="20 % - Accent1 5 2 9" xfId="40369"/>
    <cellStyle name="20 % - Accent1 5 3" xfId="1632"/>
    <cellStyle name="20 % - Accent1 5 3 2" xfId="6918"/>
    <cellStyle name="20 % - Accent1 5 3 2 2" xfId="12199"/>
    <cellStyle name="20 % - Accent1 5 3 2 2 2" xfId="27705"/>
    <cellStyle name="20 % - Accent1 5 3 2 2 3" xfId="38262"/>
    <cellStyle name="20 % - Accent1 5 3 2 2 4" xfId="48817"/>
    <cellStyle name="20 % - Accent1 5 3 2 2 5" xfId="59381"/>
    <cellStyle name="20 % - Accent1 5 3 2 3" xfId="17318"/>
    <cellStyle name="20 % - Accent1 5 3 2 4" xfId="22425"/>
    <cellStyle name="20 % - Accent1 5 3 2 5" xfId="32982"/>
    <cellStyle name="20 % - Accent1 5 3 2 6" xfId="43537"/>
    <cellStyle name="20 % - Accent1 5 3 2 7" xfId="54101"/>
    <cellStyle name="20 % - Accent1 5 3 3" xfId="9558"/>
    <cellStyle name="20 % - Accent1 5 3 3 2" xfId="25065"/>
    <cellStyle name="20 % - Accent1 5 3 3 3" xfId="35622"/>
    <cellStyle name="20 % - Accent1 5 3 3 4" xfId="46177"/>
    <cellStyle name="20 % - Accent1 5 3 3 5" xfId="56741"/>
    <cellStyle name="20 % - Accent1 5 3 4" xfId="4276"/>
    <cellStyle name="20 % - Accent1 5 3 5" xfId="14854"/>
    <cellStyle name="20 % - Accent1 5 3 6" xfId="19785"/>
    <cellStyle name="20 % - Accent1 5 3 7" xfId="30342"/>
    <cellStyle name="20 % - Accent1 5 3 8" xfId="40897"/>
    <cellStyle name="20 % - Accent1 5 3 9" xfId="51461"/>
    <cellStyle name="20 % - Accent1 5 4" xfId="5685"/>
    <cellStyle name="20 % - Accent1 5 4 2" xfId="10967"/>
    <cellStyle name="20 % - Accent1 5 4 2 2" xfId="26473"/>
    <cellStyle name="20 % - Accent1 5 4 2 3" xfId="37030"/>
    <cellStyle name="20 % - Accent1 5 4 2 4" xfId="47585"/>
    <cellStyle name="20 % - Accent1 5 4 2 5" xfId="58149"/>
    <cellStyle name="20 % - Accent1 5 4 3" xfId="16086"/>
    <cellStyle name="20 % - Accent1 5 4 4" xfId="21193"/>
    <cellStyle name="20 % - Accent1 5 4 5" xfId="31750"/>
    <cellStyle name="20 % - Accent1 5 4 6" xfId="42305"/>
    <cellStyle name="20 % - Accent1 5 4 7" xfId="52869"/>
    <cellStyle name="20 % - Accent1 5 5" xfId="8326"/>
    <cellStyle name="20 % - Accent1 5 5 2" xfId="23833"/>
    <cellStyle name="20 % - Accent1 5 5 3" xfId="34390"/>
    <cellStyle name="20 % - Accent1 5 5 4" xfId="44945"/>
    <cellStyle name="20 % - Accent1 5 5 5" xfId="55509"/>
    <cellStyle name="20 % - Accent1 5 6" xfId="3048"/>
    <cellStyle name="20 % - Accent1 5 7" xfId="13622"/>
    <cellStyle name="20 % - Accent1 5 8" xfId="18553"/>
    <cellStyle name="20 % - Accent1 5 9" xfId="29114"/>
    <cellStyle name="20 % - Accent1 6" xfId="752"/>
    <cellStyle name="20 % - Accent1 6 10" xfId="50581"/>
    <cellStyle name="20 % - Accent1 6 2" xfId="1984"/>
    <cellStyle name="20 % - Accent1 6 2 2" xfId="7270"/>
    <cellStyle name="20 % - Accent1 6 2 2 2" xfId="12551"/>
    <cellStyle name="20 % - Accent1 6 2 2 2 2" xfId="28057"/>
    <cellStyle name="20 % - Accent1 6 2 2 2 3" xfId="38614"/>
    <cellStyle name="20 % - Accent1 6 2 2 2 4" xfId="49169"/>
    <cellStyle name="20 % - Accent1 6 2 2 2 5" xfId="59733"/>
    <cellStyle name="20 % - Accent1 6 2 2 3" xfId="17670"/>
    <cellStyle name="20 % - Accent1 6 2 2 4" xfId="22777"/>
    <cellStyle name="20 % - Accent1 6 2 2 5" xfId="33334"/>
    <cellStyle name="20 % - Accent1 6 2 2 6" xfId="43889"/>
    <cellStyle name="20 % - Accent1 6 2 2 7" xfId="54453"/>
    <cellStyle name="20 % - Accent1 6 2 3" xfId="9910"/>
    <cellStyle name="20 % - Accent1 6 2 3 2" xfId="25417"/>
    <cellStyle name="20 % - Accent1 6 2 3 3" xfId="35974"/>
    <cellStyle name="20 % - Accent1 6 2 3 4" xfId="46529"/>
    <cellStyle name="20 % - Accent1 6 2 3 5" xfId="57093"/>
    <cellStyle name="20 % - Accent1 6 2 4" xfId="4628"/>
    <cellStyle name="20 % - Accent1 6 2 5" xfId="15206"/>
    <cellStyle name="20 % - Accent1 6 2 6" xfId="20137"/>
    <cellStyle name="20 % - Accent1 6 2 7" xfId="30694"/>
    <cellStyle name="20 % - Accent1 6 2 8" xfId="41249"/>
    <cellStyle name="20 % - Accent1 6 2 9" xfId="51813"/>
    <cellStyle name="20 % - Accent1 6 3" xfId="6038"/>
    <cellStyle name="20 % - Accent1 6 3 2" xfId="11319"/>
    <cellStyle name="20 % - Accent1 6 3 2 2" xfId="26825"/>
    <cellStyle name="20 % - Accent1 6 3 2 3" xfId="37382"/>
    <cellStyle name="20 % - Accent1 6 3 2 4" xfId="47937"/>
    <cellStyle name="20 % - Accent1 6 3 2 5" xfId="58501"/>
    <cellStyle name="20 % - Accent1 6 3 3" xfId="16438"/>
    <cellStyle name="20 % - Accent1 6 3 4" xfId="21545"/>
    <cellStyle name="20 % - Accent1 6 3 5" xfId="32102"/>
    <cellStyle name="20 % - Accent1 6 3 6" xfId="42657"/>
    <cellStyle name="20 % - Accent1 6 3 7" xfId="53221"/>
    <cellStyle name="20 % - Accent1 6 4" xfId="8678"/>
    <cellStyle name="20 % - Accent1 6 4 2" xfId="24185"/>
    <cellStyle name="20 % - Accent1 6 4 3" xfId="34742"/>
    <cellStyle name="20 % - Accent1 6 4 4" xfId="45297"/>
    <cellStyle name="20 % - Accent1 6 4 5" xfId="55861"/>
    <cellStyle name="20 % - Accent1 6 5" xfId="3396"/>
    <cellStyle name="20 % - Accent1 6 6" xfId="13974"/>
    <cellStyle name="20 % - Accent1 6 7" xfId="18905"/>
    <cellStyle name="20 % - Accent1 6 8" xfId="29462"/>
    <cellStyle name="20 % - Accent1 6 9" xfId="40017"/>
    <cellStyle name="20 % - Accent1 7" xfId="1283"/>
    <cellStyle name="20 % - Accent1 7 2" xfId="6569"/>
    <cellStyle name="20 % - Accent1 7 2 2" xfId="11850"/>
    <cellStyle name="20 % - Accent1 7 2 2 2" xfId="27356"/>
    <cellStyle name="20 % - Accent1 7 2 2 3" xfId="37913"/>
    <cellStyle name="20 % - Accent1 7 2 2 4" xfId="48468"/>
    <cellStyle name="20 % - Accent1 7 2 2 5" xfId="59032"/>
    <cellStyle name="20 % - Accent1 7 2 3" xfId="16969"/>
    <cellStyle name="20 % - Accent1 7 2 4" xfId="22076"/>
    <cellStyle name="20 % - Accent1 7 2 5" xfId="32633"/>
    <cellStyle name="20 % - Accent1 7 2 6" xfId="43188"/>
    <cellStyle name="20 % - Accent1 7 2 7" xfId="53752"/>
    <cellStyle name="20 % - Accent1 7 3" xfId="9209"/>
    <cellStyle name="20 % - Accent1 7 3 2" xfId="24716"/>
    <cellStyle name="20 % - Accent1 7 3 3" xfId="35273"/>
    <cellStyle name="20 % - Accent1 7 3 4" xfId="45828"/>
    <cellStyle name="20 % - Accent1 7 3 5" xfId="56392"/>
    <cellStyle name="20 % - Accent1 7 4" xfId="3927"/>
    <cellStyle name="20 % - Accent1 7 5" xfId="14505"/>
    <cellStyle name="20 % - Accent1 7 6" xfId="19436"/>
    <cellStyle name="20 % - Accent1 7 7" xfId="29993"/>
    <cellStyle name="20 % - Accent1 7 8" xfId="40548"/>
    <cellStyle name="20 % - Accent1 7 9" xfId="51112"/>
    <cellStyle name="20 % - Accent1 8" xfId="2512"/>
    <cellStyle name="20 % - Accent1 8 2" xfId="7798"/>
    <cellStyle name="20 % - Accent1 8 2 2" xfId="13079"/>
    <cellStyle name="20 % - Accent1 8 2 2 2" xfId="28585"/>
    <cellStyle name="20 % - Accent1 8 2 2 3" xfId="39142"/>
    <cellStyle name="20 % - Accent1 8 2 2 4" xfId="49697"/>
    <cellStyle name="20 % - Accent1 8 2 2 5" xfId="60261"/>
    <cellStyle name="20 % - Accent1 8 2 3" xfId="23305"/>
    <cellStyle name="20 % - Accent1 8 2 4" xfId="33862"/>
    <cellStyle name="20 % - Accent1 8 2 5" xfId="44417"/>
    <cellStyle name="20 % - Accent1 8 2 6" xfId="54981"/>
    <cellStyle name="20 % - Accent1 8 3" xfId="10438"/>
    <cellStyle name="20 % - Accent1 8 3 2" xfId="25945"/>
    <cellStyle name="20 % - Accent1 8 3 3" xfId="36502"/>
    <cellStyle name="20 % - Accent1 8 3 4" xfId="47057"/>
    <cellStyle name="20 % - Accent1 8 3 5" xfId="57621"/>
    <cellStyle name="20 % - Accent1 8 4" xfId="5156"/>
    <cellStyle name="20 % - Accent1 8 5" xfId="15737"/>
    <cellStyle name="20 % - Accent1 8 6" xfId="20665"/>
    <cellStyle name="20 % - Accent1 8 7" xfId="31222"/>
    <cellStyle name="20 % - Accent1 8 8" xfId="41777"/>
    <cellStyle name="20 % - Accent1 8 9" xfId="52341"/>
    <cellStyle name="20 % - Accent1 9" xfId="5332"/>
    <cellStyle name="20 % - Accent1 9 2" xfId="10614"/>
    <cellStyle name="20 % - Accent1 9 2 2" xfId="26121"/>
    <cellStyle name="20 % - Accent1 9 2 3" xfId="36678"/>
    <cellStyle name="20 % - Accent1 9 2 4" xfId="47233"/>
    <cellStyle name="20 % - Accent1 9 2 5" xfId="57797"/>
    <cellStyle name="20 % - Accent1 9 3" xfId="20841"/>
    <cellStyle name="20 % - Accent1 9 4" xfId="31398"/>
    <cellStyle name="20 % - Accent1 9 5" xfId="41953"/>
    <cellStyle name="20 % - Accent1 9 6" xfId="52517"/>
    <cellStyle name="20 % - Accent2 10" xfId="7976"/>
    <cellStyle name="20 % - Accent2 10 2" xfId="23483"/>
    <cellStyle name="20 % - Accent2 10 3" xfId="34040"/>
    <cellStyle name="20 % - Accent2 10 4" xfId="44595"/>
    <cellStyle name="20 % - Accent2 10 5" xfId="55159"/>
    <cellStyle name="20 % - Accent2 11" xfId="2692"/>
    <cellStyle name="20 % - Accent2 12" xfId="13275"/>
    <cellStyle name="20 % - Accent2 13" xfId="18200"/>
    <cellStyle name="20 % - Accent2 14" xfId="28769"/>
    <cellStyle name="20 % - Accent2 15" xfId="39324"/>
    <cellStyle name="20 % - Accent2 16" xfId="49877"/>
    <cellStyle name="20 % - Accent2 2" xfId="35"/>
    <cellStyle name="20 % - Accent2 2 10" xfId="2716"/>
    <cellStyle name="20 % - Accent2 2 11" xfId="13348"/>
    <cellStyle name="20 % - Accent2 2 12" xfId="18277"/>
    <cellStyle name="20 % - Accent2 2 13" xfId="28790"/>
    <cellStyle name="20 % - Accent2 2 14" xfId="39345"/>
    <cellStyle name="20 % - Accent2 2 15" xfId="49954"/>
    <cellStyle name="20 % - Accent2 2 2" xfId="208"/>
    <cellStyle name="20 % - Accent2 2 2 10" xfId="13435"/>
    <cellStyle name="20 % - Accent2 2 2 11" xfId="18365"/>
    <cellStyle name="20 % - Accent2 2 2 12" xfId="28927"/>
    <cellStyle name="20 % - Accent2 2 2 13" xfId="39482"/>
    <cellStyle name="20 % - Accent2 2 2 14" xfId="50042"/>
    <cellStyle name="20 % - Accent2 2 2 2" xfId="388"/>
    <cellStyle name="20 % - Accent2 2 2 2 10" xfId="29103"/>
    <cellStyle name="20 % - Accent2 2 2 2 11" xfId="39658"/>
    <cellStyle name="20 % - Accent2 2 2 2 12" xfId="50218"/>
    <cellStyle name="20 % - Accent2 2 2 2 2" xfId="741"/>
    <cellStyle name="20 % - Accent2 2 2 2 2 10" xfId="50570"/>
    <cellStyle name="20 % - Accent2 2 2 2 2 2" xfId="1973"/>
    <cellStyle name="20 % - Accent2 2 2 2 2 2 2" xfId="7259"/>
    <cellStyle name="20 % - Accent2 2 2 2 2 2 2 2" xfId="12540"/>
    <cellStyle name="20 % - Accent2 2 2 2 2 2 2 2 2" xfId="28046"/>
    <cellStyle name="20 % - Accent2 2 2 2 2 2 2 2 3" xfId="38603"/>
    <cellStyle name="20 % - Accent2 2 2 2 2 2 2 2 4" xfId="49158"/>
    <cellStyle name="20 % - Accent2 2 2 2 2 2 2 2 5" xfId="59722"/>
    <cellStyle name="20 % - Accent2 2 2 2 2 2 2 3" xfId="17659"/>
    <cellStyle name="20 % - Accent2 2 2 2 2 2 2 4" xfId="22766"/>
    <cellStyle name="20 % - Accent2 2 2 2 2 2 2 5" xfId="33323"/>
    <cellStyle name="20 % - Accent2 2 2 2 2 2 2 6" xfId="43878"/>
    <cellStyle name="20 % - Accent2 2 2 2 2 2 2 7" xfId="54442"/>
    <cellStyle name="20 % - Accent2 2 2 2 2 2 3" xfId="9899"/>
    <cellStyle name="20 % - Accent2 2 2 2 2 2 3 2" xfId="25406"/>
    <cellStyle name="20 % - Accent2 2 2 2 2 2 3 3" xfId="35963"/>
    <cellStyle name="20 % - Accent2 2 2 2 2 2 3 4" xfId="46518"/>
    <cellStyle name="20 % - Accent2 2 2 2 2 2 3 5" xfId="57082"/>
    <cellStyle name="20 % - Accent2 2 2 2 2 2 4" xfId="4617"/>
    <cellStyle name="20 % - Accent2 2 2 2 2 2 5" xfId="15195"/>
    <cellStyle name="20 % - Accent2 2 2 2 2 2 6" xfId="20126"/>
    <cellStyle name="20 % - Accent2 2 2 2 2 2 7" xfId="30683"/>
    <cellStyle name="20 % - Accent2 2 2 2 2 2 8" xfId="41238"/>
    <cellStyle name="20 % - Accent2 2 2 2 2 2 9" xfId="51802"/>
    <cellStyle name="20 % - Accent2 2 2 2 2 3" xfId="6027"/>
    <cellStyle name="20 % - Accent2 2 2 2 2 3 2" xfId="11308"/>
    <cellStyle name="20 % - Accent2 2 2 2 2 3 2 2" xfId="26814"/>
    <cellStyle name="20 % - Accent2 2 2 2 2 3 2 3" xfId="37371"/>
    <cellStyle name="20 % - Accent2 2 2 2 2 3 2 4" xfId="47926"/>
    <cellStyle name="20 % - Accent2 2 2 2 2 3 2 5" xfId="58490"/>
    <cellStyle name="20 % - Accent2 2 2 2 2 3 3" xfId="16427"/>
    <cellStyle name="20 % - Accent2 2 2 2 2 3 4" xfId="21534"/>
    <cellStyle name="20 % - Accent2 2 2 2 2 3 5" xfId="32091"/>
    <cellStyle name="20 % - Accent2 2 2 2 2 3 6" xfId="42646"/>
    <cellStyle name="20 % - Accent2 2 2 2 2 3 7" xfId="53210"/>
    <cellStyle name="20 % - Accent2 2 2 2 2 4" xfId="8667"/>
    <cellStyle name="20 % - Accent2 2 2 2 2 4 2" xfId="24174"/>
    <cellStyle name="20 % - Accent2 2 2 2 2 4 3" xfId="34731"/>
    <cellStyle name="20 % - Accent2 2 2 2 2 4 4" xfId="45286"/>
    <cellStyle name="20 % - Accent2 2 2 2 2 4 5" xfId="55850"/>
    <cellStyle name="20 % - Accent2 2 2 2 2 5" xfId="3385"/>
    <cellStyle name="20 % - Accent2 2 2 2 2 6" xfId="13963"/>
    <cellStyle name="20 % - Accent2 2 2 2 2 7" xfId="18894"/>
    <cellStyle name="20 % - Accent2 2 2 2 2 8" xfId="29451"/>
    <cellStyle name="20 % - Accent2 2 2 2 2 9" xfId="40006"/>
    <cellStyle name="20 % - Accent2 2 2 2 3" xfId="1093"/>
    <cellStyle name="20 % - Accent2 2 2 2 3 10" xfId="50922"/>
    <cellStyle name="20 % - Accent2 2 2 2 3 2" xfId="2325"/>
    <cellStyle name="20 % - Accent2 2 2 2 3 2 2" xfId="7611"/>
    <cellStyle name="20 % - Accent2 2 2 2 3 2 2 2" xfId="12892"/>
    <cellStyle name="20 % - Accent2 2 2 2 3 2 2 2 2" xfId="28398"/>
    <cellStyle name="20 % - Accent2 2 2 2 3 2 2 2 3" xfId="38955"/>
    <cellStyle name="20 % - Accent2 2 2 2 3 2 2 2 4" xfId="49510"/>
    <cellStyle name="20 % - Accent2 2 2 2 3 2 2 2 5" xfId="60074"/>
    <cellStyle name="20 % - Accent2 2 2 2 3 2 2 3" xfId="18011"/>
    <cellStyle name="20 % - Accent2 2 2 2 3 2 2 4" xfId="23118"/>
    <cellStyle name="20 % - Accent2 2 2 2 3 2 2 5" xfId="33675"/>
    <cellStyle name="20 % - Accent2 2 2 2 3 2 2 6" xfId="44230"/>
    <cellStyle name="20 % - Accent2 2 2 2 3 2 2 7" xfId="54794"/>
    <cellStyle name="20 % - Accent2 2 2 2 3 2 3" xfId="10251"/>
    <cellStyle name="20 % - Accent2 2 2 2 3 2 3 2" xfId="25758"/>
    <cellStyle name="20 % - Accent2 2 2 2 3 2 3 3" xfId="36315"/>
    <cellStyle name="20 % - Accent2 2 2 2 3 2 3 4" xfId="46870"/>
    <cellStyle name="20 % - Accent2 2 2 2 3 2 3 5" xfId="57434"/>
    <cellStyle name="20 % - Accent2 2 2 2 3 2 4" xfId="4969"/>
    <cellStyle name="20 % - Accent2 2 2 2 3 2 5" xfId="15547"/>
    <cellStyle name="20 % - Accent2 2 2 2 3 2 6" xfId="20478"/>
    <cellStyle name="20 % - Accent2 2 2 2 3 2 7" xfId="31035"/>
    <cellStyle name="20 % - Accent2 2 2 2 3 2 8" xfId="41590"/>
    <cellStyle name="20 % - Accent2 2 2 2 3 2 9" xfId="52154"/>
    <cellStyle name="20 % - Accent2 2 2 2 3 3" xfId="6379"/>
    <cellStyle name="20 % - Accent2 2 2 2 3 3 2" xfId="11660"/>
    <cellStyle name="20 % - Accent2 2 2 2 3 3 2 2" xfId="27166"/>
    <cellStyle name="20 % - Accent2 2 2 2 3 3 2 3" xfId="37723"/>
    <cellStyle name="20 % - Accent2 2 2 2 3 3 2 4" xfId="48278"/>
    <cellStyle name="20 % - Accent2 2 2 2 3 3 2 5" xfId="58842"/>
    <cellStyle name="20 % - Accent2 2 2 2 3 3 3" xfId="16779"/>
    <cellStyle name="20 % - Accent2 2 2 2 3 3 4" xfId="21886"/>
    <cellStyle name="20 % - Accent2 2 2 2 3 3 5" xfId="32443"/>
    <cellStyle name="20 % - Accent2 2 2 2 3 3 6" xfId="42998"/>
    <cellStyle name="20 % - Accent2 2 2 2 3 3 7" xfId="53562"/>
    <cellStyle name="20 % - Accent2 2 2 2 3 4" xfId="9019"/>
    <cellStyle name="20 % - Accent2 2 2 2 3 4 2" xfId="24526"/>
    <cellStyle name="20 % - Accent2 2 2 2 3 4 3" xfId="35083"/>
    <cellStyle name="20 % - Accent2 2 2 2 3 4 4" xfId="45638"/>
    <cellStyle name="20 % - Accent2 2 2 2 3 4 5" xfId="56202"/>
    <cellStyle name="20 % - Accent2 2 2 2 3 5" xfId="3737"/>
    <cellStyle name="20 % - Accent2 2 2 2 3 6" xfId="14315"/>
    <cellStyle name="20 % - Accent2 2 2 2 3 7" xfId="19246"/>
    <cellStyle name="20 % - Accent2 2 2 2 3 8" xfId="29803"/>
    <cellStyle name="20 % - Accent2 2 2 2 3 9" xfId="40358"/>
    <cellStyle name="20 % - Accent2 2 2 2 4" xfId="1621"/>
    <cellStyle name="20 % - Accent2 2 2 2 4 2" xfId="6907"/>
    <cellStyle name="20 % - Accent2 2 2 2 4 2 2" xfId="12188"/>
    <cellStyle name="20 % - Accent2 2 2 2 4 2 2 2" xfId="27694"/>
    <cellStyle name="20 % - Accent2 2 2 2 4 2 2 3" xfId="38251"/>
    <cellStyle name="20 % - Accent2 2 2 2 4 2 2 4" xfId="48806"/>
    <cellStyle name="20 % - Accent2 2 2 2 4 2 2 5" xfId="59370"/>
    <cellStyle name="20 % - Accent2 2 2 2 4 2 3" xfId="17307"/>
    <cellStyle name="20 % - Accent2 2 2 2 4 2 4" xfId="22414"/>
    <cellStyle name="20 % - Accent2 2 2 2 4 2 5" xfId="32971"/>
    <cellStyle name="20 % - Accent2 2 2 2 4 2 6" xfId="43526"/>
    <cellStyle name="20 % - Accent2 2 2 2 4 2 7" xfId="54090"/>
    <cellStyle name="20 % - Accent2 2 2 2 4 3" xfId="9547"/>
    <cellStyle name="20 % - Accent2 2 2 2 4 3 2" xfId="25054"/>
    <cellStyle name="20 % - Accent2 2 2 2 4 3 3" xfId="35611"/>
    <cellStyle name="20 % - Accent2 2 2 2 4 3 4" xfId="46166"/>
    <cellStyle name="20 % - Accent2 2 2 2 4 3 5" xfId="56730"/>
    <cellStyle name="20 % - Accent2 2 2 2 4 4" xfId="4265"/>
    <cellStyle name="20 % - Accent2 2 2 2 4 5" xfId="14843"/>
    <cellStyle name="20 % - Accent2 2 2 2 4 6" xfId="19774"/>
    <cellStyle name="20 % - Accent2 2 2 2 4 7" xfId="30331"/>
    <cellStyle name="20 % - Accent2 2 2 2 4 8" xfId="40886"/>
    <cellStyle name="20 % - Accent2 2 2 2 4 9" xfId="51450"/>
    <cellStyle name="20 % - Accent2 2 2 2 5" xfId="5674"/>
    <cellStyle name="20 % - Accent2 2 2 2 5 2" xfId="10956"/>
    <cellStyle name="20 % - Accent2 2 2 2 5 2 2" xfId="26462"/>
    <cellStyle name="20 % - Accent2 2 2 2 5 2 3" xfId="37019"/>
    <cellStyle name="20 % - Accent2 2 2 2 5 2 4" xfId="47574"/>
    <cellStyle name="20 % - Accent2 2 2 2 5 2 5" xfId="58138"/>
    <cellStyle name="20 % - Accent2 2 2 2 5 3" xfId="16075"/>
    <cellStyle name="20 % - Accent2 2 2 2 5 4" xfId="21182"/>
    <cellStyle name="20 % - Accent2 2 2 2 5 5" xfId="31739"/>
    <cellStyle name="20 % - Accent2 2 2 2 5 6" xfId="42294"/>
    <cellStyle name="20 % - Accent2 2 2 2 5 7" xfId="52858"/>
    <cellStyle name="20 % - Accent2 2 2 2 6" xfId="8315"/>
    <cellStyle name="20 % - Accent2 2 2 2 6 2" xfId="23822"/>
    <cellStyle name="20 % - Accent2 2 2 2 6 3" xfId="34379"/>
    <cellStyle name="20 % - Accent2 2 2 2 6 4" xfId="44934"/>
    <cellStyle name="20 % - Accent2 2 2 2 6 5" xfId="55498"/>
    <cellStyle name="20 % - Accent2 2 2 2 7" xfId="3037"/>
    <cellStyle name="20 % - Accent2 2 2 2 8" xfId="13611"/>
    <cellStyle name="20 % - Accent2 2 2 2 9" xfId="18542"/>
    <cellStyle name="20 % - Accent2 2 2 3" xfId="564"/>
    <cellStyle name="20 % - Accent2 2 2 3 10" xfId="39830"/>
    <cellStyle name="20 % - Accent2 2 2 3 11" xfId="50394"/>
    <cellStyle name="20 % - Accent2 2 2 3 2" xfId="1269"/>
    <cellStyle name="20 % - Accent2 2 2 3 2 10" xfId="51098"/>
    <cellStyle name="20 % - Accent2 2 2 3 2 2" xfId="2501"/>
    <cellStyle name="20 % - Accent2 2 2 3 2 2 2" xfId="7787"/>
    <cellStyle name="20 % - Accent2 2 2 3 2 2 2 2" xfId="13068"/>
    <cellStyle name="20 % - Accent2 2 2 3 2 2 2 2 2" xfId="28574"/>
    <cellStyle name="20 % - Accent2 2 2 3 2 2 2 2 3" xfId="39131"/>
    <cellStyle name="20 % - Accent2 2 2 3 2 2 2 2 4" xfId="49686"/>
    <cellStyle name="20 % - Accent2 2 2 3 2 2 2 2 5" xfId="60250"/>
    <cellStyle name="20 % - Accent2 2 2 3 2 2 2 3" xfId="18187"/>
    <cellStyle name="20 % - Accent2 2 2 3 2 2 2 4" xfId="23294"/>
    <cellStyle name="20 % - Accent2 2 2 3 2 2 2 5" xfId="33851"/>
    <cellStyle name="20 % - Accent2 2 2 3 2 2 2 6" xfId="44406"/>
    <cellStyle name="20 % - Accent2 2 2 3 2 2 2 7" xfId="54970"/>
    <cellStyle name="20 % - Accent2 2 2 3 2 2 3" xfId="10427"/>
    <cellStyle name="20 % - Accent2 2 2 3 2 2 3 2" xfId="25934"/>
    <cellStyle name="20 % - Accent2 2 2 3 2 2 3 3" xfId="36491"/>
    <cellStyle name="20 % - Accent2 2 2 3 2 2 3 4" xfId="47046"/>
    <cellStyle name="20 % - Accent2 2 2 3 2 2 3 5" xfId="57610"/>
    <cellStyle name="20 % - Accent2 2 2 3 2 2 4" xfId="5145"/>
    <cellStyle name="20 % - Accent2 2 2 3 2 2 5" xfId="15723"/>
    <cellStyle name="20 % - Accent2 2 2 3 2 2 6" xfId="20654"/>
    <cellStyle name="20 % - Accent2 2 2 3 2 2 7" xfId="31211"/>
    <cellStyle name="20 % - Accent2 2 2 3 2 2 8" xfId="41766"/>
    <cellStyle name="20 % - Accent2 2 2 3 2 2 9" xfId="52330"/>
    <cellStyle name="20 % - Accent2 2 2 3 2 3" xfId="6555"/>
    <cellStyle name="20 % - Accent2 2 2 3 2 3 2" xfId="11836"/>
    <cellStyle name="20 % - Accent2 2 2 3 2 3 2 2" xfId="27342"/>
    <cellStyle name="20 % - Accent2 2 2 3 2 3 2 3" xfId="37899"/>
    <cellStyle name="20 % - Accent2 2 2 3 2 3 2 4" xfId="48454"/>
    <cellStyle name="20 % - Accent2 2 2 3 2 3 2 5" xfId="59018"/>
    <cellStyle name="20 % - Accent2 2 2 3 2 3 3" xfId="16955"/>
    <cellStyle name="20 % - Accent2 2 2 3 2 3 4" xfId="22062"/>
    <cellStyle name="20 % - Accent2 2 2 3 2 3 5" xfId="32619"/>
    <cellStyle name="20 % - Accent2 2 2 3 2 3 6" xfId="43174"/>
    <cellStyle name="20 % - Accent2 2 2 3 2 3 7" xfId="53738"/>
    <cellStyle name="20 % - Accent2 2 2 3 2 4" xfId="9195"/>
    <cellStyle name="20 % - Accent2 2 2 3 2 4 2" xfId="24702"/>
    <cellStyle name="20 % - Accent2 2 2 3 2 4 3" xfId="35259"/>
    <cellStyle name="20 % - Accent2 2 2 3 2 4 4" xfId="45814"/>
    <cellStyle name="20 % - Accent2 2 2 3 2 4 5" xfId="56378"/>
    <cellStyle name="20 % - Accent2 2 2 3 2 5" xfId="3913"/>
    <cellStyle name="20 % - Accent2 2 2 3 2 6" xfId="14491"/>
    <cellStyle name="20 % - Accent2 2 2 3 2 7" xfId="19422"/>
    <cellStyle name="20 % - Accent2 2 2 3 2 8" xfId="29979"/>
    <cellStyle name="20 % - Accent2 2 2 3 2 9" xfId="40534"/>
    <cellStyle name="20 % - Accent2 2 2 3 3" xfId="1797"/>
    <cellStyle name="20 % - Accent2 2 2 3 3 2" xfId="7083"/>
    <cellStyle name="20 % - Accent2 2 2 3 3 2 2" xfId="12364"/>
    <cellStyle name="20 % - Accent2 2 2 3 3 2 2 2" xfId="27870"/>
    <cellStyle name="20 % - Accent2 2 2 3 3 2 2 3" xfId="38427"/>
    <cellStyle name="20 % - Accent2 2 2 3 3 2 2 4" xfId="48982"/>
    <cellStyle name="20 % - Accent2 2 2 3 3 2 2 5" xfId="59546"/>
    <cellStyle name="20 % - Accent2 2 2 3 3 2 3" xfId="17483"/>
    <cellStyle name="20 % - Accent2 2 2 3 3 2 4" xfId="22590"/>
    <cellStyle name="20 % - Accent2 2 2 3 3 2 5" xfId="33147"/>
    <cellStyle name="20 % - Accent2 2 2 3 3 2 6" xfId="43702"/>
    <cellStyle name="20 % - Accent2 2 2 3 3 2 7" xfId="54266"/>
    <cellStyle name="20 % - Accent2 2 2 3 3 3" xfId="9723"/>
    <cellStyle name="20 % - Accent2 2 2 3 3 3 2" xfId="25230"/>
    <cellStyle name="20 % - Accent2 2 2 3 3 3 3" xfId="35787"/>
    <cellStyle name="20 % - Accent2 2 2 3 3 3 4" xfId="46342"/>
    <cellStyle name="20 % - Accent2 2 2 3 3 3 5" xfId="56906"/>
    <cellStyle name="20 % - Accent2 2 2 3 3 4" xfId="4441"/>
    <cellStyle name="20 % - Accent2 2 2 3 3 5" xfId="15019"/>
    <cellStyle name="20 % - Accent2 2 2 3 3 6" xfId="19950"/>
    <cellStyle name="20 % - Accent2 2 2 3 3 7" xfId="30507"/>
    <cellStyle name="20 % - Accent2 2 2 3 3 8" xfId="41062"/>
    <cellStyle name="20 % - Accent2 2 2 3 3 9" xfId="51626"/>
    <cellStyle name="20 % - Accent2 2 2 3 4" xfId="5850"/>
    <cellStyle name="20 % - Accent2 2 2 3 4 2" xfId="11132"/>
    <cellStyle name="20 % - Accent2 2 2 3 4 2 2" xfId="26638"/>
    <cellStyle name="20 % - Accent2 2 2 3 4 2 3" xfId="37195"/>
    <cellStyle name="20 % - Accent2 2 2 3 4 2 4" xfId="47750"/>
    <cellStyle name="20 % - Accent2 2 2 3 4 2 5" xfId="58314"/>
    <cellStyle name="20 % - Accent2 2 2 3 4 3" xfId="16251"/>
    <cellStyle name="20 % - Accent2 2 2 3 4 4" xfId="21358"/>
    <cellStyle name="20 % - Accent2 2 2 3 4 5" xfId="31915"/>
    <cellStyle name="20 % - Accent2 2 2 3 4 6" xfId="42470"/>
    <cellStyle name="20 % - Accent2 2 2 3 4 7" xfId="53034"/>
    <cellStyle name="20 % - Accent2 2 2 3 5" xfId="8491"/>
    <cellStyle name="20 % - Accent2 2 2 3 5 2" xfId="23998"/>
    <cellStyle name="20 % - Accent2 2 2 3 5 3" xfId="34555"/>
    <cellStyle name="20 % - Accent2 2 2 3 5 4" xfId="45110"/>
    <cellStyle name="20 % - Accent2 2 2 3 5 5" xfId="55674"/>
    <cellStyle name="20 % - Accent2 2 2 3 6" xfId="3209"/>
    <cellStyle name="20 % - Accent2 2 2 3 7" xfId="13787"/>
    <cellStyle name="20 % - Accent2 2 2 3 8" xfId="18718"/>
    <cellStyle name="20 % - Accent2 2 2 3 9" xfId="29275"/>
    <cellStyle name="20 % - Accent2 2 2 4" xfId="917"/>
    <cellStyle name="20 % - Accent2 2 2 4 10" xfId="50746"/>
    <cellStyle name="20 % - Accent2 2 2 4 2" xfId="2149"/>
    <cellStyle name="20 % - Accent2 2 2 4 2 2" xfId="7435"/>
    <cellStyle name="20 % - Accent2 2 2 4 2 2 2" xfId="12716"/>
    <cellStyle name="20 % - Accent2 2 2 4 2 2 2 2" xfId="28222"/>
    <cellStyle name="20 % - Accent2 2 2 4 2 2 2 3" xfId="38779"/>
    <cellStyle name="20 % - Accent2 2 2 4 2 2 2 4" xfId="49334"/>
    <cellStyle name="20 % - Accent2 2 2 4 2 2 2 5" xfId="59898"/>
    <cellStyle name="20 % - Accent2 2 2 4 2 2 3" xfId="17835"/>
    <cellStyle name="20 % - Accent2 2 2 4 2 2 4" xfId="22942"/>
    <cellStyle name="20 % - Accent2 2 2 4 2 2 5" xfId="33499"/>
    <cellStyle name="20 % - Accent2 2 2 4 2 2 6" xfId="44054"/>
    <cellStyle name="20 % - Accent2 2 2 4 2 2 7" xfId="54618"/>
    <cellStyle name="20 % - Accent2 2 2 4 2 3" xfId="10075"/>
    <cellStyle name="20 % - Accent2 2 2 4 2 3 2" xfId="25582"/>
    <cellStyle name="20 % - Accent2 2 2 4 2 3 3" xfId="36139"/>
    <cellStyle name="20 % - Accent2 2 2 4 2 3 4" xfId="46694"/>
    <cellStyle name="20 % - Accent2 2 2 4 2 3 5" xfId="57258"/>
    <cellStyle name="20 % - Accent2 2 2 4 2 4" xfId="4793"/>
    <cellStyle name="20 % - Accent2 2 2 4 2 5" xfId="15371"/>
    <cellStyle name="20 % - Accent2 2 2 4 2 6" xfId="20302"/>
    <cellStyle name="20 % - Accent2 2 2 4 2 7" xfId="30859"/>
    <cellStyle name="20 % - Accent2 2 2 4 2 8" xfId="41414"/>
    <cellStyle name="20 % - Accent2 2 2 4 2 9" xfId="51978"/>
    <cellStyle name="20 % - Accent2 2 2 4 3" xfId="6203"/>
    <cellStyle name="20 % - Accent2 2 2 4 3 2" xfId="11484"/>
    <cellStyle name="20 % - Accent2 2 2 4 3 2 2" xfId="26990"/>
    <cellStyle name="20 % - Accent2 2 2 4 3 2 3" xfId="37547"/>
    <cellStyle name="20 % - Accent2 2 2 4 3 2 4" xfId="48102"/>
    <cellStyle name="20 % - Accent2 2 2 4 3 2 5" xfId="58666"/>
    <cellStyle name="20 % - Accent2 2 2 4 3 3" xfId="16603"/>
    <cellStyle name="20 % - Accent2 2 2 4 3 4" xfId="21710"/>
    <cellStyle name="20 % - Accent2 2 2 4 3 5" xfId="32267"/>
    <cellStyle name="20 % - Accent2 2 2 4 3 6" xfId="42822"/>
    <cellStyle name="20 % - Accent2 2 2 4 3 7" xfId="53386"/>
    <cellStyle name="20 % - Accent2 2 2 4 4" xfId="8843"/>
    <cellStyle name="20 % - Accent2 2 2 4 4 2" xfId="24350"/>
    <cellStyle name="20 % - Accent2 2 2 4 4 3" xfId="34907"/>
    <cellStyle name="20 % - Accent2 2 2 4 4 4" xfId="45462"/>
    <cellStyle name="20 % - Accent2 2 2 4 4 5" xfId="56026"/>
    <cellStyle name="20 % - Accent2 2 2 4 5" xfId="3561"/>
    <cellStyle name="20 % - Accent2 2 2 4 6" xfId="14139"/>
    <cellStyle name="20 % - Accent2 2 2 4 7" xfId="19070"/>
    <cellStyle name="20 % - Accent2 2 2 4 8" xfId="29627"/>
    <cellStyle name="20 % - Accent2 2 2 4 9" xfId="40182"/>
    <cellStyle name="20 % - Accent2 2 2 5" xfId="1445"/>
    <cellStyle name="20 % - Accent2 2 2 5 2" xfId="6731"/>
    <cellStyle name="20 % - Accent2 2 2 5 2 2" xfId="12012"/>
    <cellStyle name="20 % - Accent2 2 2 5 2 2 2" xfId="27518"/>
    <cellStyle name="20 % - Accent2 2 2 5 2 2 3" xfId="38075"/>
    <cellStyle name="20 % - Accent2 2 2 5 2 2 4" xfId="48630"/>
    <cellStyle name="20 % - Accent2 2 2 5 2 2 5" xfId="59194"/>
    <cellStyle name="20 % - Accent2 2 2 5 2 3" xfId="17131"/>
    <cellStyle name="20 % - Accent2 2 2 5 2 4" xfId="22238"/>
    <cellStyle name="20 % - Accent2 2 2 5 2 5" xfId="32795"/>
    <cellStyle name="20 % - Accent2 2 2 5 2 6" xfId="43350"/>
    <cellStyle name="20 % - Accent2 2 2 5 2 7" xfId="53914"/>
    <cellStyle name="20 % - Accent2 2 2 5 3" xfId="9371"/>
    <cellStyle name="20 % - Accent2 2 2 5 3 2" xfId="24878"/>
    <cellStyle name="20 % - Accent2 2 2 5 3 3" xfId="35435"/>
    <cellStyle name="20 % - Accent2 2 2 5 3 4" xfId="45990"/>
    <cellStyle name="20 % - Accent2 2 2 5 3 5" xfId="56554"/>
    <cellStyle name="20 % - Accent2 2 2 5 4" xfId="4089"/>
    <cellStyle name="20 % - Accent2 2 2 5 5" xfId="14667"/>
    <cellStyle name="20 % - Accent2 2 2 5 6" xfId="19598"/>
    <cellStyle name="20 % - Accent2 2 2 5 7" xfId="30155"/>
    <cellStyle name="20 % - Accent2 2 2 5 8" xfId="40710"/>
    <cellStyle name="20 % - Accent2 2 2 5 9" xfId="51274"/>
    <cellStyle name="20 % - Accent2 2 2 6" xfId="2677"/>
    <cellStyle name="20 % - Accent2 2 2 6 2" xfId="7963"/>
    <cellStyle name="20 % - Accent2 2 2 6 2 2" xfId="13244"/>
    <cellStyle name="20 % - Accent2 2 2 6 2 2 2" xfId="28750"/>
    <cellStyle name="20 % - Accent2 2 2 6 2 2 3" xfId="39307"/>
    <cellStyle name="20 % - Accent2 2 2 6 2 2 4" xfId="49862"/>
    <cellStyle name="20 % - Accent2 2 2 6 2 2 5" xfId="60426"/>
    <cellStyle name="20 % - Accent2 2 2 6 2 3" xfId="23470"/>
    <cellStyle name="20 % - Accent2 2 2 6 2 4" xfId="34027"/>
    <cellStyle name="20 % - Accent2 2 2 6 2 5" xfId="44582"/>
    <cellStyle name="20 % - Accent2 2 2 6 2 6" xfId="55146"/>
    <cellStyle name="20 % - Accent2 2 2 6 3" xfId="10603"/>
    <cellStyle name="20 % - Accent2 2 2 6 3 2" xfId="26110"/>
    <cellStyle name="20 % - Accent2 2 2 6 3 3" xfId="36667"/>
    <cellStyle name="20 % - Accent2 2 2 6 3 4" xfId="47222"/>
    <cellStyle name="20 % - Accent2 2 2 6 3 5" xfId="57786"/>
    <cellStyle name="20 % - Accent2 2 2 6 4" xfId="5321"/>
    <cellStyle name="20 % - Accent2 2 2 6 5" xfId="15899"/>
    <cellStyle name="20 % - Accent2 2 2 6 6" xfId="20830"/>
    <cellStyle name="20 % - Accent2 2 2 6 7" xfId="31387"/>
    <cellStyle name="20 % - Accent2 2 2 6 8" xfId="41942"/>
    <cellStyle name="20 % - Accent2 2 2 6 9" xfId="52506"/>
    <cellStyle name="20 % - Accent2 2 2 7" xfId="5498"/>
    <cellStyle name="20 % - Accent2 2 2 7 2" xfId="10780"/>
    <cellStyle name="20 % - Accent2 2 2 7 2 2" xfId="26286"/>
    <cellStyle name="20 % - Accent2 2 2 7 2 3" xfId="36843"/>
    <cellStyle name="20 % - Accent2 2 2 7 2 4" xfId="47398"/>
    <cellStyle name="20 % - Accent2 2 2 7 2 5" xfId="57962"/>
    <cellStyle name="20 % - Accent2 2 2 7 3" xfId="21006"/>
    <cellStyle name="20 % - Accent2 2 2 7 4" xfId="31563"/>
    <cellStyle name="20 % - Accent2 2 2 7 5" xfId="42118"/>
    <cellStyle name="20 % - Accent2 2 2 7 6" xfId="52682"/>
    <cellStyle name="20 % - Accent2 2 2 8" xfId="8139"/>
    <cellStyle name="20 % - Accent2 2 2 8 2" xfId="23646"/>
    <cellStyle name="20 % - Accent2 2 2 8 3" xfId="34203"/>
    <cellStyle name="20 % - Accent2 2 2 8 4" xfId="44758"/>
    <cellStyle name="20 % - Accent2 2 2 8 5" xfId="55322"/>
    <cellStyle name="20 % - Accent2 2 2 9" xfId="2854"/>
    <cellStyle name="20 % - Accent2 2 3" xfId="301"/>
    <cellStyle name="20 % - Accent2 2 3 10" xfId="29016"/>
    <cellStyle name="20 % - Accent2 2 3 11" xfId="39571"/>
    <cellStyle name="20 % - Accent2 2 3 12" xfId="50131"/>
    <cellStyle name="20 % - Accent2 2 3 2" xfId="654"/>
    <cellStyle name="20 % - Accent2 2 3 2 10" xfId="50483"/>
    <cellStyle name="20 % - Accent2 2 3 2 2" xfId="1886"/>
    <cellStyle name="20 % - Accent2 2 3 2 2 2" xfId="7172"/>
    <cellStyle name="20 % - Accent2 2 3 2 2 2 2" xfId="12453"/>
    <cellStyle name="20 % - Accent2 2 3 2 2 2 2 2" xfId="27959"/>
    <cellStyle name="20 % - Accent2 2 3 2 2 2 2 3" xfId="38516"/>
    <cellStyle name="20 % - Accent2 2 3 2 2 2 2 4" xfId="49071"/>
    <cellStyle name="20 % - Accent2 2 3 2 2 2 2 5" xfId="59635"/>
    <cellStyle name="20 % - Accent2 2 3 2 2 2 3" xfId="17572"/>
    <cellStyle name="20 % - Accent2 2 3 2 2 2 4" xfId="22679"/>
    <cellStyle name="20 % - Accent2 2 3 2 2 2 5" xfId="33236"/>
    <cellStyle name="20 % - Accent2 2 3 2 2 2 6" xfId="43791"/>
    <cellStyle name="20 % - Accent2 2 3 2 2 2 7" xfId="54355"/>
    <cellStyle name="20 % - Accent2 2 3 2 2 3" xfId="9812"/>
    <cellStyle name="20 % - Accent2 2 3 2 2 3 2" xfId="25319"/>
    <cellStyle name="20 % - Accent2 2 3 2 2 3 3" xfId="35876"/>
    <cellStyle name="20 % - Accent2 2 3 2 2 3 4" xfId="46431"/>
    <cellStyle name="20 % - Accent2 2 3 2 2 3 5" xfId="56995"/>
    <cellStyle name="20 % - Accent2 2 3 2 2 4" xfId="4530"/>
    <cellStyle name="20 % - Accent2 2 3 2 2 5" xfId="15108"/>
    <cellStyle name="20 % - Accent2 2 3 2 2 6" xfId="20039"/>
    <cellStyle name="20 % - Accent2 2 3 2 2 7" xfId="30596"/>
    <cellStyle name="20 % - Accent2 2 3 2 2 8" xfId="41151"/>
    <cellStyle name="20 % - Accent2 2 3 2 2 9" xfId="51715"/>
    <cellStyle name="20 % - Accent2 2 3 2 3" xfId="5940"/>
    <cellStyle name="20 % - Accent2 2 3 2 3 2" xfId="11221"/>
    <cellStyle name="20 % - Accent2 2 3 2 3 2 2" xfId="26727"/>
    <cellStyle name="20 % - Accent2 2 3 2 3 2 3" xfId="37284"/>
    <cellStyle name="20 % - Accent2 2 3 2 3 2 4" xfId="47839"/>
    <cellStyle name="20 % - Accent2 2 3 2 3 2 5" xfId="58403"/>
    <cellStyle name="20 % - Accent2 2 3 2 3 3" xfId="16340"/>
    <cellStyle name="20 % - Accent2 2 3 2 3 4" xfId="21447"/>
    <cellStyle name="20 % - Accent2 2 3 2 3 5" xfId="32004"/>
    <cellStyle name="20 % - Accent2 2 3 2 3 6" xfId="42559"/>
    <cellStyle name="20 % - Accent2 2 3 2 3 7" xfId="53123"/>
    <cellStyle name="20 % - Accent2 2 3 2 4" xfId="8580"/>
    <cellStyle name="20 % - Accent2 2 3 2 4 2" xfId="24087"/>
    <cellStyle name="20 % - Accent2 2 3 2 4 3" xfId="34644"/>
    <cellStyle name="20 % - Accent2 2 3 2 4 4" xfId="45199"/>
    <cellStyle name="20 % - Accent2 2 3 2 4 5" xfId="55763"/>
    <cellStyle name="20 % - Accent2 2 3 2 5" xfId="3298"/>
    <cellStyle name="20 % - Accent2 2 3 2 6" xfId="13876"/>
    <cellStyle name="20 % - Accent2 2 3 2 7" xfId="18807"/>
    <cellStyle name="20 % - Accent2 2 3 2 8" xfId="29364"/>
    <cellStyle name="20 % - Accent2 2 3 2 9" xfId="39919"/>
    <cellStyle name="20 % - Accent2 2 3 3" xfId="1006"/>
    <cellStyle name="20 % - Accent2 2 3 3 10" xfId="50835"/>
    <cellStyle name="20 % - Accent2 2 3 3 2" xfId="2238"/>
    <cellStyle name="20 % - Accent2 2 3 3 2 2" xfId="7524"/>
    <cellStyle name="20 % - Accent2 2 3 3 2 2 2" xfId="12805"/>
    <cellStyle name="20 % - Accent2 2 3 3 2 2 2 2" xfId="28311"/>
    <cellStyle name="20 % - Accent2 2 3 3 2 2 2 3" xfId="38868"/>
    <cellStyle name="20 % - Accent2 2 3 3 2 2 2 4" xfId="49423"/>
    <cellStyle name="20 % - Accent2 2 3 3 2 2 2 5" xfId="59987"/>
    <cellStyle name="20 % - Accent2 2 3 3 2 2 3" xfId="17924"/>
    <cellStyle name="20 % - Accent2 2 3 3 2 2 4" xfId="23031"/>
    <cellStyle name="20 % - Accent2 2 3 3 2 2 5" xfId="33588"/>
    <cellStyle name="20 % - Accent2 2 3 3 2 2 6" xfId="44143"/>
    <cellStyle name="20 % - Accent2 2 3 3 2 2 7" xfId="54707"/>
    <cellStyle name="20 % - Accent2 2 3 3 2 3" xfId="10164"/>
    <cellStyle name="20 % - Accent2 2 3 3 2 3 2" xfId="25671"/>
    <cellStyle name="20 % - Accent2 2 3 3 2 3 3" xfId="36228"/>
    <cellStyle name="20 % - Accent2 2 3 3 2 3 4" xfId="46783"/>
    <cellStyle name="20 % - Accent2 2 3 3 2 3 5" xfId="57347"/>
    <cellStyle name="20 % - Accent2 2 3 3 2 4" xfId="4882"/>
    <cellStyle name="20 % - Accent2 2 3 3 2 5" xfId="15460"/>
    <cellStyle name="20 % - Accent2 2 3 3 2 6" xfId="20391"/>
    <cellStyle name="20 % - Accent2 2 3 3 2 7" xfId="30948"/>
    <cellStyle name="20 % - Accent2 2 3 3 2 8" xfId="41503"/>
    <cellStyle name="20 % - Accent2 2 3 3 2 9" xfId="52067"/>
    <cellStyle name="20 % - Accent2 2 3 3 3" xfId="6292"/>
    <cellStyle name="20 % - Accent2 2 3 3 3 2" xfId="11573"/>
    <cellStyle name="20 % - Accent2 2 3 3 3 2 2" xfId="27079"/>
    <cellStyle name="20 % - Accent2 2 3 3 3 2 3" xfId="37636"/>
    <cellStyle name="20 % - Accent2 2 3 3 3 2 4" xfId="48191"/>
    <cellStyle name="20 % - Accent2 2 3 3 3 2 5" xfId="58755"/>
    <cellStyle name="20 % - Accent2 2 3 3 3 3" xfId="16692"/>
    <cellStyle name="20 % - Accent2 2 3 3 3 4" xfId="21799"/>
    <cellStyle name="20 % - Accent2 2 3 3 3 5" xfId="32356"/>
    <cellStyle name="20 % - Accent2 2 3 3 3 6" xfId="42911"/>
    <cellStyle name="20 % - Accent2 2 3 3 3 7" xfId="53475"/>
    <cellStyle name="20 % - Accent2 2 3 3 4" xfId="8932"/>
    <cellStyle name="20 % - Accent2 2 3 3 4 2" xfId="24439"/>
    <cellStyle name="20 % - Accent2 2 3 3 4 3" xfId="34996"/>
    <cellStyle name="20 % - Accent2 2 3 3 4 4" xfId="45551"/>
    <cellStyle name="20 % - Accent2 2 3 3 4 5" xfId="56115"/>
    <cellStyle name="20 % - Accent2 2 3 3 5" xfId="3650"/>
    <cellStyle name="20 % - Accent2 2 3 3 6" xfId="14228"/>
    <cellStyle name="20 % - Accent2 2 3 3 7" xfId="19159"/>
    <cellStyle name="20 % - Accent2 2 3 3 8" xfId="29716"/>
    <cellStyle name="20 % - Accent2 2 3 3 9" xfId="40271"/>
    <cellStyle name="20 % - Accent2 2 3 4" xfId="1534"/>
    <cellStyle name="20 % - Accent2 2 3 4 2" xfId="6820"/>
    <cellStyle name="20 % - Accent2 2 3 4 2 2" xfId="12101"/>
    <cellStyle name="20 % - Accent2 2 3 4 2 2 2" xfId="27607"/>
    <cellStyle name="20 % - Accent2 2 3 4 2 2 3" xfId="38164"/>
    <cellStyle name="20 % - Accent2 2 3 4 2 2 4" xfId="48719"/>
    <cellStyle name="20 % - Accent2 2 3 4 2 2 5" xfId="59283"/>
    <cellStyle name="20 % - Accent2 2 3 4 2 3" xfId="17220"/>
    <cellStyle name="20 % - Accent2 2 3 4 2 4" xfId="22327"/>
    <cellStyle name="20 % - Accent2 2 3 4 2 5" xfId="32884"/>
    <cellStyle name="20 % - Accent2 2 3 4 2 6" xfId="43439"/>
    <cellStyle name="20 % - Accent2 2 3 4 2 7" xfId="54003"/>
    <cellStyle name="20 % - Accent2 2 3 4 3" xfId="9460"/>
    <cellStyle name="20 % - Accent2 2 3 4 3 2" xfId="24967"/>
    <cellStyle name="20 % - Accent2 2 3 4 3 3" xfId="35524"/>
    <cellStyle name="20 % - Accent2 2 3 4 3 4" xfId="46079"/>
    <cellStyle name="20 % - Accent2 2 3 4 3 5" xfId="56643"/>
    <cellStyle name="20 % - Accent2 2 3 4 4" xfId="4178"/>
    <cellStyle name="20 % - Accent2 2 3 4 5" xfId="14756"/>
    <cellStyle name="20 % - Accent2 2 3 4 6" xfId="19687"/>
    <cellStyle name="20 % - Accent2 2 3 4 7" xfId="30244"/>
    <cellStyle name="20 % - Accent2 2 3 4 8" xfId="40799"/>
    <cellStyle name="20 % - Accent2 2 3 4 9" xfId="51363"/>
    <cellStyle name="20 % - Accent2 2 3 5" xfId="5587"/>
    <cellStyle name="20 % - Accent2 2 3 5 2" xfId="10869"/>
    <cellStyle name="20 % - Accent2 2 3 5 2 2" xfId="26375"/>
    <cellStyle name="20 % - Accent2 2 3 5 2 3" xfId="36932"/>
    <cellStyle name="20 % - Accent2 2 3 5 2 4" xfId="47487"/>
    <cellStyle name="20 % - Accent2 2 3 5 2 5" xfId="58051"/>
    <cellStyle name="20 % - Accent2 2 3 5 3" xfId="15988"/>
    <cellStyle name="20 % - Accent2 2 3 5 4" xfId="21095"/>
    <cellStyle name="20 % - Accent2 2 3 5 5" xfId="31652"/>
    <cellStyle name="20 % - Accent2 2 3 5 6" xfId="42207"/>
    <cellStyle name="20 % - Accent2 2 3 5 7" xfId="52771"/>
    <cellStyle name="20 % - Accent2 2 3 6" xfId="8228"/>
    <cellStyle name="20 % - Accent2 2 3 6 2" xfId="23735"/>
    <cellStyle name="20 % - Accent2 2 3 6 3" xfId="34292"/>
    <cellStyle name="20 % - Accent2 2 3 6 4" xfId="44847"/>
    <cellStyle name="20 % - Accent2 2 3 6 5" xfId="55411"/>
    <cellStyle name="20 % - Accent2 2 3 7" xfId="2950"/>
    <cellStyle name="20 % - Accent2 2 3 8" xfId="13524"/>
    <cellStyle name="20 % - Accent2 2 3 9" xfId="18455"/>
    <cellStyle name="20 % - Accent2 2 4" xfId="477"/>
    <cellStyle name="20 % - Accent2 2 4 10" xfId="39745"/>
    <cellStyle name="20 % - Accent2 2 4 11" xfId="50307"/>
    <cellStyle name="20 % - Accent2 2 4 2" xfId="1182"/>
    <cellStyle name="20 % - Accent2 2 4 2 10" xfId="51011"/>
    <cellStyle name="20 % - Accent2 2 4 2 2" xfId="2414"/>
    <cellStyle name="20 % - Accent2 2 4 2 2 2" xfId="7700"/>
    <cellStyle name="20 % - Accent2 2 4 2 2 2 2" xfId="12981"/>
    <cellStyle name="20 % - Accent2 2 4 2 2 2 2 2" xfId="28487"/>
    <cellStyle name="20 % - Accent2 2 4 2 2 2 2 3" xfId="39044"/>
    <cellStyle name="20 % - Accent2 2 4 2 2 2 2 4" xfId="49599"/>
    <cellStyle name="20 % - Accent2 2 4 2 2 2 2 5" xfId="60163"/>
    <cellStyle name="20 % - Accent2 2 4 2 2 2 3" xfId="18100"/>
    <cellStyle name="20 % - Accent2 2 4 2 2 2 4" xfId="23207"/>
    <cellStyle name="20 % - Accent2 2 4 2 2 2 5" xfId="33764"/>
    <cellStyle name="20 % - Accent2 2 4 2 2 2 6" xfId="44319"/>
    <cellStyle name="20 % - Accent2 2 4 2 2 2 7" xfId="54883"/>
    <cellStyle name="20 % - Accent2 2 4 2 2 3" xfId="10340"/>
    <cellStyle name="20 % - Accent2 2 4 2 2 3 2" xfId="25847"/>
    <cellStyle name="20 % - Accent2 2 4 2 2 3 3" xfId="36404"/>
    <cellStyle name="20 % - Accent2 2 4 2 2 3 4" xfId="46959"/>
    <cellStyle name="20 % - Accent2 2 4 2 2 3 5" xfId="57523"/>
    <cellStyle name="20 % - Accent2 2 4 2 2 4" xfId="5058"/>
    <cellStyle name="20 % - Accent2 2 4 2 2 5" xfId="15636"/>
    <cellStyle name="20 % - Accent2 2 4 2 2 6" xfId="20567"/>
    <cellStyle name="20 % - Accent2 2 4 2 2 7" xfId="31124"/>
    <cellStyle name="20 % - Accent2 2 4 2 2 8" xfId="41679"/>
    <cellStyle name="20 % - Accent2 2 4 2 2 9" xfId="52243"/>
    <cellStyle name="20 % - Accent2 2 4 2 3" xfId="6468"/>
    <cellStyle name="20 % - Accent2 2 4 2 3 2" xfId="11749"/>
    <cellStyle name="20 % - Accent2 2 4 2 3 2 2" xfId="27255"/>
    <cellStyle name="20 % - Accent2 2 4 2 3 2 3" xfId="37812"/>
    <cellStyle name="20 % - Accent2 2 4 2 3 2 4" xfId="48367"/>
    <cellStyle name="20 % - Accent2 2 4 2 3 2 5" xfId="58931"/>
    <cellStyle name="20 % - Accent2 2 4 2 3 3" xfId="16868"/>
    <cellStyle name="20 % - Accent2 2 4 2 3 4" xfId="21975"/>
    <cellStyle name="20 % - Accent2 2 4 2 3 5" xfId="32532"/>
    <cellStyle name="20 % - Accent2 2 4 2 3 6" xfId="43087"/>
    <cellStyle name="20 % - Accent2 2 4 2 3 7" xfId="53651"/>
    <cellStyle name="20 % - Accent2 2 4 2 4" xfId="9108"/>
    <cellStyle name="20 % - Accent2 2 4 2 4 2" xfId="24615"/>
    <cellStyle name="20 % - Accent2 2 4 2 4 3" xfId="35172"/>
    <cellStyle name="20 % - Accent2 2 4 2 4 4" xfId="45727"/>
    <cellStyle name="20 % - Accent2 2 4 2 4 5" xfId="56291"/>
    <cellStyle name="20 % - Accent2 2 4 2 5" xfId="3826"/>
    <cellStyle name="20 % - Accent2 2 4 2 6" xfId="14404"/>
    <cellStyle name="20 % - Accent2 2 4 2 7" xfId="19335"/>
    <cellStyle name="20 % - Accent2 2 4 2 8" xfId="29892"/>
    <cellStyle name="20 % - Accent2 2 4 2 9" xfId="40447"/>
    <cellStyle name="20 % - Accent2 2 4 3" xfId="1710"/>
    <cellStyle name="20 % - Accent2 2 4 3 2" xfId="6996"/>
    <cellStyle name="20 % - Accent2 2 4 3 2 2" xfId="12277"/>
    <cellStyle name="20 % - Accent2 2 4 3 2 2 2" xfId="27783"/>
    <cellStyle name="20 % - Accent2 2 4 3 2 2 3" xfId="38340"/>
    <cellStyle name="20 % - Accent2 2 4 3 2 2 4" xfId="48895"/>
    <cellStyle name="20 % - Accent2 2 4 3 2 2 5" xfId="59459"/>
    <cellStyle name="20 % - Accent2 2 4 3 2 3" xfId="17396"/>
    <cellStyle name="20 % - Accent2 2 4 3 2 4" xfId="22503"/>
    <cellStyle name="20 % - Accent2 2 4 3 2 5" xfId="33060"/>
    <cellStyle name="20 % - Accent2 2 4 3 2 6" xfId="43615"/>
    <cellStyle name="20 % - Accent2 2 4 3 2 7" xfId="54179"/>
    <cellStyle name="20 % - Accent2 2 4 3 3" xfId="9636"/>
    <cellStyle name="20 % - Accent2 2 4 3 3 2" xfId="25143"/>
    <cellStyle name="20 % - Accent2 2 4 3 3 3" xfId="35700"/>
    <cellStyle name="20 % - Accent2 2 4 3 3 4" xfId="46255"/>
    <cellStyle name="20 % - Accent2 2 4 3 3 5" xfId="56819"/>
    <cellStyle name="20 % - Accent2 2 4 3 4" xfId="4354"/>
    <cellStyle name="20 % - Accent2 2 4 3 5" xfId="14932"/>
    <cellStyle name="20 % - Accent2 2 4 3 6" xfId="19863"/>
    <cellStyle name="20 % - Accent2 2 4 3 7" xfId="30420"/>
    <cellStyle name="20 % - Accent2 2 4 3 8" xfId="40975"/>
    <cellStyle name="20 % - Accent2 2 4 3 9" xfId="51539"/>
    <cellStyle name="20 % - Accent2 2 4 4" xfId="5763"/>
    <cellStyle name="20 % - Accent2 2 4 4 2" xfId="11045"/>
    <cellStyle name="20 % - Accent2 2 4 4 2 2" xfId="26551"/>
    <cellStyle name="20 % - Accent2 2 4 4 2 3" xfId="37108"/>
    <cellStyle name="20 % - Accent2 2 4 4 2 4" xfId="47663"/>
    <cellStyle name="20 % - Accent2 2 4 4 2 5" xfId="58227"/>
    <cellStyle name="20 % - Accent2 2 4 4 3" xfId="16164"/>
    <cellStyle name="20 % - Accent2 2 4 4 4" xfId="21271"/>
    <cellStyle name="20 % - Accent2 2 4 4 5" xfId="31828"/>
    <cellStyle name="20 % - Accent2 2 4 4 6" xfId="42383"/>
    <cellStyle name="20 % - Accent2 2 4 4 7" xfId="52947"/>
    <cellStyle name="20 % - Accent2 2 4 5" xfId="8404"/>
    <cellStyle name="20 % - Accent2 2 4 5 2" xfId="23911"/>
    <cellStyle name="20 % - Accent2 2 4 5 3" xfId="34468"/>
    <cellStyle name="20 % - Accent2 2 4 5 4" xfId="45023"/>
    <cellStyle name="20 % - Accent2 2 4 5 5" xfId="55587"/>
    <cellStyle name="20 % - Accent2 2 4 6" xfId="3124"/>
    <cellStyle name="20 % - Accent2 2 4 7" xfId="13700"/>
    <cellStyle name="20 % - Accent2 2 4 8" xfId="18631"/>
    <cellStyle name="20 % - Accent2 2 4 9" xfId="29190"/>
    <cellStyle name="20 % - Accent2 2 5" xfId="830"/>
    <cellStyle name="20 % - Accent2 2 5 10" xfId="50659"/>
    <cellStyle name="20 % - Accent2 2 5 2" xfId="2062"/>
    <cellStyle name="20 % - Accent2 2 5 2 2" xfId="7348"/>
    <cellStyle name="20 % - Accent2 2 5 2 2 2" xfId="12629"/>
    <cellStyle name="20 % - Accent2 2 5 2 2 2 2" xfId="28135"/>
    <cellStyle name="20 % - Accent2 2 5 2 2 2 3" xfId="38692"/>
    <cellStyle name="20 % - Accent2 2 5 2 2 2 4" xfId="49247"/>
    <cellStyle name="20 % - Accent2 2 5 2 2 2 5" xfId="59811"/>
    <cellStyle name="20 % - Accent2 2 5 2 2 3" xfId="17748"/>
    <cellStyle name="20 % - Accent2 2 5 2 2 4" xfId="22855"/>
    <cellStyle name="20 % - Accent2 2 5 2 2 5" xfId="33412"/>
    <cellStyle name="20 % - Accent2 2 5 2 2 6" xfId="43967"/>
    <cellStyle name="20 % - Accent2 2 5 2 2 7" xfId="54531"/>
    <cellStyle name="20 % - Accent2 2 5 2 3" xfId="9988"/>
    <cellStyle name="20 % - Accent2 2 5 2 3 2" xfId="25495"/>
    <cellStyle name="20 % - Accent2 2 5 2 3 3" xfId="36052"/>
    <cellStyle name="20 % - Accent2 2 5 2 3 4" xfId="46607"/>
    <cellStyle name="20 % - Accent2 2 5 2 3 5" xfId="57171"/>
    <cellStyle name="20 % - Accent2 2 5 2 4" xfId="4706"/>
    <cellStyle name="20 % - Accent2 2 5 2 5" xfId="15284"/>
    <cellStyle name="20 % - Accent2 2 5 2 6" xfId="20215"/>
    <cellStyle name="20 % - Accent2 2 5 2 7" xfId="30772"/>
    <cellStyle name="20 % - Accent2 2 5 2 8" xfId="41327"/>
    <cellStyle name="20 % - Accent2 2 5 2 9" xfId="51891"/>
    <cellStyle name="20 % - Accent2 2 5 3" xfId="6116"/>
    <cellStyle name="20 % - Accent2 2 5 3 2" xfId="11397"/>
    <cellStyle name="20 % - Accent2 2 5 3 2 2" xfId="26903"/>
    <cellStyle name="20 % - Accent2 2 5 3 2 3" xfId="37460"/>
    <cellStyle name="20 % - Accent2 2 5 3 2 4" xfId="48015"/>
    <cellStyle name="20 % - Accent2 2 5 3 2 5" xfId="58579"/>
    <cellStyle name="20 % - Accent2 2 5 3 3" xfId="16516"/>
    <cellStyle name="20 % - Accent2 2 5 3 4" xfId="21623"/>
    <cellStyle name="20 % - Accent2 2 5 3 5" xfId="32180"/>
    <cellStyle name="20 % - Accent2 2 5 3 6" xfId="42735"/>
    <cellStyle name="20 % - Accent2 2 5 3 7" xfId="53299"/>
    <cellStyle name="20 % - Accent2 2 5 4" xfId="8756"/>
    <cellStyle name="20 % - Accent2 2 5 4 2" xfId="24263"/>
    <cellStyle name="20 % - Accent2 2 5 4 3" xfId="34820"/>
    <cellStyle name="20 % - Accent2 2 5 4 4" xfId="45375"/>
    <cellStyle name="20 % - Accent2 2 5 4 5" xfId="55939"/>
    <cellStyle name="20 % - Accent2 2 5 5" xfId="3474"/>
    <cellStyle name="20 % - Accent2 2 5 6" xfId="14052"/>
    <cellStyle name="20 % - Accent2 2 5 7" xfId="18983"/>
    <cellStyle name="20 % - Accent2 2 5 8" xfId="29540"/>
    <cellStyle name="20 % - Accent2 2 5 9" xfId="40095"/>
    <cellStyle name="20 % - Accent2 2 6" xfId="1358"/>
    <cellStyle name="20 % - Accent2 2 6 2" xfId="6644"/>
    <cellStyle name="20 % - Accent2 2 6 2 2" xfId="11925"/>
    <cellStyle name="20 % - Accent2 2 6 2 2 2" xfId="27431"/>
    <cellStyle name="20 % - Accent2 2 6 2 2 3" xfId="37988"/>
    <cellStyle name="20 % - Accent2 2 6 2 2 4" xfId="48543"/>
    <cellStyle name="20 % - Accent2 2 6 2 2 5" xfId="59107"/>
    <cellStyle name="20 % - Accent2 2 6 2 3" xfId="17044"/>
    <cellStyle name="20 % - Accent2 2 6 2 4" xfId="22151"/>
    <cellStyle name="20 % - Accent2 2 6 2 5" xfId="32708"/>
    <cellStyle name="20 % - Accent2 2 6 2 6" xfId="43263"/>
    <cellStyle name="20 % - Accent2 2 6 2 7" xfId="53827"/>
    <cellStyle name="20 % - Accent2 2 6 3" xfId="9284"/>
    <cellStyle name="20 % - Accent2 2 6 3 2" xfId="24791"/>
    <cellStyle name="20 % - Accent2 2 6 3 3" xfId="35348"/>
    <cellStyle name="20 % - Accent2 2 6 3 4" xfId="45903"/>
    <cellStyle name="20 % - Accent2 2 6 3 5" xfId="56467"/>
    <cellStyle name="20 % - Accent2 2 6 4" xfId="4002"/>
    <cellStyle name="20 % - Accent2 2 6 5" xfId="14580"/>
    <cellStyle name="20 % - Accent2 2 6 6" xfId="19511"/>
    <cellStyle name="20 % - Accent2 2 6 7" xfId="30068"/>
    <cellStyle name="20 % - Accent2 2 6 8" xfId="40623"/>
    <cellStyle name="20 % - Accent2 2 6 9" xfId="51187"/>
    <cellStyle name="20 % - Accent2 2 7" xfId="2590"/>
    <cellStyle name="20 % - Accent2 2 7 2" xfId="7876"/>
    <cellStyle name="20 % - Accent2 2 7 2 2" xfId="13157"/>
    <cellStyle name="20 % - Accent2 2 7 2 2 2" xfId="28663"/>
    <cellStyle name="20 % - Accent2 2 7 2 2 3" xfId="39220"/>
    <cellStyle name="20 % - Accent2 2 7 2 2 4" xfId="49775"/>
    <cellStyle name="20 % - Accent2 2 7 2 2 5" xfId="60339"/>
    <cellStyle name="20 % - Accent2 2 7 2 3" xfId="23383"/>
    <cellStyle name="20 % - Accent2 2 7 2 4" xfId="33940"/>
    <cellStyle name="20 % - Accent2 2 7 2 5" xfId="44495"/>
    <cellStyle name="20 % - Accent2 2 7 2 6" xfId="55059"/>
    <cellStyle name="20 % - Accent2 2 7 3" xfId="10516"/>
    <cellStyle name="20 % - Accent2 2 7 3 2" xfId="26023"/>
    <cellStyle name="20 % - Accent2 2 7 3 3" xfId="36580"/>
    <cellStyle name="20 % - Accent2 2 7 3 4" xfId="47135"/>
    <cellStyle name="20 % - Accent2 2 7 3 5" xfId="57699"/>
    <cellStyle name="20 % - Accent2 2 7 4" xfId="5234"/>
    <cellStyle name="20 % - Accent2 2 7 5" xfId="15812"/>
    <cellStyle name="20 % - Accent2 2 7 6" xfId="20743"/>
    <cellStyle name="20 % - Accent2 2 7 7" xfId="31300"/>
    <cellStyle name="20 % - Accent2 2 7 8" xfId="41855"/>
    <cellStyle name="20 % - Accent2 2 7 9" xfId="52419"/>
    <cellStyle name="20 % - Accent2 2 8" xfId="5411"/>
    <cellStyle name="20 % - Accent2 2 8 2" xfId="10693"/>
    <cellStyle name="20 % - Accent2 2 8 2 2" xfId="26199"/>
    <cellStyle name="20 % - Accent2 2 8 2 3" xfId="36756"/>
    <cellStyle name="20 % - Accent2 2 8 2 4" xfId="47311"/>
    <cellStyle name="20 % - Accent2 2 8 2 5" xfId="57875"/>
    <cellStyle name="20 % - Accent2 2 8 3" xfId="20919"/>
    <cellStyle name="20 % - Accent2 2 8 4" xfId="31476"/>
    <cellStyle name="20 % - Accent2 2 8 5" xfId="42031"/>
    <cellStyle name="20 % - Accent2 2 8 6" xfId="52595"/>
    <cellStyle name="20 % - Accent2 2 9" xfId="8052"/>
    <cellStyle name="20 % - Accent2 2 9 2" xfId="23559"/>
    <cellStyle name="20 % - Accent2 2 9 3" xfId="34116"/>
    <cellStyle name="20 % - Accent2 2 9 4" xfId="44671"/>
    <cellStyle name="20 % - Accent2 2 9 5" xfId="55235"/>
    <cellStyle name="20 % - Accent2 3" xfId="134"/>
    <cellStyle name="20 % - Accent2 3 10" xfId="13364"/>
    <cellStyle name="20 % - Accent2 3 11" xfId="18294"/>
    <cellStyle name="20 % - Accent2 3 12" xfId="28856"/>
    <cellStyle name="20 % - Accent2 3 13" xfId="39411"/>
    <cellStyle name="20 % - Accent2 3 14" xfId="49971"/>
    <cellStyle name="20 % - Accent2 3 2" xfId="317"/>
    <cellStyle name="20 % - Accent2 3 2 10" xfId="29032"/>
    <cellStyle name="20 % - Accent2 3 2 11" xfId="39587"/>
    <cellStyle name="20 % - Accent2 3 2 12" xfId="50147"/>
    <cellStyle name="20 % - Accent2 3 2 2" xfId="670"/>
    <cellStyle name="20 % - Accent2 3 2 2 10" xfId="50499"/>
    <cellStyle name="20 % - Accent2 3 2 2 2" xfId="1902"/>
    <cellStyle name="20 % - Accent2 3 2 2 2 2" xfId="7188"/>
    <cellStyle name="20 % - Accent2 3 2 2 2 2 2" xfId="12469"/>
    <cellStyle name="20 % - Accent2 3 2 2 2 2 2 2" xfId="27975"/>
    <cellStyle name="20 % - Accent2 3 2 2 2 2 2 3" xfId="38532"/>
    <cellStyle name="20 % - Accent2 3 2 2 2 2 2 4" xfId="49087"/>
    <cellStyle name="20 % - Accent2 3 2 2 2 2 2 5" xfId="59651"/>
    <cellStyle name="20 % - Accent2 3 2 2 2 2 3" xfId="17588"/>
    <cellStyle name="20 % - Accent2 3 2 2 2 2 4" xfId="22695"/>
    <cellStyle name="20 % - Accent2 3 2 2 2 2 5" xfId="33252"/>
    <cellStyle name="20 % - Accent2 3 2 2 2 2 6" xfId="43807"/>
    <cellStyle name="20 % - Accent2 3 2 2 2 2 7" xfId="54371"/>
    <cellStyle name="20 % - Accent2 3 2 2 2 3" xfId="9828"/>
    <cellStyle name="20 % - Accent2 3 2 2 2 3 2" xfId="25335"/>
    <cellStyle name="20 % - Accent2 3 2 2 2 3 3" xfId="35892"/>
    <cellStyle name="20 % - Accent2 3 2 2 2 3 4" xfId="46447"/>
    <cellStyle name="20 % - Accent2 3 2 2 2 3 5" xfId="57011"/>
    <cellStyle name="20 % - Accent2 3 2 2 2 4" xfId="4546"/>
    <cellStyle name="20 % - Accent2 3 2 2 2 5" xfId="15124"/>
    <cellStyle name="20 % - Accent2 3 2 2 2 6" xfId="20055"/>
    <cellStyle name="20 % - Accent2 3 2 2 2 7" xfId="30612"/>
    <cellStyle name="20 % - Accent2 3 2 2 2 8" xfId="41167"/>
    <cellStyle name="20 % - Accent2 3 2 2 2 9" xfId="51731"/>
    <cellStyle name="20 % - Accent2 3 2 2 3" xfId="5956"/>
    <cellStyle name="20 % - Accent2 3 2 2 3 2" xfId="11237"/>
    <cellStyle name="20 % - Accent2 3 2 2 3 2 2" xfId="26743"/>
    <cellStyle name="20 % - Accent2 3 2 2 3 2 3" xfId="37300"/>
    <cellStyle name="20 % - Accent2 3 2 2 3 2 4" xfId="47855"/>
    <cellStyle name="20 % - Accent2 3 2 2 3 2 5" xfId="58419"/>
    <cellStyle name="20 % - Accent2 3 2 2 3 3" xfId="16356"/>
    <cellStyle name="20 % - Accent2 3 2 2 3 4" xfId="21463"/>
    <cellStyle name="20 % - Accent2 3 2 2 3 5" xfId="32020"/>
    <cellStyle name="20 % - Accent2 3 2 2 3 6" xfId="42575"/>
    <cellStyle name="20 % - Accent2 3 2 2 3 7" xfId="53139"/>
    <cellStyle name="20 % - Accent2 3 2 2 4" xfId="8596"/>
    <cellStyle name="20 % - Accent2 3 2 2 4 2" xfId="24103"/>
    <cellStyle name="20 % - Accent2 3 2 2 4 3" xfId="34660"/>
    <cellStyle name="20 % - Accent2 3 2 2 4 4" xfId="45215"/>
    <cellStyle name="20 % - Accent2 3 2 2 4 5" xfId="55779"/>
    <cellStyle name="20 % - Accent2 3 2 2 5" xfId="3314"/>
    <cellStyle name="20 % - Accent2 3 2 2 6" xfId="13892"/>
    <cellStyle name="20 % - Accent2 3 2 2 7" xfId="18823"/>
    <cellStyle name="20 % - Accent2 3 2 2 8" xfId="29380"/>
    <cellStyle name="20 % - Accent2 3 2 2 9" xfId="39935"/>
    <cellStyle name="20 % - Accent2 3 2 3" xfId="1022"/>
    <cellStyle name="20 % - Accent2 3 2 3 10" xfId="50851"/>
    <cellStyle name="20 % - Accent2 3 2 3 2" xfId="2254"/>
    <cellStyle name="20 % - Accent2 3 2 3 2 2" xfId="7540"/>
    <cellStyle name="20 % - Accent2 3 2 3 2 2 2" xfId="12821"/>
    <cellStyle name="20 % - Accent2 3 2 3 2 2 2 2" xfId="28327"/>
    <cellStyle name="20 % - Accent2 3 2 3 2 2 2 3" xfId="38884"/>
    <cellStyle name="20 % - Accent2 3 2 3 2 2 2 4" xfId="49439"/>
    <cellStyle name="20 % - Accent2 3 2 3 2 2 2 5" xfId="60003"/>
    <cellStyle name="20 % - Accent2 3 2 3 2 2 3" xfId="17940"/>
    <cellStyle name="20 % - Accent2 3 2 3 2 2 4" xfId="23047"/>
    <cellStyle name="20 % - Accent2 3 2 3 2 2 5" xfId="33604"/>
    <cellStyle name="20 % - Accent2 3 2 3 2 2 6" xfId="44159"/>
    <cellStyle name="20 % - Accent2 3 2 3 2 2 7" xfId="54723"/>
    <cellStyle name="20 % - Accent2 3 2 3 2 3" xfId="10180"/>
    <cellStyle name="20 % - Accent2 3 2 3 2 3 2" xfId="25687"/>
    <cellStyle name="20 % - Accent2 3 2 3 2 3 3" xfId="36244"/>
    <cellStyle name="20 % - Accent2 3 2 3 2 3 4" xfId="46799"/>
    <cellStyle name="20 % - Accent2 3 2 3 2 3 5" xfId="57363"/>
    <cellStyle name="20 % - Accent2 3 2 3 2 4" xfId="4898"/>
    <cellStyle name="20 % - Accent2 3 2 3 2 5" xfId="15476"/>
    <cellStyle name="20 % - Accent2 3 2 3 2 6" xfId="20407"/>
    <cellStyle name="20 % - Accent2 3 2 3 2 7" xfId="30964"/>
    <cellStyle name="20 % - Accent2 3 2 3 2 8" xfId="41519"/>
    <cellStyle name="20 % - Accent2 3 2 3 2 9" xfId="52083"/>
    <cellStyle name="20 % - Accent2 3 2 3 3" xfId="6308"/>
    <cellStyle name="20 % - Accent2 3 2 3 3 2" xfId="11589"/>
    <cellStyle name="20 % - Accent2 3 2 3 3 2 2" xfId="27095"/>
    <cellStyle name="20 % - Accent2 3 2 3 3 2 3" xfId="37652"/>
    <cellStyle name="20 % - Accent2 3 2 3 3 2 4" xfId="48207"/>
    <cellStyle name="20 % - Accent2 3 2 3 3 2 5" xfId="58771"/>
    <cellStyle name="20 % - Accent2 3 2 3 3 3" xfId="16708"/>
    <cellStyle name="20 % - Accent2 3 2 3 3 4" xfId="21815"/>
    <cellStyle name="20 % - Accent2 3 2 3 3 5" xfId="32372"/>
    <cellStyle name="20 % - Accent2 3 2 3 3 6" xfId="42927"/>
    <cellStyle name="20 % - Accent2 3 2 3 3 7" xfId="53491"/>
    <cellStyle name="20 % - Accent2 3 2 3 4" xfId="8948"/>
    <cellStyle name="20 % - Accent2 3 2 3 4 2" xfId="24455"/>
    <cellStyle name="20 % - Accent2 3 2 3 4 3" xfId="35012"/>
    <cellStyle name="20 % - Accent2 3 2 3 4 4" xfId="45567"/>
    <cellStyle name="20 % - Accent2 3 2 3 4 5" xfId="56131"/>
    <cellStyle name="20 % - Accent2 3 2 3 5" xfId="3666"/>
    <cellStyle name="20 % - Accent2 3 2 3 6" xfId="14244"/>
    <cellStyle name="20 % - Accent2 3 2 3 7" xfId="19175"/>
    <cellStyle name="20 % - Accent2 3 2 3 8" xfId="29732"/>
    <cellStyle name="20 % - Accent2 3 2 3 9" xfId="40287"/>
    <cellStyle name="20 % - Accent2 3 2 4" xfId="1550"/>
    <cellStyle name="20 % - Accent2 3 2 4 2" xfId="6836"/>
    <cellStyle name="20 % - Accent2 3 2 4 2 2" xfId="12117"/>
    <cellStyle name="20 % - Accent2 3 2 4 2 2 2" xfId="27623"/>
    <cellStyle name="20 % - Accent2 3 2 4 2 2 3" xfId="38180"/>
    <cellStyle name="20 % - Accent2 3 2 4 2 2 4" xfId="48735"/>
    <cellStyle name="20 % - Accent2 3 2 4 2 2 5" xfId="59299"/>
    <cellStyle name="20 % - Accent2 3 2 4 2 3" xfId="17236"/>
    <cellStyle name="20 % - Accent2 3 2 4 2 4" xfId="22343"/>
    <cellStyle name="20 % - Accent2 3 2 4 2 5" xfId="32900"/>
    <cellStyle name="20 % - Accent2 3 2 4 2 6" xfId="43455"/>
    <cellStyle name="20 % - Accent2 3 2 4 2 7" xfId="54019"/>
    <cellStyle name="20 % - Accent2 3 2 4 3" xfId="9476"/>
    <cellStyle name="20 % - Accent2 3 2 4 3 2" xfId="24983"/>
    <cellStyle name="20 % - Accent2 3 2 4 3 3" xfId="35540"/>
    <cellStyle name="20 % - Accent2 3 2 4 3 4" xfId="46095"/>
    <cellStyle name="20 % - Accent2 3 2 4 3 5" xfId="56659"/>
    <cellStyle name="20 % - Accent2 3 2 4 4" xfId="4194"/>
    <cellStyle name="20 % - Accent2 3 2 4 5" xfId="14772"/>
    <cellStyle name="20 % - Accent2 3 2 4 6" xfId="19703"/>
    <cellStyle name="20 % - Accent2 3 2 4 7" xfId="30260"/>
    <cellStyle name="20 % - Accent2 3 2 4 8" xfId="40815"/>
    <cellStyle name="20 % - Accent2 3 2 4 9" xfId="51379"/>
    <cellStyle name="20 % - Accent2 3 2 5" xfId="5603"/>
    <cellStyle name="20 % - Accent2 3 2 5 2" xfId="10885"/>
    <cellStyle name="20 % - Accent2 3 2 5 2 2" xfId="26391"/>
    <cellStyle name="20 % - Accent2 3 2 5 2 3" xfId="36948"/>
    <cellStyle name="20 % - Accent2 3 2 5 2 4" xfId="47503"/>
    <cellStyle name="20 % - Accent2 3 2 5 2 5" xfId="58067"/>
    <cellStyle name="20 % - Accent2 3 2 5 3" xfId="16004"/>
    <cellStyle name="20 % - Accent2 3 2 5 4" xfId="21111"/>
    <cellStyle name="20 % - Accent2 3 2 5 5" xfId="31668"/>
    <cellStyle name="20 % - Accent2 3 2 5 6" xfId="42223"/>
    <cellStyle name="20 % - Accent2 3 2 5 7" xfId="52787"/>
    <cellStyle name="20 % - Accent2 3 2 6" xfId="8244"/>
    <cellStyle name="20 % - Accent2 3 2 6 2" xfId="23751"/>
    <cellStyle name="20 % - Accent2 3 2 6 3" xfId="34308"/>
    <cellStyle name="20 % - Accent2 3 2 6 4" xfId="44863"/>
    <cellStyle name="20 % - Accent2 3 2 6 5" xfId="55427"/>
    <cellStyle name="20 % - Accent2 3 2 7" xfId="2966"/>
    <cellStyle name="20 % - Accent2 3 2 8" xfId="13540"/>
    <cellStyle name="20 % - Accent2 3 2 9" xfId="18471"/>
    <cellStyle name="20 % - Accent2 3 3" xfId="493"/>
    <cellStyle name="20 % - Accent2 3 3 10" xfId="39761"/>
    <cellStyle name="20 % - Accent2 3 3 11" xfId="50323"/>
    <cellStyle name="20 % - Accent2 3 3 2" xfId="1198"/>
    <cellStyle name="20 % - Accent2 3 3 2 10" xfId="51027"/>
    <cellStyle name="20 % - Accent2 3 3 2 2" xfId="2430"/>
    <cellStyle name="20 % - Accent2 3 3 2 2 2" xfId="7716"/>
    <cellStyle name="20 % - Accent2 3 3 2 2 2 2" xfId="12997"/>
    <cellStyle name="20 % - Accent2 3 3 2 2 2 2 2" xfId="28503"/>
    <cellStyle name="20 % - Accent2 3 3 2 2 2 2 3" xfId="39060"/>
    <cellStyle name="20 % - Accent2 3 3 2 2 2 2 4" xfId="49615"/>
    <cellStyle name="20 % - Accent2 3 3 2 2 2 2 5" xfId="60179"/>
    <cellStyle name="20 % - Accent2 3 3 2 2 2 3" xfId="18116"/>
    <cellStyle name="20 % - Accent2 3 3 2 2 2 4" xfId="23223"/>
    <cellStyle name="20 % - Accent2 3 3 2 2 2 5" xfId="33780"/>
    <cellStyle name="20 % - Accent2 3 3 2 2 2 6" xfId="44335"/>
    <cellStyle name="20 % - Accent2 3 3 2 2 2 7" xfId="54899"/>
    <cellStyle name="20 % - Accent2 3 3 2 2 3" xfId="10356"/>
    <cellStyle name="20 % - Accent2 3 3 2 2 3 2" xfId="25863"/>
    <cellStyle name="20 % - Accent2 3 3 2 2 3 3" xfId="36420"/>
    <cellStyle name="20 % - Accent2 3 3 2 2 3 4" xfId="46975"/>
    <cellStyle name="20 % - Accent2 3 3 2 2 3 5" xfId="57539"/>
    <cellStyle name="20 % - Accent2 3 3 2 2 4" xfId="5074"/>
    <cellStyle name="20 % - Accent2 3 3 2 2 5" xfId="15652"/>
    <cellStyle name="20 % - Accent2 3 3 2 2 6" xfId="20583"/>
    <cellStyle name="20 % - Accent2 3 3 2 2 7" xfId="31140"/>
    <cellStyle name="20 % - Accent2 3 3 2 2 8" xfId="41695"/>
    <cellStyle name="20 % - Accent2 3 3 2 2 9" xfId="52259"/>
    <cellStyle name="20 % - Accent2 3 3 2 3" xfId="6484"/>
    <cellStyle name="20 % - Accent2 3 3 2 3 2" xfId="11765"/>
    <cellStyle name="20 % - Accent2 3 3 2 3 2 2" xfId="27271"/>
    <cellStyle name="20 % - Accent2 3 3 2 3 2 3" xfId="37828"/>
    <cellStyle name="20 % - Accent2 3 3 2 3 2 4" xfId="48383"/>
    <cellStyle name="20 % - Accent2 3 3 2 3 2 5" xfId="58947"/>
    <cellStyle name="20 % - Accent2 3 3 2 3 3" xfId="16884"/>
    <cellStyle name="20 % - Accent2 3 3 2 3 4" xfId="21991"/>
    <cellStyle name="20 % - Accent2 3 3 2 3 5" xfId="32548"/>
    <cellStyle name="20 % - Accent2 3 3 2 3 6" xfId="43103"/>
    <cellStyle name="20 % - Accent2 3 3 2 3 7" xfId="53667"/>
    <cellStyle name="20 % - Accent2 3 3 2 4" xfId="9124"/>
    <cellStyle name="20 % - Accent2 3 3 2 4 2" xfId="24631"/>
    <cellStyle name="20 % - Accent2 3 3 2 4 3" xfId="35188"/>
    <cellStyle name="20 % - Accent2 3 3 2 4 4" xfId="45743"/>
    <cellStyle name="20 % - Accent2 3 3 2 4 5" xfId="56307"/>
    <cellStyle name="20 % - Accent2 3 3 2 5" xfId="3842"/>
    <cellStyle name="20 % - Accent2 3 3 2 6" xfId="14420"/>
    <cellStyle name="20 % - Accent2 3 3 2 7" xfId="19351"/>
    <cellStyle name="20 % - Accent2 3 3 2 8" xfId="29908"/>
    <cellStyle name="20 % - Accent2 3 3 2 9" xfId="40463"/>
    <cellStyle name="20 % - Accent2 3 3 3" xfId="1726"/>
    <cellStyle name="20 % - Accent2 3 3 3 2" xfId="7012"/>
    <cellStyle name="20 % - Accent2 3 3 3 2 2" xfId="12293"/>
    <cellStyle name="20 % - Accent2 3 3 3 2 2 2" xfId="27799"/>
    <cellStyle name="20 % - Accent2 3 3 3 2 2 3" xfId="38356"/>
    <cellStyle name="20 % - Accent2 3 3 3 2 2 4" xfId="48911"/>
    <cellStyle name="20 % - Accent2 3 3 3 2 2 5" xfId="59475"/>
    <cellStyle name="20 % - Accent2 3 3 3 2 3" xfId="17412"/>
    <cellStyle name="20 % - Accent2 3 3 3 2 4" xfId="22519"/>
    <cellStyle name="20 % - Accent2 3 3 3 2 5" xfId="33076"/>
    <cellStyle name="20 % - Accent2 3 3 3 2 6" xfId="43631"/>
    <cellStyle name="20 % - Accent2 3 3 3 2 7" xfId="54195"/>
    <cellStyle name="20 % - Accent2 3 3 3 3" xfId="9652"/>
    <cellStyle name="20 % - Accent2 3 3 3 3 2" xfId="25159"/>
    <cellStyle name="20 % - Accent2 3 3 3 3 3" xfId="35716"/>
    <cellStyle name="20 % - Accent2 3 3 3 3 4" xfId="46271"/>
    <cellStyle name="20 % - Accent2 3 3 3 3 5" xfId="56835"/>
    <cellStyle name="20 % - Accent2 3 3 3 4" xfId="4370"/>
    <cellStyle name="20 % - Accent2 3 3 3 5" xfId="14948"/>
    <cellStyle name="20 % - Accent2 3 3 3 6" xfId="19879"/>
    <cellStyle name="20 % - Accent2 3 3 3 7" xfId="30436"/>
    <cellStyle name="20 % - Accent2 3 3 3 8" xfId="40991"/>
    <cellStyle name="20 % - Accent2 3 3 3 9" xfId="51555"/>
    <cellStyle name="20 % - Accent2 3 3 4" xfId="5779"/>
    <cellStyle name="20 % - Accent2 3 3 4 2" xfId="11061"/>
    <cellStyle name="20 % - Accent2 3 3 4 2 2" xfId="26567"/>
    <cellStyle name="20 % - Accent2 3 3 4 2 3" xfId="37124"/>
    <cellStyle name="20 % - Accent2 3 3 4 2 4" xfId="47679"/>
    <cellStyle name="20 % - Accent2 3 3 4 2 5" xfId="58243"/>
    <cellStyle name="20 % - Accent2 3 3 4 3" xfId="16180"/>
    <cellStyle name="20 % - Accent2 3 3 4 4" xfId="21287"/>
    <cellStyle name="20 % - Accent2 3 3 4 5" xfId="31844"/>
    <cellStyle name="20 % - Accent2 3 3 4 6" xfId="42399"/>
    <cellStyle name="20 % - Accent2 3 3 4 7" xfId="52963"/>
    <cellStyle name="20 % - Accent2 3 3 5" xfId="8420"/>
    <cellStyle name="20 % - Accent2 3 3 5 2" xfId="23927"/>
    <cellStyle name="20 % - Accent2 3 3 5 3" xfId="34484"/>
    <cellStyle name="20 % - Accent2 3 3 5 4" xfId="45039"/>
    <cellStyle name="20 % - Accent2 3 3 5 5" xfId="55603"/>
    <cellStyle name="20 % - Accent2 3 3 6" xfId="3140"/>
    <cellStyle name="20 % - Accent2 3 3 7" xfId="13716"/>
    <cellStyle name="20 % - Accent2 3 3 8" xfId="18647"/>
    <cellStyle name="20 % - Accent2 3 3 9" xfId="29206"/>
    <cellStyle name="20 % - Accent2 3 4" xfId="846"/>
    <cellStyle name="20 % - Accent2 3 4 10" xfId="50675"/>
    <cellStyle name="20 % - Accent2 3 4 2" xfId="2078"/>
    <cellStyle name="20 % - Accent2 3 4 2 2" xfId="7364"/>
    <cellStyle name="20 % - Accent2 3 4 2 2 2" xfId="12645"/>
    <cellStyle name="20 % - Accent2 3 4 2 2 2 2" xfId="28151"/>
    <cellStyle name="20 % - Accent2 3 4 2 2 2 3" xfId="38708"/>
    <cellStyle name="20 % - Accent2 3 4 2 2 2 4" xfId="49263"/>
    <cellStyle name="20 % - Accent2 3 4 2 2 2 5" xfId="59827"/>
    <cellStyle name="20 % - Accent2 3 4 2 2 3" xfId="17764"/>
    <cellStyle name="20 % - Accent2 3 4 2 2 4" xfId="22871"/>
    <cellStyle name="20 % - Accent2 3 4 2 2 5" xfId="33428"/>
    <cellStyle name="20 % - Accent2 3 4 2 2 6" xfId="43983"/>
    <cellStyle name="20 % - Accent2 3 4 2 2 7" xfId="54547"/>
    <cellStyle name="20 % - Accent2 3 4 2 3" xfId="10004"/>
    <cellStyle name="20 % - Accent2 3 4 2 3 2" xfId="25511"/>
    <cellStyle name="20 % - Accent2 3 4 2 3 3" xfId="36068"/>
    <cellStyle name="20 % - Accent2 3 4 2 3 4" xfId="46623"/>
    <cellStyle name="20 % - Accent2 3 4 2 3 5" xfId="57187"/>
    <cellStyle name="20 % - Accent2 3 4 2 4" xfId="4722"/>
    <cellStyle name="20 % - Accent2 3 4 2 5" xfId="15300"/>
    <cellStyle name="20 % - Accent2 3 4 2 6" xfId="20231"/>
    <cellStyle name="20 % - Accent2 3 4 2 7" xfId="30788"/>
    <cellStyle name="20 % - Accent2 3 4 2 8" xfId="41343"/>
    <cellStyle name="20 % - Accent2 3 4 2 9" xfId="51907"/>
    <cellStyle name="20 % - Accent2 3 4 3" xfId="6132"/>
    <cellStyle name="20 % - Accent2 3 4 3 2" xfId="11413"/>
    <cellStyle name="20 % - Accent2 3 4 3 2 2" xfId="26919"/>
    <cellStyle name="20 % - Accent2 3 4 3 2 3" xfId="37476"/>
    <cellStyle name="20 % - Accent2 3 4 3 2 4" xfId="48031"/>
    <cellStyle name="20 % - Accent2 3 4 3 2 5" xfId="58595"/>
    <cellStyle name="20 % - Accent2 3 4 3 3" xfId="16532"/>
    <cellStyle name="20 % - Accent2 3 4 3 4" xfId="21639"/>
    <cellStyle name="20 % - Accent2 3 4 3 5" xfId="32196"/>
    <cellStyle name="20 % - Accent2 3 4 3 6" xfId="42751"/>
    <cellStyle name="20 % - Accent2 3 4 3 7" xfId="53315"/>
    <cellStyle name="20 % - Accent2 3 4 4" xfId="8772"/>
    <cellStyle name="20 % - Accent2 3 4 4 2" xfId="24279"/>
    <cellStyle name="20 % - Accent2 3 4 4 3" xfId="34836"/>
    <cellStyle name="20 % - Accent2 3 4 4 4" xfId="45391"/>
    <cellStyle name="20 % - Accent2 3 4 4 5" xfId="55955"/>
    <cellStyle name="20 % - Accent2 3 4 5" xfId="3490"/>
    <cellStyle name="20 % - Accent2 3 4 6" xfId="14068"/>
    <cellStyle name="20 % - Accent2 3 4 7" xfId="18999"/>
    <cellStyle name="20 % - Accent2 3 4 8" xfId="29556"/>
    <cellStyle name="20 % - Accent2 3 4 9" xfId="40111"/>
    <cellStyle name="20 % - Accent2 3 5" xfId="1374"/>
    <cellStyle name="20 % - Accent2 3 5 2" xfId="6660"/>
    <cellStyle name="20 % - Accent2 3 5 2 2" xfId="11941"/>
    <cellStyle name="20 % - Accent2 3 5 2 2 2" xfId="27447"/>
    <cellStyle name="20 % - Accent2 3 5 2 2 3" xfId="38004"/>
    <cellStyle name="20 % - Accent2 3 5 2 2 4" xfId="48559"/>
    <cellStyle name="20 % - Accent2 3 5 2 2 5" xfId="59123"/>
    <cellStyle name="20 % - Accent2 3 5 2 3" xfId="17060"/>
    <cellStyle name="20 % - Accent2 3 5 2 4" xfId="22167"/>
    <cellStyle name="20 % - Accent2 3 5 2 5" xfId="32724"/>
    <cellStyle name="20 % - Accent2 3 5 2 6" xfId="43279"/>
    <cellStyle name="20 % - Accent2 3 5 2 7" xfId="53843"/>
    <cellStyle name="20 % - Accent2 3 5 3" xfId="9300"/>
    <cellStyle name="20 % - Accent2 3 5 3 2" xfId="24807"/>
    <cellStyle name="20 % - Accent2 3 5 3 3" xfId="35364"/>
    <cellStyle name="20 % - Accent2 3 5 3 4" xfId="45919"/>
    <cellStyle name="20 % - Accent2 3 5 3 5" xfId="56483"/>
    <cellStyle name="20 % - Accent2 3 5 4" xfId="4018"/>
    <cellStyle name="20 % - Accent2 3 5 5" xfId="14596"/>
    <cellStyle name="20 % - Accent2 3 5 6" xfId="19527"/>
    <cellStyle name="20 % - Accent2 3 5 7" xfId="30084"/>
    <cellStyle name="20 % - Accent2 3 5 8" xfId="40639"/>
    <cellStyle name="20 % - Accent2 3 5 9" xfId="51203"/>
    <cellStyle name="20 % - Accent2 3 6" xfId="2606"/>
    <cellStyle name="20 % - Accent2 3 6 2" xfId="7892"/>
    <cellStyle name="20 % - Accent2 3 6 2 2" xfId="13173"/>
    <cellStyle name="20 % - Accent2 3 6 2 2 2" xfId="28679"/>
    <cellStyle name="20 % - Accent2 3 6 2 2 3" xfId="39236"/>
    <cellStyle name="20 % - Accent2 3 6 2 2 4" xfId="49791"/>
    <cellStyle name="20 % - Accent2 3 6 2 2 5" xfId="60355"/>
    <cellStyle name="20 % - Accent2 3 6 2 3" xfId="23399"/>
    <cellStyle name="20 % - Accent2 3 6 2 4" xfId="33956"/>
    <cellStyle name="20 % - Accent2 3 6 2 5" xfId="44511"/>
    <cellStyle name="20 % - Accent2 3 6 2 6" xfId="55075"/>
    <cellStyle name="20 % - Accent2 3 6 3" xfId="10532"/>
    <cellStyle name="20 % - Accent2 3 6 3 2" xfId="26039"/>
    <cellStyle name="20 % - Accent2 3 6 3 3" xfId="36596"/>
    <cellStyle name="20 % - Accent2 3 6 3 4" xfId="47151"/>
    <cellStyle name="20 % - Accent2 3 6 3 5" xfId="57715"/>
    <cellStyle name="20 % - Accent2 3 6 4" xfId="5250"/>
    <cellStyle name="20 % - Accent2 3 6 5" xfId="15828"/>
    <cellStyle name="20 % - Accent2 3 6 6" xfId="20759"/>
    <cellStyle name="20 % - Accent2 3 6 7" xfId="31316"/>
    <cellStyle name="20 % - Accent2 3 6 8" xfId="41871"/>
    <cellStyle name="20 % - Accent2 3 6 9" xfId="52435"/>
    <cellStyle name="20 % - Accent2 3 7" xfId="5427"/>
    <cellStyle name="20 % - Accent2 3 7 2" xfId="10709"/>
    <cellStyle name="20 % - Accent2 3 7 2 2" xfId="26215"/>
    <cellStyle name="20 % - Accent2 3 7 2 3" xfId="36772"/>
    <cellStyle name="20 % - Accent2 3 7 2 4" xfId="47327"/>
    <cellStyle name="20 % - Accent2 3 7 2 5" xfId="57891"/>
    <cellStyle name="20 % - Accent2 3 7 3" xfId="20935"/>
    <cellStyle name="20 % - Accent2 3 7 4" xfId="31492"/>
    <cellStyle name="20 % - Accent2 3 7 5" xfId="42047"/>
    <cellStyle name="20 % - Accent2 3 7 6" xfId="52611"/>
    <cellStyle name="20 % - Accent2 3 8" xfId="8068"/>
    <cellStyle name="20 % - Accent2 3 8 2" xfId="23575"/>
    <cellStyle name="20 % - Accent2 3 8 3" xfId="34132"/>
    <cellStyle name="20 % - Accent2 3 8 4" xfId="44687"/>
    <cellStyle name="20 % - Accent2 3 8 5" xfId="55251"/>
    <cellStyle name="20 % - Accent2 3 9" xfId="2783"/>
    <cellStyle name="20 % - Accent2 4" xfId="228"/>
    <cellStyle name="20 % - Accent2 4 10" xfId="28944"/>
    <cellStyle name="20 % - Accent2 4 11" xfId="39499"/>
    <cellStyle name="20 % - Accent2 4 12" xfId="50059"/>
    <cellStyle name="20 % - Accent2 4 2" xfId="581"/>
    <cellStyle name="20 % - Accent2 4 2 10" xfId="50410"/>
    <cellStyle name="20 % - Accent2 4 2 2" xfId="1813"/>
    <cellStyle name="20 % - Accent2 4 2 2 2" xfId="7099"/>
    <cellStyle name="20 % - Accent2 4 2 2 2 2" xfId="12380"/>
    <cellStyle name="20 % - Accent2 4 2 2 2 2 2" xfId="27886"/>
    <cellStyle name="20 % - Accent2 4 2 2 2 2 3" xfId="38443"/>
    <cellStyle name="20 % - Accent2 4 2 2 2 2 4" xfId="48998"/>
    <cellStyle name="20 % - Accent2 4 2 2 2 2 5" xfId="59562"/>
    <cellStyle name="20 % - Accent2 4 2 2 2 3" xfId="17499"/>
    <cellStyle name="20 % - Accent2 4 2 2 2 4" xfId="22606"/>
    <cellStyle name="20 % - Accent2 4 2 2 2 5" xfId="33163"/>
    <cellStyle name="20 % - Accent2 4 2 2 2 6" xfId="43718"/>
    <cellStyle name="20 % - Accent2 4 2 2 2 7" xfId="54282"/>
    <cellStyle name="20 % - Accent2 4 2 2 3" xfId="9739"/>
    <cellStyle name="20 % - Accent2 4 2 2 3 2" xfId="25246"/>
    <cellStyle name="20 % - Accent2 4 2 2 3 3" xfId="35803"/>
    <cellStyle name="20 % - Accent2 4 2 2 3 4" xfId="46358"/>
    <cellStyle name="20 % - Accent2 4 2 2 3 5" xfId="56922"/>
    <cellStyle name="20 % - Accent2 4 2 2 4" xfId="4457"/>
    <cellStyle name="20 % - Accent2 4 2 2 5" xfId="15035"/>
    <cellStyle name="20 % - Accent2 4 2 2 6" xfId="19966"/>
    <cellStyle name="20 % - Accent2 4 2 2 7" xfId="30523"/>
    <cellStyle name="20 % - Accent2 4 2 2 8" xfId="41078"/>
    <cellStyle name="20 % - Accent2 4 2 2 9" xfId="51642"/>
    <cellStyle name="20 % - Accent2 4 2 3" xfId="5867"/>
    <cellStyle name="20 % - Accent2 4 2 3 2" xfId="11148"/>
    <cellStyle name="20 % - Accent2 4 2 3 2 2" xfId="26654"/>
    <cellStyle name="20 % - Accent2 4 2 3 2 3" xfId="37211"/>
    <cellStyle name="20 % - Accent2 4 2 3 2 4" xfId="47766"/>
    <cellStyle name="20 % - Accent2 4 2 3 2 5" xfId="58330"/>
    <cellStyle name="20 % - Accent2 4 2 3 3" xfId="16267"/>
    <cellStyle name="20 % - Accent2 4 2 3 4" xfId="21374"/>
    <cellStyle name="20 % - Accent2 4 2 3 5" xfId="31931"/>
    <cellStyle name="20 % - Accent2 4 2 3 6" xfId="42486"/>
    <cellStyle name="20 % - Accent2 4 2 3 7" xfId="53050"/>
    <cellStyle name="20 % - Accent2 4 2 4" xfId="8507"/>
    <cellStyle name="20 % - Accent2 4 2 4 2" xfId="24014"/>
    <cellStyle name="20 % - Accent2 4 2 4 3" xfId="34571"/>
    <cellStyle name="20 % - Accent2 4 2 4 4" xfId="45126"/>
    <cellStyle name="20 % - Accent2 4 2 4 5" xfId="55690"/>
    <cellStyle name="20 % - Accent2 4 2 5" xfId="3225"/>
    <cellStyle name="20 % - Accent2 4 2 6" xfId="13803"/>
    <cellStyle name="20 % - Accent2 4 2 7" xfId="18734"/>
    <cellStyle name="20 % - Accent2 4 2 8" xfId="29291"/>
    <cellStyle name="20 % - Accent2 4 2 9" xfId="39846"/>
    <cellStyle name="20 % - Accent2 4 3" xfId="933"/>
    <cellStyle name="20 % - Accent2 4 3 10" xfId="50762"/>
    <cellStyle name="20 % - Accent2 4 3 2" xfId="2165"/>
    <cellStyle name="20 % - Accent2 4 3 2 2" xfId="7451"/>
    <cellStyle name="20 % - Accent2 4 3 2 2 2" xfId="12732"/>
    <cellStyle name="20 % - Accent2 4 3 2 2 2 2" xfId="28238"/>
    <cellStyle name="20 % - Accent2 4 3 2 2 2 3" xfId="38795"/>
    <cellStyle name="20 % - Accent2 4 3 2 2 2 4" xfId="49350"/>
    <cellStyle name="20 % - Accent2 4 3 2 2 2 5" xfId="59914"/>
    <cellStyle name="20 % - Accent2 4 3 2 2 3" xfId="17851"/>
    <cellStyle name="20 % - Accent2 4 3 2 2 4" xfId="22958"/>
    <cellStyle name="20 % - Accent2 4 3 2 2 5" xfId="33515"/>
    <cellStyle name="20 % - Accent2 4 3 2 2 6" xfId="44070"/>
    <cellStyle name="20 % - Accent2 4 3 2 2 7" xfId="54634"/>
    <cellStyle name="20 % - Accent2 4 3 2 3" xfId="10091"/>
    <cellStyle name="20 % - Accent2 4 3 2 3 2" xfId="25598"/>
    <cellStyle name="20 % - Accent2 4 3 2 3 3" xfId="36155"/>
    <cellStyle name="20 % - Accent2 4 3 2 3 4" xfId="46710"/>
    <cellStyle name="20 % - Accent2 4 3 2 3 5" xfId="57274"/>
    <cellStyle name="20 % - Accent2 4 3 2 4" xfId="4809"/>
    <cellStyle name="20 % - Accent2 4 3 2 5" xfId="15387"/>
    <cellStyle name="20 % - Accent2 4 3 2 6" xfId="20318"/>
    <cellStyle name="20 % - Accent2 4 3 2 7" xfId="30875"/>
    <cellStyle name="20 % - Accent2 4 3 2 8" xfId="41430"/>
    <cellStyle name="20 % - Accent2 4 3 2 9" xfId="51994"/>
    <cellStyle name="20 % - Accent2 4 3 3" xfId="6219"/>
    <cellStyle name="20 % - Accent2 4 3 3 2" xfId="11500"/>
    <cellStyle name="20 % - Accent2 4 3 3 2 2" xfId="27006"/>
    <cellStyle name="20 % - Accent2 4 3 3 2 3" xfId="37563"/>
    <cellStyle name="20 % - Accent2 4 3 3 2 4" xfId="48118"/>
    <cellStyle name="20 % - Accent2 4 3 3 2 5" xfId="58682"/>
    <cellStyle name="20 % - Accent2 4 3 3 3" xfId="16619"/>
    <cellStyle name="20 % - Accent2 4 3 3 4" xfId="21726"/>
    <cellStyle name="20 % - Accent2 4 3 3 5" xfId="32283"/>
    <cellStyle name="20 % - Accent2 4 3 3 6" xfId="42838"/>
    <cellStyle name="20 % - Accent2 4 3 3 7" xfId="53402"/>
    <cellStyle name="20 % - Accent2 4 3 4" xfId="8859"/>
    <cellStyle name="20 % - Accent2 4 3 4 2" xfId="24366"/>
    <cellStyle name="20 % - Accent2 4 3 4 3" xfId="34923"/>
    <cellStyle name="20 % - Accent2 4 3 4 4" xfId="45478"/>
    <cellStyle name="20 % - Accent2 4 3 4 5" xfId="56042"/>
    <cellStyle name="20 % - Accent2 4 3 5" xfId="3577"/>
    <cellStyle name="20 % - Accent2 4 3 6" xfId="14155"/>
    <cellStyle name="20 % - Accent2 4 3 7" xfId="19086"/>
    <cellStyle name="20 % - Accent2 4 3 8" xfId="29643"/>
    <cellStyle name="20 % - Accent2 4 3 9" xfId="40198"/>
    <cellStyle name="20 % - Accent2 4 4" xfId="1461"/>
    <cellStyle name="20 % - Accent2 4 4 2" xfId="6747"/>
    <cellStyle name="20 % - Accent2 4 4 2 2" xfId="12028"/>
    <cellStyle name="20 % - Accent2 4 4 2 2 2" xfId="27534"/>
    <cellStyle name="20 % - Accent2 4 4 2 2 3" xfId="38091"/>
    <cellStyle name="20 % - Accent2 4 4 2 2 4" xfId="48646"/>
    <cellStyle name="20 % - Accent2 4 4 2 2 5" xfId="59210"/>
    <cellStyle name="20 % - Accent2 4 4 2 3" xfId="17147"/>
    <cellStyle name="20 % - Accent2 4 4 2 4" xfId="22254"/>
    <cellStyle name="20 % - Accent2 4 4 2 5" xfId="32811"/>
    <cellStyle name="20 % - Accent2 4 4 2 6" xfId="43366"/>
    <cellStyle name="20 % - Accent2 4 4 2 7" xfId="53930"/>
    <cellStyle name="20 % - Accent2 4 4 3" xfId="9387"/>
    <cellStyle name="20 % - Accent2 4 4 3 2" xfId="24894"/>
    <cellStyle name="20 % - Accent2 4 4 3 3" xfId="35451"/>
    <cellStyle name="20 % - Accent2 4 4 3 4" xfId="46006"/>
    <cellStyle name="20 % - Accent2 4 4 3 5" xfId="56570"/>
    <cellStyle name="20 % - Accent2 4 4 4" xfId="4105"/>
    <cellStyle name="20 % - Accent2 4 4 5" xfId="14683"/>
    <cellStyle name="20 % - Accent2 4 4 6" xfId="19614"/>
    <cellStyle name="20 % - Accent2 4 4 7" xfId="30171"/>
    <cellStyle name="20 % - Accent2 4 4 8" xfId="40726"/>
    <cellStyle name="20 % - Accent2 4 4 9" xfId="51290"/>
    <cellStyle name="20 % - Accent2 4 5" xfId="5514"/>
    <cellStyle name="20 % - Accent2 4 5 2" xfId="10796"/>
    <cellStyle name="20 % - Accent2 4 5 2 2" xfId="26302"/>
    <cellStyle name="20 % - Accent2 4 5 2 3" xfId="36859"/>
    <cellStyle name="20 % - Accent2 4 5 2 4" xfId="47414"/>
    <cellStyle name="20 % - Accent2 4 5 2 5" xfId="57978"/>
    <cellStyle name="20 % - Accent2 4 5 3" xfId="15915"/>
    <cellStyle name="20 % - Accent2 4 5 4" xfId="21022"/>
    <cellStyle name="20 % - Accent2 4 5 5" xfId="31579"/>
    <cellStyle name="20 % - Accent2 4 5 6" xfId="42134"/>
    <cellStyle name="20 % - Accent2 4 5 7" xfId="52698"/>
    <cellStyle name="20 % - Accent2 4 6" xfId="8155"/>
    <cellStyle name="20 % - Accent2 4 6 2" xfId="23662"/>
    <cellStyle name="20 % - Accent2 4 6 3" xfId="34219"/>
    <cellStyle name="20 % - Accent2 4 6 4" xfId="44774"/>
    <cellStyle name="20 % - Accent2 4 6 5" xfId="55338"/>
    <cellStyle name="20 % - Accent2 4 7" xfId="2878"/>
    <cellStyle name="20 % - Accent2 4 8" xfId="13451"/>
    <cellStyle name="20 % - Accent2 4 9" xfId="18383"/>
    <cellStyle name="20 % - Accent2 5" xfId="401"/>
    <cellStyle name="20 % - Accent2 5 10" xfId="39671"/>
    <cellStyle name="20 % - Accent2 5 11" xfId="50231"/>
    <cellStyle name="20 % - Accent2 5 2" xfId="1106"/>
    <cellStyle name="20 % - Accent2 5 2 10" xfId="50935"/>
    <cellStyle name="20 % - Accent2 5 2 2" xfId="2338"/>
    <cellStyle name="20 % - Accent2 5 2 2 2" xfId="7624"/>
    <cellStyle name="20 % - Accent2 5 2 2 2 2" xfId="12905"/>
    <cellStyle name="20 % - Accent2 5 2 2 2 2 2" xfId="28411"/>
    <cellStyle name="20 % - Accent2 5 2 2 2 2 3" xfId="38968"/>
    <cellStyle name="20 % - Accent2 5 2 2 2 2 4" xfId="49523"/>
    <cellStyle name="20 % - Accent2 5 2 2 2 2 5" xfId="60087"/>
    <cellStyle name="20 % - Accent2 5 2 2 2 3" xfId="18024"/>
    <cellStyle name="20 % - Accent2 5 2 2 2 4" xfId="23131"/>
    <cellStyle name="20 % - Accent2 5 2 2 2 5" xfId="33688"/>
    <cellStyle name="20 % - Accent2 5 2 2 2 6" xfId="44243"/>
    <cellStyle name="20 % - Accent2 5 2 2 2 7" xfId="54807"/>
    <cellStyle name="20 % - Accent2 5 2 2 3" xfId="10264"/>
    <cellStyle name="20 % - Accent2 5 2 2 3 2" xfId="25771"/>
    <cellStyle name="20 % - Accent2 5 2 2 3 3" xfId="36328"/>
    <cellStyle name="20 % - Accent2 5 2 2 3 4" xfId="46883"/>
    <cellStyle name="20 % - Accent2 5 2 2 3 5" xfId="57447"/>
    <cellStyle name="20 % - Accent2 5 2 2 4" xfId="4982"/>
    <cellStyle name="20 % - Accent2 5 2 2 5" xfId="15560"/>
    <cellStyle name="20 % - Accent2 5 2 2 6" xfId="20491"/>
    <cellStyle name="20 % - Accent2 5 2 2 7" xfId="31048"/>
    <cellStyle name="20 % - Accent2 5 2 2 8" xfId="41603"/>
    <cellStyle name="20 % - Accent2 5 2 2 9" xfId="52167"/>
    <cellStyle name="20 % - Accent2 5 2 3" xfId="6392"/>
    <cellStyle name="20 % - Accent2 5 2 3 2" xfId="11673"/>
    <cellStyle name="20 % - Accent2 5 2 3 2 2" xfId="27179"/>
    <cellStyle name="20 % - Accent2 5 2 3 2 3" xfId="37736"/>
    <cellStyle name="20 % - Accent2 5 2 3 2 4" xfId="48291"/>
    <cellStyle name="20 % - Accent2 5 2 3 2 5" xfId="58855"/>
    <cellStyle name="20 % - Accent2 5 2 3 3" xfId="16792"/>
    <cellStyle name="20 % - Accent2 5 2 3 4" xfId="21899"/>
    <cellStyle name="20 % - Accent2 5 2 3 5" xfId="32456"/>
    <cellStyle name="20 % - Accent2 5 2 3 6" xfId="43011"/>
    <cellStyle name="20 % - Accent2 5 2 3 7" xfId="53575"/>
    <cellStyle name="20 % - Accent2 5 2 4" xfId="9032"/>
    <cellStyle name="20 % - Accent2 5 2 4 2" xfId="24539"/>
    <cellStyle name="20 % - Accent2 5 2 4 3" xfId="35096"/>
    <cellStyle name="20 % - Accent2 5 2 4 4" xfId="45651"/>
    <cellStyle name="20 % - Accent2 5 2 4 5" xfId="56215"/>
    <cellStyle name="20 % - Accent2 5 2 5" xfId="3750"/>
    <cellStyle name="20 % - Accent2 5 2 6" xfId="14328"/>
    <cellStyle name="20 % - Accent2 5 2 7" xfId="19259"/>
    <cellStyle name="20 % - Accent2 5 2 8" xfId="29816"/>
    <cellStyle name="20 % - Accent2 5 2 9" xfId="40371"/>
    <cellStyle name="20 % - Accent2 5 3" xfId="1634"/>
    <cellStyle name="20 % - Accent2 5 3 2" xfId="6920"/>
    <cellStyle name="20 % - Accent2 5 3 2 2" xfId="12201"/>
    <cellStyle name="20 % - Accent2 5 3 2 2 2" xfId="27707"/>
    <cellStyle name="20 % - Accent2 5 3 2 2 3" xfId="38264"/>
    <cellStyle name="20 % - Accent2 5 3 2 2 4" xfId="48819"/>
    <cellStyle name="20 % - Accent2 5 3 2 2 5" xfId="59383"/>
    <cellStyle name="20 % - Accent2 5 3 2 3" xfId="17320"/>
    <cellStyle name="20 % - Accent2 5 3 2 4" xfId="22427"/>
    <cellStyle name="20 % - Accent2 5 3 2 5" xfId="32984"/>
    <cellStyle name="20 % - Accent2 5 3 2 6" xfId="43539"/>
    <cellStyle name="20 % - Accent2 5 3 2 7" xfId="54103"/>
    <cellStyle name="20 % - Accent2 5 3 3" xfId="9560"/>
    <cellStyle name="20 % - Accent2 5 3 3 2" xfId="25067"/>
    <cellStyle name="20 % - Accent2 5 3 3 3" xfId="35624"/>
    <cellStyle name="20 % - Accent2 5 3 3 4" xfId="46179"/>
    <cellStyle name="20 % - Accent2 5 3 3 5" xfId="56743"/>
    <cellStyle name="20 % - Accent2 5 3 4" xfId="4278"/>
    <cellStyle name="20 % - Accent2 5 3 5" xfId="14856"/>
    <cellStyle name="20 % - Accent2 5 3 6" xfId="19787"/>
    <cellStyle name="20 % - Accent2 5 3 7" xfId="30344"/>
    <cellStyle name="20 % - Accent2 5 3 8" xfId="40899"/>
    <cellStyle name="20 % - Accent2 5 3 9" xfId="51463"/>
    <cellStyle name="20 % - Accent2 5 4" xfId="5687"/>
    <cellStyle name="20 % - Accent2 5 4 2" xfId="10969"/>
    <cellStyle name="20 % - Accent2 5 4 2 2" xfId="26475"/>
    <cellStyle name="20 % - Accent2 5 4 2 3" xfId="37032"/>
    <cellStyle name="20 % - Accent2 5 4 2 4" xfId="47587"/>
    <cellStyle name="20 % - Accent2 5 4 2 5" xfId="58151"/>
    <cellStyle name="20 % - Accent2 5 4 3" xfId="16088"/>
    <cellStyle name="20 % - Accent2 5 4 4" xfId="21195"/>
    <cellStyle name="20 % - Accent2 5 4 5" xfId="31752"/>
    <cellStyle name="20 % - Accent2 5 4 6" xfId="42307"/>
    <cellStyle name="20 % - Accent2 5 4 7" xfId="52871"/>
    <cellStyle name="20 % - Accent2 5 5" xfId="8328"/>
    <cellStyle name="20 % - Accent2 5 5 2" xfId="23835"/>
    <cellStyle name="20 % - Accent2 5 5 3" xfId="34392"/>
    <cellStyle name="20 % - Accent2 5 5 4" xfId="44947"/>
    <cellStyle name="20 % - Accent2 5 5 5" xfId="55511"/>
    <cellStyle name="20 % - Accent2 5 6" xfId="3050"/>
    <cellStyle name="20 % - Accent2 5 7" xfId="13624"/>
    <cellStyle name="20 % - Accent2 5 8" xfId="18555"/>
    <cellStyle name="20 % - Accent2 5 9" xfId="29116"/>
    <cellStyle name="20 % - Accent2 6" xfId="754"/>
    <cellStyle name="20 % - Accent2 6 10" xfId="50583"/>
    <cellStyle name="20 % - Accent2 6 2" xfId="1986"/>
    <cellStyle name="20 % - Accent2 6 2 2" xfId="7272"/>
    <cellStyle name="20 % - Accent2 6 2 2 2" xfId="12553"/>
    <cellStyle name="20 % - Accent2 6 2 2 2 2" xfId="28059"/>
    <cellStyle name="20 % - Accent2 6 2 2 2 3" xfId="38616"/>
    <cellStyle name="20 % - Accent2 6 2 2 2 4" xfId="49171"/>
    <cellStyle name="20 % - Accent2 6 2 2 2 5" xfId="59735"/>
    <cellStyle name="20 % - Accent2 6 2 2 3" xfId="17672"/>
    <cellStyle name="20 % - Accent2 6 2 2 4" xfId="22779"/>
    <cellStyle name="20 % - Accent2 6 2 2 5" xfId="33336"/>
    <cellStyle name="20 % - Accent2 6 2 2 6" xfId="43891"/>
    <cellStyle name="20 % - Accent2 6 2 2 7" xfId="54455"/>
    <cellStyle name="20 % - Accent2 6 2 3" xfId="9912"/>
    <cellStyle name="20 % - Accent2 6 2 3 2" xfId="25419"/>
    <cellStyle name="20 % - Accent2 6 2 3 3" xfId="35976"/>
    <cellStyle name="20 % - Accent2 6 2 3 4" xfId="46531"/>
    <cellStyle name="20 % - Accent2 6 2 3 5" xfId="57095"/>
    <cellStyle name="20 % - Accent2 6 2 4" xfId="4630"/>
    <cellStyle name="20 % - Accent2 6 2 5" xfId="15208"/>
    <cellStyle name="20 % - Accent2 6 2 6" xfId="20139"/>
    <cellStyle name="20 % - Accent2 6 2 7" xfId="30696"/>
    <cellStyle name="20 % - Accent2 6 2 8" xfId="41251"/>
    <cellStyle name="20 % - Accent2 6 2 9" xfId="51815"/>
    <cellStyle name="20 % - Accent2 6 3" xfId="6040"/>
    <cellStyle name="20 % - Accent2 6 3 2" xfId="11321"/>
    <cellStyle name="20 % - Accent2 6 3 2 2" xfId="26827"/>
    <cellStyle name="20 % - Accent2 6 3 2 3" xfId="37384"/>
    <cellStyle name="20 % - Accent2 6 3 2 4" xfId="47939"/>
    <cellStyle name="20 % - Accent2 6 3 2 5" xfId="58503"/>
    <cellStyle name="20 % - Accent2 6 3 3" xfId="16440"/>
    <cellStyle name="20 % - Accent2 6 3 4" xfId="21547"/>
    <cellStyle name="20 % - Accent2 6 3 5" xfId="32104"/>
    <cellStyle name="20 % - Accent2 6 3 6" xfId="42659"/>
    <cellStyle name="20 % - Accent2 6 3 7" xfId="53223"/>
    <cellStyle name="20 % - Accent2 6 4" xfId="8680"/>
    <cellStyle name="20 % - Accent2 6 4 2" xfId="24187"/>
    <cellStyle name="20 % - Accent2 6 4 3" xfId="34744"/>
    <cellStyle name="20 % - Accent2 6 4 4" xfId="45299"/>
    <cellStyle name="20 % - Accent2 6 4 5" xfId="55863"/>
    <cellStyle name="20 % - Accent2 6 5" xfId="3398"/>
    <cellStyle name="20 % - Accent2 6 6" xfId="13976"/>
    <cellStyle name="20 % - Accent2 6 7" xfId="18907"/>
    <cellStyle name="20 % - Accent2 6 8" xfId="29464"/>
    <cellStyle name="20 % - Accent2 6 9" xfId="40019"/>
    <cellStyle name="20 % - Accent2 7" xfId="1285"/>
    <cellStyle name="20 % - Accent2 7 2" xfId="6571"/>
    <cellStyle name="20 % - Accent2 7 2 2" xfId="11852"/>
    <cellStyle name="20 % - Accent2 7 2 2 2" xfId="27358"/>
    <cellStyle name="20 % - Accent2 7 2 2 3" xfId="37915"/>
    <cellStyle name="20 % - Accent2 7 2 2 4" xfId="48470"/>
    <cellStyle name="20 % - Accent2 7 2 2 5" xfId="59034"/>
    <cellStyle name="20 % - Accent2 7 2 3" xfId="16971"/>
    <cellStyle name="20 % - Accent2 7 2 4" xfId="22078"/>
    <cellStyle name="20 % - Accent2 7 2 5" xfId="32635"/>
    <cellStyle name="20 % - Accent2 7 2 6" xfId="43190"/>
    <cellStyle name="20 % - Accent2 7 2 7" xfId="53754"/>
    <cellStyle name="20 % - Accent2 7 3" xfId="9211"/>
    <cellStyle name="20 % - Accent2 7 3 2" xfId="24718"/>
    <cellStyle name="20 % - Accent2 7 3 3" xfId="35275"/>
    <cellStyle name="20 % - Accent2 7 3 4" xfId="45830"/>
    <cellStyle name="20 % - Accent2 7 3 5" xfId="56394"/>
    <cellStyle name="20 % - Accent2 7 4" xfId="3929"/>
    <cellStyle name="20 % - Accent2 7 5" xfId="14507"/>
    <cellStyle name="20 % - Accent2 7 6" xfId="19438"/>
    <cellStyle name="20 % - Accent2 7 7" xfId="29995"/>
    <cellStyle name="20 % - Accent2 7 8" xfId="40550"/>
    <cellStyle name="20 % - Accent2 7 9" xfId="51114"/>
    <cellStyle name="20 % - Accent2 8" xfId="2514"/>
    <cellStyle name="20 % - Accent2 8 2" xfId="7800"/>
    <cellStyle name="20 % - Accent2 8 2 2" xfId="13081"/>
    <cellStyle name="20 % - Accent2 8 2 2 2" xfId="28587"/>
    <cellStyle name="20 % - Accent2 8 2 2 3" xfId="39144"/>
    <cellStyle name="20 % - Accent2 8 2 2 4" xfId="49699"/>
    <cellStyle name="20 % - Accent2 8 2 2 5" xfId="60263"/>
    <cellStyle name="20 % - Accent2 8 2 3" xfId="23307"/>
    <cellStyle name="20 % - Accent2 8 2 4" xfId="33864"/>
    <cellStyle name="20 % - Accent2 8 2 5" xfId="44419"/>
    <cellStyle name="20 % - Accent2 8 2 6" xfId="54983"/>
    <cellStyle name="20 % - Accent2 8 3" xfId="10440"/>
    <cellStyle name="20 % - Accent2 8 3 2" xfId="25947"/>
    <cellStyle name="20 % - Accent2 8 3 3" xfId="36504"/>
    <cellStyle name="20 % - Accent2 8 3 4" xfId="47059"/>
    <cellStyle name="20 % - Accent2 8 3 5" xfId="57623"/>
    <cellStyle name="20 % - Accent2 8 4" xfId="5158"/>
    <cellStyle name="20 % - Accent2 8 5" xfId="15739"/>
    <cellStyle name="20 % - Accent2 8 6" xfId="20667"/>
    <cellStyle name="20 % - Accent2 8 7" xfId="31224"/>
    <cellStyle name="20 % - Accent2 8 8" xfId="41779"/>
    <cellStyle name="20 % - Accent2 8 9" xfId="52343"/>
    <cellStyle name="20 % - Accent2 9" xfId="5334"/>
    <cellStyle name="20 % - Accent2 9 2" xfId="10616"/>
    <cellStyle name="20 % - Accent2 9 2 2" xfId="26123"/>
    <cellStyle name="20 % - Accent2 9 2 3" xfId="36680"/>
    <cellStyle name="20 % - Accent2 9 2 4" xfId="47235"/>
    <cellStyle name="20 % - Accent2 9 2 5" xfId="57799"/>
    <cellStyle name="20 % - Accent2 9 3" xfId="20843"/>
    <cellStyle name="20 % - Accent2 9 4" xfId="31400"/>
    <cellStyle name="20 % - Accent2 9 5" xfId="41955"/>
    <cellStyle name="20 % - Accent2 9 6" xfId="52519"/>
    <cellStyle name="20 % - Accent3 10" xfId="7978"/>
    <cellStyle name="20 % - Accent3 10 2" xfId="23485"/>
    <cellStyle name="20 % - Accent3 10 3" xfId="34042"/>
    <cellStyle name="20 % - Accent3 10 4" xfId="44597"/>
    <cellStyle name="20 % - Accent3 10 5" xfId="55161"/>
    <cellStyle name="20 % - Accent3 11" xfId="2694"/>
    <cellStyle name="20 % - Accent3 12" xfId="13277"/>
    <cellStyle name="20 % - Accent3 13" xfId="18202"/>
    <cellStyle name="20 % - Accent3 14" xfId="28771"/>
    <cellStyle name="20 % - Accent3 15" xfId="39326"/>
    <cellStyle name="20 % - Accent3 16" xfId="49879"/>
    <cellStyle name="20 % - Accent3 2" xfId="39"/>
    <cellStyle name="20 % - Accent3 2 10" xfId="2718"/>
    <cellStyle name="20 % - Accent3 2 11" xfId="13346"/>
    <cellStyle name="20 % - Accent3 2 12" xfId="18275"/>
    <cellStyle name="20 % - Accent3 2 13" xfId="28792"/>
    <cellStyle name="20 % - Accent3 2 14" xfId="39347"/>
    <cellStyle name="20 % - Accent3 2 15" xfId="49952"/>
    <cellStyle name="20 % - Accent3 2 2" xfId="206"/>
    <cellStyle name="20 % - Accent3 2 2 10" xfId="13433"/>
    <cellStyle name="20 % - Accent3 2 2 11" xfId="18363"/>
    <cellStyle name="20 % - Accent3 2 2 12" xfId="28925"/>
    <cellStyle name="20 % - Accent3 2 2 13" xfId="39480"/>
    <cellStyle name="20 % - Accent3 2 2 14" xfId="50040"/>
    <cellStyle name="20 % - Accent3 2 2 2" xfId="386"/>
    <cellStyle name="20 % - Accent3 2 2 2 10" xfId="29101"/>
    <cellStyle name="20 % - Accent3 2 2 2 11" xfId="39656"/>
    <cellStyle name="20 % - Accent3 2 2 2 12" xfId="50216"/>
    <cellStyle name="20 % - Accent3 2 2 2 2" xfId="739"/>
    <cellStyle name="20 % - Accent3 2 2 2 2 10" xfId="50568"/>
    <cellStyle name="20 % - Accent3 2 2 2 2 2" xfId="1971"/>
    <cellStyle name="20 % - Accent3 2 2 2 2 2 2" xfId="7257"/>
    <cellStyle name="20 % - Accent3 2 2 2 2 2 2 2" xfId="12538"/>
    <cellStyle name="20 % - Accent3 2 2 2 2 2 2 2 2" xfId="28044"/>
    <cellStyle name="20 % - Accent3 2 2 2 2 2 2 2 3" xfId="38601"/>
    <cellStyle name="20 % - Accent3 2 2 2 2 2 2 2 4" xfId="49156"/>
    <cellStyle name="20 % - Accent3 2 2 2 2 2 2 2 5" xfId="59720"/>
    <cellStyle name="20 % - Accent3 2 2 2 2 2 2 3" xfId="17657"/>
    <cellStyle name="20 % - Accent3 2 2 2 2 2 2 4" xfId="22764"/>
    <cellStyle name="20 % - Accent3 2 2 2 2 2 2 5" xfId="33321"/>
    <cellStyle name="20 % - Accent3 2 2 2 2 2 2 6" xfId="43876"/>
    <cellStyle name="20 % - Accent3 2 2 2 2 2 2 7" xfId="54440"/>
    <cellStyle name="20 % - Accent3 2 2 2 2 2 3" xfId="9897"/>
    <cellStyle name="20 % - Accent3 2 2 2 2 2 3 2" xfId="25404"/>
    <cellStyle name="20 % - Accent3 2 2 2 2 2 3 3" xfId="35961"/>
    <cellStyle name="20 % - Accent3 2 2 2 2 2 3 4" xfId="46516"/>
    <cellStyle name="20 % - Accent3 2 2 2 2 2 3 5" xfId="57080"/>
    <cellStyle name="20 % - Accent3 2 2 2 2 2 4" xfId="4615"/>
    <cellStyle name="20 % - Accent3 2 2 2 2 2 5" xfId="15193"/>
    <cellStyle name="20 % - Accent3 2 2 2 2 2 6" xfId="20124"/>
    <cellStyle name="20 % - Accent3 2 2 2 2 2 7" xfId="30681"/>
    <cellStyle name="20 % - Accent3 2 2 2 2 2 8" xfId="41236"/>
    <cellStyle name="20 % - Accent3 2 2 2 2 2 9" xfId="51800"/>
    <cellStyle name="20 % - Accent3 2 2 2 2 3" xfId="6025"/>
    <cellStyle name="20 % - Accent3 2 2 2 2 3 2" xfId="11306"/>
    <cellStyle name="20 % - Accent3 2 2 2 2 3 2 2" xfId="26812"/>
    <cellStyle name="20 % - Accent3 2 2 2 2 3 2 3" xfId="37369"/>
    <cellStyle name="20 % - Accent3 2 2 2 2 3 2 4" xfId="47924"/>
    <cellStyle name="20 % - Accent3 2 2 2 2 3 2 5" xfId="58488"/>
    <cellStyle name="20 % - Accent3 2 2 2 2 3 3" xfId="16425"/>
    <cellStyle name="20 % - Accent3 2 2 2 2 3 4" xfId="21532"/>
    <cellStyle name="20 % - Accent3 2 2 2 2 3 5" xfId="32089"/>
    <cellStyle name="20 % - Accent3 2 2 2 2 3 6" xfId="42644"/>
    <cellStyle name="20 % - Accent3 2 2 2 2 3 7" xfId="53208"/>
    <cellStyle name="20 % - Accent3 2 2 2 2 4" xfId="8665"/>
    <cellStyle name="20 % - Accent3 2 2 2 2 4 2" xfId="24172"/>
    <cellStyle name="20 % - Accent3 2 2 2 2 4 3" xfId="34729"/>
    <cellStyle name="20 % - Accent3 2 2 2 2 4 4" xfId="45284"/>
    <cellStyle name="20 % - Accent3 2 2 2 2 4 5" xfId="55848"/>
    <cellStyle name="20 % - Accent3 2 2 2 2 5" xfId="3383"/>
    <cellStyle name="20 % - Accent3 2 2 2 2 6" xfId="13961"/>
    <cellStyle name="20 % - Accent3 2 2 2 2 7" xfId="18892"/>
    <cellStyle name="20 % - Accent3 2 2 2 2 8" xfId="29449"/>
    <cellStyle name="20 % - Accent3 2 2 2 2 9" xfId="40004"/>
    <cellStyle name="20 % - Accent3 2 2 2 3" xfId="1091"/>
    <cellStyle name="20 % - Accent3 2 2 2 3 10" xfId="50920"/>
    <cellStyle name="20 % - Accent3 2 2 2 3 2" xfId="2323"/>
    <cellStyle name="20 % - Accent3 2 2 2 3 2 2" xfId="7609"/>
    <cellStyle name="20 % - Accent3 2 2 2 3 2 2 2" xfId="12890"/>
    <cellStyle name="20 % - Accent3 2 2 2 3 2 2 2 2" xfId="28396"/>
    <cellStyle name="20 % - Accent3 2 2 2 3 2 2 2 3" xfId="38953"/>
    <cellStyle name="20 % - Accent3 2 2 2 3 2 2 2 4" xfId="49508"/>
    <cellStyle name="20 % - Accent3 2 2 2 3 2 2 2 5" xfId="60072"/>
    <cellStyle name="20 % - Accent3 2 2 2 3 2 2 3" xfId="18009"/>
    <cellStyle name="20 % - Accent3 2 2 2 3 2 2 4" xfId="23116"/>
    <cellStyle name="20 % - Accent3 2 2 2 3 2 2 5" xfId="33673"/>
    <cellStyle name="20 % - Accent3 2 2 2 3 2 2 6" xfId="44228"/>
    <cellStyle name="20 % - Accent3 2 2 2 3 2 2 7" xfId="54792"/>
    <cellStyle name="20 % - Accent3 2 2 2 3 2 3" xfId="10249"/>
    <cellStyle name="20 % - Accent3 2 2 2 3 2 3 2" xfId="25756"/>
    <cellStyle name="20 % - Accent3 2 2 2 3 2 3 3" xfId="36313"/>
    <cellStyle name="20 % - Accent3 2 2 2 3 2 3 4" xfId="46868"/>
    <cellStyle name="20 % - Accent3 2 2 2 3 2 3 5" xfId="57432"/>
    <cellStyle name="20 % - Accent3 2 2 2 3 2 4" xfId="4967"/>
    <cellStyle name="20 % - Accent3 2 2 2 3 2 5" xfId="15545"/>
    <cellStyle name="20 % - Accent3 2 2 2 3 2 6" xfId="20476"/>
    <cellStyle name="20 % - Accent3 2 2 2 3 2 7" xfId="31033"/>
    <cellStyle name="20 % - Accent3 2 2 2 3 2 8" xfId="41588"/>
    <cellStyle name="20 % - Accent3 2 2 2 3 2 9" xfId="52152"/>
    <cellStyle name="20 % - Accent3 2 2 2 3 3" xfId="6377"/>
    <cellStyle name="20 % - Accent3 2 2 2 3 3 2" xfId="11658"/>
    <cellStyle name="20 % - Accent3 2 2 2 3 3 2 2" xfId="27164"/>
    <cellStyle name="20 % - Accent3 2 2 2 3 3 2 3" xfId="37721"/>
    <cellStyle name="20 % - Accent3 2 2 2 3 3 2 4" xfId="48276"/>
    <cellStyle name="20 % - Accent3 2 2 2 3 3 2 5" xfId="58840"/>
    <cellStyle name="20 % - Accent3 2 2 2 3 3 3" xfId="16777"/>
    <cellStyle name="20 % - Accent3 2 2 2 3 3 4" xfId="21884"/>
    <cellStyle name="20 % - Accent3 2 2 2 3 3 5" xfId="32441"/>
    <cellStyle name="20 % - Accent3 2 2 2 3 3 6" xfId="42996"/>
    <cellStyle name="20 % - Accent3 2 2 2 3 3 7" xfId="53560"/>
    <cellStyle name="20 % - Accent3 2 2 2 3 4" xfId="9017"/>
    <cellStyle name="20 % - Accent3 2 2 2 3 4 2" xfId="24524"/>
    <cellStyle name="20 % - Accent3 2 2 2 3 4 3" xfId="35081"/>
    <cellStyle name="20 % - Accent3 2 2 2 3 4 4" xfId="45636"/>
    <cellStyle name="20 % - Accent3 2 2 2 3 4 5" xfId="56200"/>
    <cellStyle name="20 % - Accent3 2 2 2 3 5" xfId="3735"/>
    <cellStyle name="20 % - Accent3 2 2 2 3 6" xfId="14313"/>
    <cellStyle name="20 % - Accent3 2 2 2 3 7" xfId="19244"/>
    <cellStyle name="20 % - Accent3 2 2 2 3 8" xfId="29801"/>
    <cellStyle name="20 % - Accent3 2 2 2 3 9" xfId="40356"/>
    <cellStyle name="20 % - Accent3 2 2 2 4" xfId="1619"/>
    <cellStyle name="20 % - Accent3 2 2 2 4 2" xfId="6905"/>
    <cellStyle name="20 % - Accent3 2 2 2 4 2 2" xfId="12186"/>
    <cellStyle name="20 % - Accent3 2 2 2 4 2 2 2" xfId="27692"/>
    <cellStyle name="20 % - Accent3 2 2 2 4 2 2 3" xfId="38249"/>
    <cellStyle name="20 % - Accent3 2 2 2 4 2 2 4" xfId="48804"/>
    <cellStyle name="20 % - Accent3 2 2 2 4 2 2 5" xfId="59368"/>
    <cellStyle name="20 % - Accent3 2 2 2 4 2 3" xfId="17305"/>
    <cellStyle name="20 % - Accent3 2 2 2 4 2 4" xfId="22412"/>
    <cellStyle name="20 % - Accent3 2 2 2 4 2 5" xfId="32969"/>
    <cellStyle name="20 % - Accent3 2 2 2 4 2 6" xfId="43524"/>
    <cellStyle name="20 % - Accent3 2 2 2 4 2 7" xfId="54088"/>
    <cellStyle name="20 % - Accent3 2 2 2 4 3" xfId="9545"/>
    <cellStyle name="20 % - Accent3 2 2 2 4 3 2" xfId="25052"/>
    <cellStyle name="20 % - Accent3 2 2 2 4 3 3" xfId="35609"/>
    <cellStyle name="20 % - Accent3 2 2 2 4 3 4" xfId="46164"/>
    <cellStyle name="20 % - Accent3 2 2 2 4 3 5" xfId="56728"/>
    <cellStyle name="20 % - Accent3 2 2 2 4 4" xfId="4263"/>
    <cellStyle name="20 % - Accent3 2 2 2 4 5" xfId="14841"/>
    <cellStyle name="20 % - Accent3 2 2 2 4 6" xfId="19772"/>
    <cellStyle name="20 % - Accent3 2 2 2 4 7" xfId="30329"/>
    <cellStyle name="20 % - Accent3 2 2 2 4 8" xfId="40884"/>
    <cellStyle name="20 % - Accent3 2 2 2 4 9" xfId="51448"/>
    <cellStyle name="20 % - Accent3 2 2 2 5" xfId="5672"/>
    <cellStyle name="20 % - Accent3 2 2 2 5 2" xfId="10954"/>
    <cellStyle name="20 % - Accent3 2 2 2 5 2 2" xfId="26460"/>
    <cellStyle name="20 % - Accent3 2 2 2 5 2 3" xfId="37017"/>
    <cellStyle name="20 % - Accent3 2 2 2 5 2 4" xfId="47572"/>
    <cellStyle name="20 % - Accent3 2 2 2 5 2 5" xfId="58136"/>
    <cellStyle name="20 % - Accent3 2 2 2 5 3" xfId="16073"/>
    <cellStyle name="20 % - Accent3 2 2 2 5 4" xfId="21180"/>
    <cellStyle name="20 % - Accent3 2 2 2 5 5" xfId="31737"/>
    <cellStyle name="20 % - Accent3 2 2 2 5 6" xfId="42292"/>
    <cellStyle name="20 % - Accent3 2 2 2 5 7" xfId="52856"/>
    <cellStyle name="20 % - Accent3 2 2 2 6" xfId="8313"/>
    <cellStyle name="20 % - Accent3 2 2 2 6 2" xfId="23820"/>
    <cellStyle name="20 % - Accent3 2 2 2 6 3" xfId="34377"/>
    <cellStyle name="20 % - Accent3 2 2 2 6 4" xfId="44932"/>
    <cellStyle name="20 % - Accent3 2 2 2 6 5" xfId="55496"/>
    <cellStyle name="20 % - Accent3 2 2 2 7" xfId="3035"/>
    <cellStyle name="20 % - Accent3 2 2 2 8" xfId="13609"/>
    <cellStyle name="20 % - Accent3 2 2 2 9" xfId="18540"/>
    <cellStyle name="20 % - Accent3 2 2 3" xfId="562"/>
    <cellStyle name="20 % - Accent3 2 2 3 10" xfId="39828"/>
    <cellStyle name="20 % - Accent3 2 2 3 11" xfId="50392"/>
    <cellStyle name="20 % - Accent3 2 2 3 2" xfId="1267"/>
    <cellStyle name="20 % - Accent3 2 2 3 2 10" xfId="51096"/>
    <cellStyle name="20 % - Accent3 2 2 3 2 2" xfId="2499"/>
    <cellStyle name="20 % - Accent3 2 2 3 2 2 2" xfId="7785"/>
    <cellStyle name="20 % - Accent3 2 2 3 2 2 2 2" xfId="13066"/>
    <cellStyle name="20 % - Accent3 2 2 3 2 2 2 2 2" xfId="28572"/>
    <cellStyle name="20 % - Accent3 2 2 3 2 2 2 2 3" xfId="39129"/>
    <cellStyle name="20 % - Accent3 2 2 3 2 2 2 2 4" xfId="49684"/>
    <cellStyle name="20 % - Accent3 2 2 3 2 2 2 2 5" xfId="60248"/>
    <cellStyle name="20 % - Accent3 2 2 3 2 2 2 3" xfId="18185"/>
    <cellStyle name="20 % - Accent3 2 2 3 2 2 2 4" xfId="23292"/>
    <cellStyle name="20 % - Accent3 2 2 3 2 2 2 5" xfId="33849"/>
    <cellStyle name="20 % - Accent3 2 2 3 2 2 2 6" xfId="44404"/>
    <cellStyle name="20 % - Accent3 2 2 3 2 2 2 7" xfId="54968"/>
    <cellStyle name="20 % - Accent3 2 2 3 2 2 3" xfId="10425"/>
    <cellStyle name="20 % - Accent3 2 2 3 2 2 3 2" xfId="25932"/>
    <cellStyle name="20 % - Accent3 2 2 3 2 2 3 3" xfId="36489"/>
    <cellStyle name="20 % - Accent3 2 2 3 2 2 3 4" xfId="47044"/>
    <cellStyle name="20 % - Accent3 2 2 3 2 2 3 5" xfId="57608"/>
    <cellStyle name="20 % - Accent3 2 2 3 2 2 4" xfId="5143"/>
    <cellStyle name="20 % - Accent3 2 2 3 2 2 5" xfId="15721"/>
    <cellStyle name="20 % - Accent3 2 2 3 2 2 6" xfId="20652"/>
    <cellStyle name="20 % - Accent3 2 2 3 2 2 7" xfId="31209"/>
    <cellStyle name="20 % - Accent3 2 2 3 2 2 8" xfId="41764"/>
    <cellStyle name="20 % - Accent3 2 2 3 2 2 9" xfId="52328"/>
    <cellStyle name="20 % - Accent3 2 2 3 2 3" xfId="6553"/>
    <cellStyle name="20 % - Accent3 2 2 3 2 3 2" xfId="11834"/>
    <cellStyle name="20 % - Accent3 2 2 3 2 3 2 2" xfId="27340"/>
    <cellStyle name="20 % - Accent3 2 2 3 2 3 2 3" xfId="37897"/>
    <cellStyle name="20 % - Accent3 2 2 3 2 3 2 4" xfId="48452"/>
    <cellStyle name="20 % - Accent3 2 2 3 2 3 2 5" xfId="59016"/>
    <cellStyle name="20 % - Accent3 2 2 3 2 3 3" xfId="16953"/>
    <cellStyle name="20 % - Accent3 2 2 3 2 3 4" xfId="22060"/>
    <cellStyle name="20 % - Accent3 2 2 3 2 3 5" xfId="32617"/>
    <cellStyle name="20 % - Accent3 2 2 3 2 3 6" xfId="43172"/>
    <cellStyle name="20 % - Accent3 2 2 3 2 3 7" xfId="53736"/>
    <cellStyle name="20 % - Accent3 2 2 3 2 4" xfId="9193"/>
    <cellStyle name="20 % - Accent3 2 2 3 2 4 2" xfId="24700"/>
    <cellStyle name="20 % - Accent3 2 2 3 2 4 3" xfId="35257"/>
    <cellStyle name="20 % - Accent3 2 2 3 2 4 4" xfId="45812"/>
    <cellStyle name="20 % - Accent3 2 2 3 2 4 5" xfId="56376"/>
    <cellStyle name="20 % - Accent3 2 2 3 2 5" xfId="3911"/>
    <cellStyle name="20 % - Accent3 2 2 3 2 6" xfId="14489"/>
    <cellStyle name="20 % - Accent3 2 2 3 2 7" xfId="19420"/>
    <cellStyle name="20 % - Accent3 2 2 3 2 8" xfId="29977"/>
    <cellStyle name="20 % - Accent3 2 2 3 2 9" xfId="40532"/>
    <cellStyle name="20 % - Accent3 2 2 3 3" xfId="1795"/>
    <cellStyle name="20 % - Accent3 2 2 3 3 2" xfId="7081"/>
    <cellStyle name="20 % - Accent3 2 2 3 3 2 2" xfId="12362"/>
    <cellStyle name="20 % - Accent3 2 2 3 3 2 2 2" xfId="27868"/>
    <cellStyle name="20 % - Accent3 2 2 3 3 2 2 3" xfId="38425"/>
    <cellStyle name="20 % - Accent3 2 2 3 3 2 2 4" xfId="48980"/>
    <cellStyle name="20 % - Accent3 2 2 3 3 2 2 5" xfId="59544"/>
    <cellStyle name="20 % - Accent3 2 2 3 3 2 3" xfId="17481"/>
    <cellStyle name="20 % - Accent3 2 2 3 3 2 4" xfId="22588"/>
    <cellStyle name="20 % - Accent3 2 2 3 3 2 5" xfId="33145"/>
    <cellStyle name="20 % - Accent3 2 2 3 3 2 6" xfId="43700"/>
    <cellStyle name="20 % - Accent3 2 2 3 3 2 7" xfId="54264"/>
    <cellStyle name="20 % - Accent3 2 2 3 3 3" xfId="9721"/>
    <cellStyle name="20 % - Accent3 2 2 3 3 3 2" xfId="25228"/>
    <cellStyle name="20 % - Accent3 2 2 3 3 3 3" xfId="35785"/>
    <cellStyle name="20 % - Accent3 2 2 3 3 3 4" xfId="46340"/>
    <cellStyle name="20 % - Accent3 2 2 3 3 3 5" xfId="56904"/>
    <cellStyle name="20 % - Accent3 2 2 3 3 4" xfId="4439"/>
    <cellStyle name="20 % - Accent3 2 2 3 3 5" xfId="15017"/>
    <cellStyle name="20 % - Accent3 2 2 3 3 6" xfId="19948"/>
    <cellStyle name="20 % - Accent3 2 2 3 3 7" xfId="30505"/>
    <cellStyle name="20 % - Accent3 2 2 3 3 8" xfId="41060"/>
    <cellStyle name="20 % - Accent3 2 2 3 3 9" xfId="51624"/>
    <cellStyle name="20 % - Accent3 2 2 3 4" xfId="5848"/>
    <cellStyle name="20 % - Accent3 2 2 3 4 2" xfId="11130"/>
    <cellStyle name="20 % - Accent3 2 2 3 4 2 2" xfId="26636"/>
    <cellStyle name="20 % - Accent3 2 2 3 4 2 3" xfId="37193"/>
    <cellStyle name="20 % - Accent3 2 2 3 4 2 4" xfId="47748"/>
    <cellStyle name="20 % - Accent3 2 2 3 4 2 5" xfId="58312"/>
    <cellStyle name="20 % - Accent3 2 2 3 4 3" xfId="16249"/>
    <cellStyle name="20 % - Accent3 2 2 3 4 4" xfId="21356"/>
    <cellStyle name="20 % - Accent3 2 2 3 4 5" xfId="31913"/>
    <cellStyle name="20 % - Accent3 2 2 3 4 6" xfId="42468"/>
    <cellStyle name="20 % - Accent3 2 2 3 4 7" xfId="53032"/>
    <cellStyle name="20 % - Accent3 2 2 3 5" xfId="8489"/>
    <cellStyle name="20 % - Accent3 2 2 3 5 2" xfId="23996"/>
    <cellStyle name="20 % - Accent3 2 2 3 5 3" xfId="34553"/>
    <cellStyle name="20 % - Accent3 2 2 3 5 4" xfId="45108"/>
    <cellStyle name="20 % - Accent3 2 2 3 5 5" xfId="55672"/>
    <cellStyle name="20 % - Accent3 2 2 3 6" xfId="3207"/>
    <cellStyle name="20 % - Accent3 2 2 3 7" xfId="13785"/>
    <cellStyle name="20 % - Accent3 2 2 3 8" xfId="18716"/>
    <cellStyle name="20 % - Accent3 2 2 3 9" xfId="29273"/>
    <cellStyle name="20 % - Accent3 2 2 4" xfId="915"/>
    <cellStyle name="20 % - Accent3 2 2 4 10" xfId="50744"/>
    <cellStyle name="20 % - Accent3 2 2 4 2" xfId="2147"/>
    <cellStyle name="20 % - Accent3 2 2 4 2 2" xfId="7433"/>
    <cellStyle name="20 % - Accent3 2 2 4 2 2 2" xfId="12714"/>
    <cellStyle name="20 % - Accent3 2 2 4 2 2 2 2" xfId="28220"/>
    <cellStyle name="20 % - Accent3 2 2 4 2 2 2 3" xfId="38777"/>
    <cellStyle name="20 % - Accent3 2 2 4 2 2 2 4" xfId="49332"/>
    <cellStyle name="20 % - Accent3 2 2 4 2 2 2 5" xfId="59896"/>
    <cellStyle name="20 % - Accent3 2 2 4 2 2 3" xfId="17833"/>
    <cellStyle name="20 % - Accent3 2 2 4 2 2 4" xfId="22940"/>
    <cellStyle name="20 % - Accent3 2 2 4 2 2 5" xfId="33497"/>
    <cellStyle name="20 % - Accent3 2 2 4 2 2 6" xfId="44052"/>
    <cellStyle name="20 % - Accent3 2 2 4 2 2 7" xfId="54616"/>
    <cellStyle name="20 % - Accent3 2 2 4 2 3" xfId="10073"/>
    <cellStyle name="20 % - Accent3 2 2 4 2 3 2" xfId="25580"/>
    <cellStyle name="20 % - Accent3 2 2 4 2 3 3" xfId="36137"/>
    <cellStyle name="20 % - Accent3 2 2 4 2 3 4" xfId="46692"/>
    <cellStyle name="20 % - Accent3 2 2 4 2 3 5" xfId="57256"/>
    <cellStyle name="20 % - Accent3 2 2 4 2 4" xfId="4791"/>
    <cellStyle name="20 % - Accent3 2 2 4 2 5" xfId="15369"/>
    <cellStyle name="20 % - Accent3 2 2 4 2 6" xfId="20300"/>
    <cellStyle name="20 % - Accent3 2 2 4 2 7" xfId="30857"/>
    <cellStyle name="20 % - Accent3 2 2 4 2 8" xfId="41412"/>
    <cellStyle name="20 % - Accent3 2 2 4 2 9" xfId="51976"/>
    <cellStyle name="20 % - Accent3 2 2 4 3" xfId="6201"/>
    <cellStyle name="20 % - Accent3 2 2 4 3 2" xfId="11482"/>
    <cellStyle name="20 % - Accent3 2 2 4 3 2 2" xfId="26988"/>
    <cellStyle name="20 % - Accent3 2 2 4 3 2 3" xfId="37545"/>
    <cellStyle name="20 % - Accent3 2 2 4 3 2 4" xfId="48100"/>
    <cellStyle name="20 % - Accent3 2 2 4 3 2 5" xfId="58664"/>
    <cellStyle name="20 % - Accent3 2 2 4 3 3" xfId="16601"/>
    <cellStyle name="20 % - Accent3 2 2 4 3 4" xfId="21708"/>
    <cellStyle name="20 % - Accent3 2 2 4 3 5" xfId="32265"/>
    <cellStyle name="20 % - Accent3 2 2 4 3 6" xfId="42820"/>
    <cellStyle name="20 % - Accent3 2 2 4 3 7" xfId="53384"/>
    <cellStyle name="20 % - Accent3 2 2 4 4" xfId="8841"/>
    <cellStyle name="20 % - Accent3 2 2 4 4 2" xfId="24348"/>
    <cellStyle name="20 % - Accent3 2 2 4 4 3" xfId="34905"/>
    <cellStyle name="20 % - Accent3 2 2 4 4 4" xfId="45460"/>
    <cellStyle name="20 % - Accent3 2 2 4 4 5" xfId="56024"/>
    <cellStyle name="20 % - Accent3 2 2 4 5" xfId="3559"/>
    <cellStyle name="20 % - Accent3 2 2 4 6" xfId="14137"/>
    <cellStyle name="20 % - Accent3 2 2 4 7" xfId="19068"/>
    <cellStyle name="20 % - Accent3 2 2 4 8" xfId="29625"/>
    <cellStyle name="20 % - Accent3 2 2 4 9" xfId="40180"/>
    <cellStyle name="20 % - Accent3 2 2 5" xfId="1443"/>
    <cellStyle name="20 % - Accent3 2 2 5 2" xfId="6729"/>
    <cellStyle name="20 % - Accent3 2 2 5 2 2" xfId="12010"/>
    <cellStyle name="20 % - Accent3 2 2 5 2 2 2" xfId="27516"/>
    <cellStyle name="20 % - Accent3 2 2 5 2 2 3" xfId="38073"/>
    <cellStyle name="20 % - Accent3 2 2 5 2 2 4" xfId="48628"/>
    <cellStyle name="20 % - Accent3 2 2 5 2 2 5" xfId="59192"/>
    <cellStyle name="20 % - Accent3 2 2 5 2 3" xfId="17129"/>
    <cellStyle name="20 % - Accent3 2 2 5 2 4" xfId="22236"/>
    <cellStyle name="20 % - Accent3 2 2 5 2 5" xfId="32793"/>
    <cellStyle name="20 % - Accent3 2 2 5 2 6" xfId="43348"/>
    <cellStyle name="20 % - Accent3 2 2 5 2 7" xfId="53912"/>
    <cellStyle name="20 % - Accent3 2 2 5 3" xfId="9369"/>
    <cellStyle name="20 % - Accent3 2 2 5 3 2" xfId="24876"/>
    <cellStyle name="20 % - Accent3 2 2 5 3 3" xfId="35433"/>
    <cellStyle name="20 % - Accent3 2 2 5 3 4" xfId="45988"/>
    <cellStyle name="20 % - Accent3 2 2 5 3 5" xfId="56552"/>
    <cellStyle name="20 % - Accent3 2 2 5 4" xfId="4087"/>
    <cellStyle name="20 % - Accent3 2 2 5 5" xfId="14665"/>
    <cellStyle name="20 % - Accent3 2 2 5 6" xfId="19596"/>
    <cellStyle name="20 % - Accent3 2 2 5 7" xfId="30153"/>
    <cellStyle name="20 % - Accent3 2 2 5 8" xfId="40708"/>
    <cellStyle name="20 % - Accent3 2 2 5 9" xfId="51272"/>
    <cellStyle name="20 % - Accent3 2 2 6" xfId="2675"/>
    <cellStyle name="20 % - Accent3 2 2 6 2" xfId="7961"/>
    <cellStyle name="20 % - Accent3 2 2 6 2 2" xfId="13242"/>
    <cellStyle name="20 % - Accent3 2 2 6 2 2 2" xfId="28748"/>
    <cellStyle name="20 % - Accent3 2 2 6 2 2 3" xfId="39305"/>
    <cellStyle name="20 % - Accent3 2 2 6 2 2 4" xfId="49860"/>
    <cellStyle name="20 % - Accent3 2 2 6 2 2 5" xfId="60424"/>
    <cellStyle name="20 % - Accent3 2 2 6 2 3" xfId="23468"/>
    <cellStyle name="20 % - Accent3 2 2 6 2 4" xfId="34025"/>
    <cellStyle name="20 % - Accent3 2 2 6 2 5" xfId="44580"/>
    <cellStyle name="20 % - Accent3 2 2 6 2 6" xfId="55144"/>
    <cellStyle name="20 % - Accent3 2 2 6 3" xfId="10601"/>
    <cellStyle name="20 % - Accent3 2 2 6 3 2" xfId="26108"/>
    <cellStyle name="20 % - Accent3 2 2 6 3 3" xfId="36665"/>
    <cellStyle name="20 % - Accent3 2 2 6 3 4" xfId="47220"/>
    <cellStyle name="20 % - Accent3 2 2 6 3 5" xfId="57784"/>
    <cellStyle name="20 % - Accent3 2 2 6 4" xfId="5319"/>
    <cellStyle name="20 % - Accent3 2 2 6 5" xfId="15897"/>
    <cellStyle name="20 % - Accent3 2 2 6 6" xfId="20828"/>
    <cellStyle name="20 % - Accent3 2 2 6 7" xfId="31385"/>
    <cellStyle name="20 % - Accent3 2 2 6 8" xfId="41940"/>
    <cellStyle name="20 % - Accent3 2 2 6 9" xfId="52504"/>
    <cellStyle name="20 % - Accent3 2 2 7" xfId="5496"/>
    <cellStyle name="20 % - Accent3 2 2 7 2" xfId="10778"/>
    <cellStyle name="20 % - Accent3 2 2 7 2 2" xfId="26284"/>
    <cellStyle name="20 % - Accent3 2 2 7 2 3" xfId="36841"/>
    <cellStyle name="20 % - Accent3 2 2 7 2 4" xfId="47396"/>
    <cellStyle name="20 % - Accent3 2 2 7 2 5" xfId="57960"/>
    <cellStyle name="20 % - Accent3 2 2 7 3" xfId="21004"/>
    <cellStyle name="20 % - Accent3 2 2 7 4" xfId="31561"/>
    <cellStyle name="20 % - Accent3 2 2 7 5" xfId="42116"/>
    <cellStyle name="20 % - Accent3 2 2 7 6" xfId="52680"/>
    <cellStyle name="20 % - Accent3 2 2 8" xfId="8137"/>
    <cellStyle name="20 % - Accent3 2 2 8 2" xfId="23644"/>
    <cellStyle name="20 % - Accent3 2 2 8 3" xfId="34201"/>
    <cellStyle name="20 % - Accent3 2 2 8 4" xfId="44756"/>
    <cellStyle name="20 % - Accent3 2 2 8 5" xfId="55320"/>
    <cellStyle name="20 % - Accent3 2 2 9" xfId="2852"/>
    <cellStyle name="20 % - Accent3 2 3" xfId="299"/>
    <cellStyle name="20 % - Accent3 2 3 10" xfId="29014"/>
    <cellStyle name="20 % - Accent3 2 3 11" xfId="39569"/>
    <cellStyle name="20 % - Accent3 2 3 12" xfId="50129"/>
    <cellStyle name="20 % - Accent3 2 3 2" xfId="652"/>
    <cellStyle name="20 % - Accent3 2 3 2 10" xfId="50481"/>
    <cellStyle name="20 % - Accent3 2 3 2 2" xfId="1884"/>
    <cellStyle name="20 % - Accent3 2 3 2 2 2" xfId="7170"/>
    <cellStyle name="20 % - Accent3 2 3 2 2 2 2" xfId="12451"/>
    <cellStyle name="20 % - Accent3 2 3 2 2 2 2 2" xfId="27957"/>
    <cellStyle name="20 % - Accent3 2 3 2 2 2 2 3" xfId="38514"/>
    <cellStyle name="20 % - Accent3 2 3 2 2 2 2 4" xfId="49069"/>
    <cellStyle name="20 % - Accent3 2 3 2 2 2 2 5" xfId="59633"/>
    <cellStyle name="20 % - Accent3 2 3 2 2 2 3" xfId="17570"/>
    <cellStyle name="20 % - Accent3 2 3 2 2 2 4" xfId="22677"/>
    <cellStyle name="20 % - Accent3 2 3 2 2 2 5" xfId="33234"/>
    <cellStyle name="20 % - Accent3 2 3 2 2 2 6" xfId="43789"/>
    <cellStyle name="20 % - Accent3 2 3 2 2 2 7" xfId="54353"/>
    <cellStyle name="20 % - Accent3 2 3 2 2 3" xfId="9810"/>
    <cellStyle name="20 % - Accent3 2 3 2 2 3 2" xfId="25317"/>
    <cellStyle name="20 % - Accent3 2 3 2 2 3 3" xfId="35874"/>
    <cellStyle name="20 % - Accent3 2 3 2 2 3 4" xfId="46429"/>
    <cellStyle name="20 % - Accent3 2 3 2 2 3 5" xfId="56993"/>
    <cellStyle name="20 % - Accent3 2 3 2 2 4" xfId="4528"/>
    <cellStyle name="20 % - Accent3 2 3 2 2 5" xfId="15106"/>
    <cellStyle name="20 % - Accent3 2 3 2 2 6" xfId="20037"/>
    <cellStyle name="20 % - Accent3 2 3 2 2 7" xfId="30594"/>
    <cellStyle name="20 % - Accent3 2 3 2 2 8" xfId="41149"/>
    <cellStyle name="20 % - Accent3 2 3 2 2 9" xfId="51713"/>
    <cellStyle name="20 % - Accent3 2 3 2 3" xfId="5938"/>
    <cellStyle name="20 % - Accent3 2 3 2 3 2" xfId="11219"/>
    <cellStyle name="20 % - Accent3 2 3 2 3 2 2" xfId="26725"/>
    <cellStyle name="20 % - Accent3 2 3 2 3 2 3" xfId="37282"/>
    <cellStyle name="20 % - Accent3 2 3 2 3 2 4" xfId="47837"/>
    <cellStyle name="20 % - Accent3 2 3 2 3 2 5" xfId="58401"/>
    <cellStyle name="20 % - Accent3 2 3 2 3 3" xfId="16338"/>
    <cellStyle name="20 % - Accent3 2 3 2 3 4" xfId="21445"/>
    <cellStyle name="20 % - Accent3 2 3 2 3 5" xfId="32002"/>
    <cellStyle name="20 % - Accent3 2 3 2 3 6" xfId="42557"/>
    <cellStyle name="20 % - Accent3 2 3 2 3 7" xfId="53121"/>
    <cellStyle name="20 % - Accent3 2 3 2 4" xfId="8578"/>
    <cellStyle name="20 % - Accent3 2 3 2 4 2" xfId="24085"/>
    <cellStyle name="20 % - Accent3 2 3 2 4 3" xfId="34642"/>
    <cellStyle name="20 % - Accent3 2 3 2 4 4" xfId="45197"/>
    <cellStyle name="20 % - Accent3 2 3 2 4 5" xfId="55761"/>
    <cellStyle name="20 % - Accent3 2 3 2 5" xfId="3296"/>
    <cellStyle name="20 % - Accent3 2 3 2 6" xfId="13874"/>
    <cellStyle name="20 % - Accent3 2 3 2 7" xfId="18805"/>
    <cellStyle name="20 % - Accent3 2 3 2 8" xfId="29362"/>
    <cellStyle name="20 % - Accent3 2 3 2 9" xfId="39917"/>
    <cellStyle name="20 % - Accent3 2 3 3" xfId="1004"/>
    <cellStyle name="20 % - Accent3 2 3 3 10" xfId="50833"/>
    <cellStyle name="20 % - Accent3 2 3 3 2" xfId="2236"/>
    <cellStyle name="20 % - Accent3 2 3 3 2 2" xfId="7522"/>
    <cellStyle name="20 % - Accent3 2 3 3 2 2 2" xfId="12803"/>
    <cellStyle name="20 % - Accent3 2 3 3 2 2 2 2" xfId="28309"/>
    <cellStyle name="20 % - Accent3 2 3 3 2 2 2 3" xfId="38866"/>
    <cellStyle name="20 % - Accent3 2 3 3 2 2 2 4" xfId="49421"/>
    <cellStyle name="20 % - Accent3 2 3 3 2 2 2 5" xfId="59985"/>
    <cellStyle name="20 % - Accent3 2 3 3 2 2 3" xfId="17922"/>
    <cellStyle name="20 % - Accent3 2 3 3 2 2 4" xfId="23029"/>
    <cellStyle name="20 % - Accent3 2 3 3 2 2 5" xfId="33586"/>
    <cellStyle name="20 % - Accent3 2 3 3 2 2 6" xfId="44141"/>
    <cellStyle name="20 % - Accent3 2 3 3 2 2 7" xfId="54705"/>
    <cellStyle name="20 % - Accent3 2 3 3 2 3" xfId="10162"/>
    <cellStyle name="20 % - Accent3 2 3 3 2 3 2" xfId="25669"/>
    <cellStyle name="20 % - Accent3 2 3 3 2 3 3" xfId="36226"/>
    <cellStyle name="20 % - Accent3 2 3 3 2 3 4" xfId="46781"/>
    <cellStyle name="20 % - Accent3 2 3 3 2 3 5" xfId="57345"/>
    <cellStyle name="20 % - Accent3 2 3 3 2 4" xfId="4880"/>
    <cellStyle name="20 % - Accent3 2 3 3 2 5" xfId="15458"/>
    <cellStyle name="20 % - Accent3 2 3 3 2 6" xfId="20389"/>
    <cellStyle name="20 % - Accent3 2 3 3 2 7" xfId="30946"/>
    <cellStyle name="20 % - Accent3 2 3 3 2 8" xfId="41501"/>
    <cellStyle name="20 % - Accent3 2 3 3 2 9" xfId="52065"/>
    <cellStyle name="20 % - Accent3 2 3 3 3" xfId="6290"/>
    <cellStyle name="20 % - Accent3 2 3 3 3 2" xfId="11571"/>
    <cellStyle name="20 % - Accent3 2 3 3 3 2 2" xfId="27077"/>
    <cellStyle name="20 % - Accent3 2 3 3 3 2 3" xfId="37634"/>
    <cellStyle name="20 % - Accent3 2 3 3 3 2 4" xfId="48189"/>
    <cellStyle name="20 % - Accent3 2 3 3 3 2 5" xfId="58753"/>
    <cellStyle name="20 % - Accent3 2 3 3 3 3" xfId="16690"/>
    <cellStyle name="20 % - Accent3 2 3 3 3 4" xfId="21797"/>
    <cellStyle name="20 % - Accent3 2 3 3 3 5" xfId="32354"/>
    <cellStyle name="20 % - Accent3 2 3 3 3 6" xfId="42909"/>
    <cellStyle name="20 % - Accent3 2 3 3 3 7" xfId="53473"/>
    <cellStyle name="20 % - Accent3 2 3 3 4" xfId="8930"/>
    <cellStyle name="20 % - Accent3 2 3 3 4 2" xfId="24437"/>
    <cellStyle name="20 % - Accent3 2 3 3 4 3" xfId="34994"/>
    <cellStyle name="20 % - Accent3 2 3 3 4 4" xfId="45549"/>
    <cellStyle name="20 % - Accent3 2 3 3 4 5" xfId="56113"/>
    <cellStyle name="20 % - Accent3 2 3 3 5" xfId="3648"/>
    <cellStyle name="20 % - Accent3 2 3 3 6" xfId="14226"/>
    <cellStyle name="20 % - Accent3 2 3 3 7" xfId="19157"/>
    <cellStyle name="20 % - Accent3 2 3 3 8" xfId="29714"/>
    <cellStyle name="20 % - Accent3 2 3 3 9" xfId="40269"/>
    <cellStyle name="20 % - Accent3 2 3 4" xfId="1532"/>
    <cellStyle name="20 % - Accent3 2 3 4 2" xfId="6818"/>
    <cellStyle name="20 % - Accent3 2 3 4 2 2" xfId="12099"/>
    <cellStyle name="20 % - Accent3 2 3 4 2 2 2" xfId="27605"/>
    <cellStyle name="20 % - Accent3 2 3 4 2 2 3" xfId="38162"/>
    <cellStyle name="20 % - Accent3 2 3 4 2 2 4" xfId="48717"/>
    <cellStyle name="20 % - Accent3 2 3 4 2 2 5" xfId="59281"/>
    <cellStyle name="20 % - Accent3 2 3 4 2 3" xfId="17218"/>
    <cellStyle name="20 % - Accent3 2 3 4 2 4" xfId="22325"/>
    <cellStyle name="20 % - Accent3 2 3 4 2 5" xfId="32882"/>
    <cellStyle name="20 % - Accent3 2 3 4 2 6" xfId="43437"/>
    <cellStyle name="20 % - Accent3 2 3 4 2 7" xfId="54001"/>
    <cellStyle name="20 % - Accent3 2 3 4 3" xfId="9458"/>
    <cellStyle name="20 % - Accent3 2 3 4 3 2" xfId="24965"/>
    <cellStyle name="20 % - Accent3 2 3 4 3 3" xfId="35522"/>
    <cellStyle name="20 % - Accent3 2 3 4 3 4" xfId="46077"/>
    <cellStyle name="20 % - Accent3 2 3 4 3 5" xfId="56641"/>
    <cellStyle name="20 % - Accent3 2 3 4 4" xfId="4176"/>
    <cellStyle name="20 % - Accent3 2 3 4 5" xfId="14754"/>
    <cellStyle name="20 % - Accent3 2 3 4 6" xfId="19685"/>
    <cellStyle name="20 % - Accent3 2 3 4 7" xfId="30242"/>
    <cellStyle name="20 % - Accent3 2 3 4 8" xfId="40797"/>
    <cellStyle name="20 % - Accent3 2 3 4 9" xfId="51361"/>
    <cellStyle name="20 % - Accent3 2 3 5" xfId="5585"/>
    <cellStyle name="20 % - Accent3 2 3 5 2" xfId="10867"/>
    <cellStyle name="20 % - Accent3 2 3 5 2 2" xfId="26373"/>
    <cellStyle name="20 % - Accent3 2 3 5 2 3" xfId="36930"/>
    <cellStyle name="20 % - Accent3 2 3 5 2 4" xfId="47485"/>
    <cellStyle name="20 % - Accent3 2 3 5 2 5" xfId="58049"/>
    <cellStyle name="20 % - Accent3 2 3 5 3" xfId="15986"/>
    <cellStyle name="20 % - Accent3 2 3 5 4" xfId="21093"/>
    <cellStyle name="20 % - Accent3 2 3 5 5" xfId="31650"/>
    <cellStyle name="20 % - Accent3 2 3 5 6" xfId="42205"/>
    <cellStyle name="20 % - Accent3 2 3 5 7" xfId="52769"/>
    <cellStyle name="20 % - Accent3 2 3 6" xfId="8226"/>
    <cellStyle name="20 % - Accent3 2 3 6 2" xfId="23733"/>
    <cellStyle name="20 % - Accent3 2 3 6 3" xfId="34290"/>
    <cellStyle name="20 % - Accent3 2 3 6 4" xfId="44845"/>
    <cellStyle name="20 % - Accent3 2 3 6 5" xfId="55409"/>
    <cellStyle name="20 % - Accent3 2 3 7" xfId="2948"/>
    <cellStyle name="20 % - Accent3 2 3 8" xfId="13522"/>
    <cellStyle name="20 % - Accent3 2 3 9" xfId="18453"/>
    <cellStyle name="20 % - Accent3 2 4" xfId="475"/>
    <cellStyle name="20 % - Accent3 2 4 10" xfId="39743"/>
    <cellStyle name="20 % - Accent3 2 4 11" xfId="50305"/>
    <cellStyle name="20 % - Accent3 2 4 2" xfId="1180"/>
    <cellStyle name="20 % - Accent3 2 4 2 10" xfId="51009"/>
    <cellStyle name="20 % - Accent3 2 4 2 2" xfId="2412"/>
    <cellStyle name="20 % - Accent3 2 4 2 2 2" xfId="7698"/>
    <cellStyle name="20 % - Accent3 2 4 2 2 2 2" xfId="12979"/>
    <cellStyle name="20 % - Accent3 2 4 2 2 2 2 2" xfId="28485"/>
    <cellStyle name="20 % - Accent3 2 4 2 2 2 2 3" xfId="39042"/>
    <cellStyle name="20 % - Accent3 2 4 2 2 2 2 4" xfId="49597"/>
    <cellStyle name="20 % - Accent3 2 4 2 2 2 2 5" xfId="60161"/>
    <cellStyle name="20 % - Accent3 2 4 2 2 2 3" xfId="18098"/>
    <cellStyle name="20 % - Accent3 2 4 2 2 2 4" xfId="23205"/>
    <cellStyle name="20 % - Accent3 2 4 2 2 2 5" xfId="33762"/>
    <cellStyle name="20 % - Accent3 2 4 2 2 2 6" xfId="44317"/>
    <cellStyle name="20 % - Accent3 2 4 2 2 2 7" xfId="54881"/>
    <cellStyle name="20 % - Accent3 2 4 2 2 3" xfId="10338"/>
    <cellStyle name="20 % - Accent3 2 4 2 2 3 2" xfId="25845"/>
    <cellStyle name="20 % - Accent3 2 4 2 2 3 3" xfId="36402"/>
    <cellStyle name="20 % - Accent3 2 4 2 2 3 4" xfId="46957"/>
    <cellStyle name="20 % - Accent3 2 4 2 2 3 5" xfId="57521"/>
    <cellStyle name="20 % - Accent3 2 4 2 2 4" xfId="5056"/>
    <cellStyle name="20 % - Accent3 2 4 2 2 5" xfId="15634"/>
    <cellStyle name="20 % - Accent3 2 4 2 2 6" xfId="20565"/>
    <cellStyle name="20 % - Accent3 2 4 2 2 7" xfId="31122"/>
    <cellStyle name="20 % - Accent3 2 4 2 2 8" xfId="41677"/>
    <cellStyle name="20 % - Accent3 2 4 2 2 9" xfId="52241"/>
    <cellStyle name="20 % - Accent3 2 4 2 3" xfId="6466"/>
    <cellStyle name="20 % - Accent3 2 4 2 3 2" xfId="11747"/>
    <cellStyle name="20 % - Accent3 2 4 2 3 2 2" xfId="27253"/>
    <cellStyle name="20 % - Accent3 2 4 2 3 2 3" xfId="37810"/>
    <cellStyle name="20 % - Accent3 2 4 2 3 2 4" xfId="48365"/>
    <cellStyle name="20 % - Accent3 2 4 2 3 2 5" xfId="58929"/>
    <cellStyle name="20 % - Accent3 2 4 2 3 3" xfId="16866"/>
    <cellStyle name="20 % - Accent3 2 4 2 3 4" xfId="21973"/>
    <cellStyle name="20 % - Accent3 2 4 2 3 5" xfId="32530"/>
    <cellStyle name="20 % - Accent3 2 4 2 3 6" xfId="43085"/>
    <cellStyle name="20 % - Accent3 2 4 2 3 7" xfId="53649"/>
    <cellStyle name="20 % - Accent3 2 4 2 4" xfId="9106"/>
    <cellStyle name="20 % - Accent3 2 4 2 4 2" xfId="24613"/>
    <cellStyle name="20 % - Accent3 2 4 2 4 3" xfId="35170"/>
    <cellStyle name="20 % - Accent3 2 4 2 4 4" xfId="45725"/>
    <cellStyle name="20 % - Accent3 2 4 2 4 5" xfId="56289"/>
    <cellStyle name="20 % - Accent3 2 4 2 5" xfId="3824"/>
    <cellStyle name="20 % - Accent3 2 4 2 6" xfId="14402"/>
    <cellStyle name="20 % - Accent3 2 4 2 7" xfId="19333"/>
    <cellStyle name="20 % - Accent3 2 4 2 8" xfId="29890"/>
    <cellStyle name="20 % - Accent3 2 4 2 9" xfId="40445"/>
    <cellStyle name="20 % - Accent3 2 4 3" xfId="1708"/>
    <cellStyle name="20 % - Accent3 2 4 3 2" xfId="6994"/>
    <cellStyle name="20 % - Accent3 2 4 3 2 2" xfId="12275"/>
    <cellStyle name="20 % - Accent3 2 4 3 2 2 2" xfId="27781"/>
    <cellStyle name="20 % - Accent3 2 4 3 2 2 3" xfId="38338"/>
    <cellStyle name="20 % - Accent3 2 4 3 2 2 4" xfId="48893"/>
    <cellStyle name="20 % - Accent3 2 4 3 2 2 5" xfId="59457"/>
    <cellStyle name="20 % - Accent3 2 4 3 2 3" xfId="17394"/>
    <cellStyle name="20 % - Accent3 2 4 3 2 4" xfId="22501"/>
    <cellStyle name="20 % - Accent3 2 4 3 2 5" xfId="33058"/>
    <cellStyle name="20 % - Accent3 2 4 3 2 6" xfId="43613"/>
    <cellStyle name="20 % - Accent3 2 4 3 2 7" xfId="54177"/>
    <cellStyle name="20 % - Accent3 2 4 3 3" xfId="9634"/>
    <cellStyle name="20 % - Accent3 2 4 3 3 2" xfId="25141"/>
    <cellStyle name="20 % - Accent3 2 4 3 3 3" xfId="35698"/>
    <cellStyle name="20 % - Accent3 2 4 3 3 4" xfId="46253"/>
    <cellStyle name="20 % - Accent3 2 4 3 3 5" xfId="56817"/>
    <cellStyle name="20 % - Accent3 2 4 3 4" xfId="4352"/>
    <cellStyle name="20 % - Accent3 2 4 3 5" xfId="14930"/>
    <cellStyle name="20 % - Accent3 2 4 3 6" xfId="19861"/>
    <cellStyle name="20 % - Accent3 2 4 3 7" xfId="30418"/>
    <cellStyle name="20 % - Accent3 2 4 3 8" xfId="40973"/>
    <cellStyle name="20 % - Accent3 2 4 3 9" xfId="51537"/>
    <cellStyle name="20 % - Accent3 2 4 4" xfId="5761"/>
    <cellStyle name="20 % - Accent3 2 4 4 2" xfId="11043"/>
    <cellStyle name="20 % - Accent3 2 4 4 2 2" xfId="26549"/>
    <cellStyle name="20 % - Accent3 2 4 4 2 3" xfId="37106"/>
    <cellStyle name="20 % - Accent3 2 4 4 2 4" xfId="47661"/>
    <cellStyle name="20 % - Accent3 2 4 4 2 5" xfId="58225"/>
    <cellStyle name="20 % - Accent3 2 4 4 3" xfId="16162"/>
    <cellStyle name="20 % - Accent3 2 4 4 4" xfId="21269"/>
    <cellStyle name="20 % - Accent3 2 4 4 5" xfId="31826"/>
    <cellStyle name="20 % - Accent3 2 4 4 6" xfId="42381"/>
    <cellStyle name="20 % - Accent3 2 4 4 7" xfId="52945"/>
    <cellStyle name="20 % - Accent3 2 4 5" xfId="8402"/>
    <cellStyle name="20 % - Accent3 2 4 5 2" xfId="23909"/>
    <cellStyle name="20 % - Accent3 2 4 5 3" xfId="34466"/>
    <cellStyle name="20 % - Accent3 2 4 5 4" xfId="45021"/>
    <cellStyle name="20 % - Accent3 2 4 5 5" xfId="55585"/>
    <cellStyle name="20 % - Accent3 2 4 6" xfId="3122"/>
    <cellStyle name="20 % - Accent3 2 4 7" xfId="13698"/>
    <cellStyle name="20 % - Accent3 2 4 8" xfId="18629"/>
    <cellStyle name="20 % - Accent3 2 4 9" xfId="29188"/>
    <cellStyle name="20 % - Accent3 2 5" xfId="828"/>
    <cellStyle name="20 % - Accent3 2 5 10" xfId="50657"/>
    <cellStyle name="20 % - Accent3 2 5 2" xfId="2060"/>
    <cellStyle name="20 % - Accent3 2 5 2 2" xfId="7346"/>
    <cellStyle name="20 % - Accent3 2 5 2 2 2" xfId="12627"/>
    <cellStyle name="20 % - Accent3 2 5 2 2 2 2" xfId="28133"/>
    <cellStyle name="20 % - Accent3 2 5 2 2 2 3" xfId="38690"/>
    <cellStyle name="20 % - Accent3 2 5 2 2 2 4" xfId="49245"/>
    <cellStyle name="20 % - Accent3 2 5 2 2 2 5" xfId="59809"/>
    <cellStyle name="20 % - Accent3 2 5 2 2 3" xfId="17746"/>
    <cellStyle name="20 % - Accent3 2 5 2 2 4" xfId="22853"/>
    <cellStyle name="20 % - Accent3 2 5 2 2 5" xfId="33410"/>
    <cellStyle name="20 % - Accent3 2 5 2 2 6" xfId="43965"/>
    <cellStyle name="20 % - Accent3 2 5 2 2 7" xfId="54529"/>
    <cellStyle name="20 % - Accent3 2 5 2 3" xfId="9986"/>
    <cellStyle name="20 % - Accent3 2 5 2 3 2" xfId="25493"/>
    <cellStyle name="20 % - Accent3 2 5 2 3 3" xfId="36050"/>
    <cellStyle name="20 % - Accent3 2 5 2 3 4" xfId="46605"/>
    <cellStyle name="20 % - Accent3 2 5 2 3 5" xfId="57169"/>
    <cellStyle name="20 % - Accent3 2 5 2 4" xfId="4704"/>
    <cellStyle name="20 % - Accent3 2 5 2 5" xfId="15282"/>
    <cellStyle name="20 % - Accent3 2 5 2 6" xfId="20213"/>
    <cellStyle name="20 % - Accent3 2 5 2 7" xfId="30770"/>
    <cellStyle name="20 % - Accent3 2 5 2 8" xfId="41325"/>
    <cellStyle name="20 % - Accent3 2 5 2 9" xfId="51889"/>
    <cellStyle name="20 % - Accent3 2 5 3" xfId="6114"/>
    <cellStyle name="20 % - Accent3 2 5 3 2" xfId="11395"/>
    <cellStyle name="20 % - Accent3 2 5 3 2 2" xfId="26901"/>
    <cellStyle name="20 % - Accent3 2 5 3 2 3" xfId="37458"/>
    <cellStyle name="20 % - Accent3 2 5 3 2 4" xfId="48013"/>
    <cellStyle name="20 % - Accent3 2 5 3 2 5" xfId="58577"/>
    <cellStyle name="20 % - Accent3 2 5 3 3" xfId="16514"/>
    <cellStyle name="20 % - Accent3 2 5 3 4" xfId="21621"/>
    <cellStyle name="20 % - Accent3 2 5 3 5" xfId="32178"/>
    <cellStyle name="20 % - Accent3 2 5 3 6" xfId="42733"/>
    <cellStyle name="20 % - Accent3 2 5 3 7" xfId="53297"/>
    <cellStyle name="20 % - Accent3 2 5 4" xfId="8754"/>
    <cellStyle name="20 % - Accent3 2 5 4 2" xfId="24261"/>
    <cellStyle name="20 % - Accent3 2 5 4 3" xfId="34818"/>
    <cellStyle name="20 % - Accent3 2 5 4 4" xfId="45373"/>
    <cellStyle name="20 % - Accent3 2 5 4 5" xfId="55937"/>
    <cellStyle name="20 % - Accent3 2 5 5" xfId="3472"/>
    <cellStyle name="20 % - Accent3 2 5 6" xfId="14050"/>
    <cellStyle name="20 % - Accent3 2 5 7" xfId="18981"/>
    <cellStyle name="20 % - Accent3 2 5 8" xfId="29538"/>
    <cellStyle name="20 % - Accent3 2 5 9" xfId="40093"/>
    <cellStyle name="20 % - Accent3 2 6" xfId="1356"/>
    <cellStyle name="20 % - Accent3 2 6 2" xfId="6642"/>
    <cellStyle name="20 % - Accent3 2 6 2 2" xfId="11923"/>
    <cellStyle name="20 % - Accent3 2 6 2 2 2" xfId="27429"/>
    <cellStyle name="20 % - Accent3 2 6 2 2 3" xfId="37986"/>
    <cellStyle name="20 % - Accent3 2 6 2 2 4" xfId="48541"/>
    <cellStyle name="20 % - Accent3 2 6 2 2 5" xfId="59105"/>
    <cellStyle name="20 % - Accent3 2 6 2 3" xfId="17042"/>
    <cellStyle name="20 % - Accent3 2 6 2 4" xfId="22149"/>
    <cellStyle name="20 % - Accent3 2 6 2 5" xfId="32706"/>
    <cellStyle name="20 % - Accent3 2 6 2 6" xfId="43261"/>
    <cellStyle name="20 % - Accent3 2 6 2 7" xfId="53825"/>
    <cellStyle name="20 % - Accent3 2 6 3" xfId="9282"/>
    <cellStyle name="20 % - Accent3 2 6 3 2" xfId="24789"/>
    <cellStyle name="20 % - Accent3 2 6 3 3" xfId="35346"/>
    <cellStyle name="20 % - Accent3 2 6 3 4" xfId="45901"/>
    <cellStyle name="20 % - Accent3 2 6 3 5" xfId="56465"/>
    <cellStyle name="20 % - Accent3 2 6 4" xfId="4000"/>
    <cellStyle name="20 % - Accent3 2 6 5" xfId="14578"/>
    <cellStyle name="20 % - Accent3 2 6 6" xfId="19509"/>
    <cellStyle name="20 % - Accent3 2 6 7" xfId="30066"/>
    <cellStyle name="20 % - Accent3 2 6 8" xfId="40621"/>
    <cellStyle name="20 % - Accent3 2 6 9" xfId="51185"/>
    <cellStyle name="20 % - Accent3 2 7" xfId="2588"/>
    <cellStyle name="20 % - Accent3 2 7 2" xfId="7874"/>
    <cellStyle name="20 % - Accent3 2 7 2 2" xfId="13155"/>
    <cellStyle name="20 % - Accent3 2 7 2 2 2" xfId="28661"/>
    <cellStyle name="20 % - Accent3 2 7 2 2 3" xfId="39218"/>
    <cellStyle name="20 % - Accent3 2 7 2 2 4" xfId="49773"/>
    <cellStyle name="20 % - Accent3 2 7 2 2 5" xfId="60337"/>
    <cellStyle name="20 % - Accent3 2 7 2 3" xfId="23381"/>
    <cellStyle name="20 % - Accent3 2 7 2 4" xfId="33938"/>
    <cellStyle name="20 % - Accent3 2 7 2 5" xfId="44493"/>
    <cellStyle name="20 % - Accent3 2 7 2 6" xfId="55057"/>
    <cellStyle name="20 % - Accent3 2 7 3" xfId="10514"/>
    <cellStyle name="20 % - Accent3 2 7 3 2" xfId="26021"/>
    <cellStyle name="20 % - Accent3 2 7 3 3" xfId="36578"/>
    <cellStyle name="20 % - Accent3 2 7 3 4" xfId="47133"/>
    <cellStyle name="20 % - Accent3 2 7 3 5" xfId="57697"/>
    <cellStyle name="20 % - Accent3 2 7 4" xfId="5232"/>
    <cellStyle name="20 % - Accent3 2 7 5" xfId="15810"/>
    <cellStyle name="20 % - Accent3 2 7 6" xfId="20741"/>
    <cellStyle name="20 % - Accent3 2 7 7" xfId="31298"/>
    <cellStyle name="20 % - Accent3 2 7 8" xfId="41853"/>
    <cellStyle name="20 % - Accent3 2 7 9" xfId="52417"/>
    <cellStyle name="20 % - Accent3 2 8" xfId="5409"/>
    <cellStyle name="20 % - Accent3 2 8 2" xfId="10691"/>
    <cellStyle name="20 % - Accent3 2 8 2 2" xfId="26197"/>
    <cellStyle name="20 % - Accent3 2 8 2 3" xfId="36754"/>
    <cellStyle name="20 % - Accent3 2 8 2 4" xfId="47309"/>
    <cellStyle name="20 % - Accent3 2 8 2 5" xfId="57873"/>
    <cellStyle name="20 % - Accent3 2 8 3" xfId="20917"/>
    <cellStyle name="20 % - Accent3 2 8 4" xfId="31474"/>
    <cellStyle name="20 % - Accent3 2 8 5" xfId="42029"/>
    <cellStyle name="20 % - Accent3 2 8 6" xfId="52593"/>
    <cellStyle name="20 % - Accent3 2 9" xfId="8050"/>
    <cellStyle name="20 % - Accent3 2 9 2" xfId="23557"/>
    <cellStyle name="20 % - Accent3 2 9 3" xfId="34114"/>
    <cellStyle name="20 % - Accent3 2 9 4" xfId="44669"/>
    <cellStyle name="20 % - Accent3 2 9 5" xfId="55233"/>
    <cellStyle name="20 % - Accent3 3" xfId="136"/>
    <cellStyle name="20 % - Accent3 3 10" xfId="13366"/>
    <cellStyle name="20 % - Accent3 3 11" xfId="18296"/>
    <cellStyle name="20 % - Accent3 3 12" xfId="28858"/>
    <cellStyle name="20 % - Accent3 3 13" xfId="39413"/>
    <cellStyle name="20 % - Accent3 3 14" xfId="49973"/>
    <cellStyle name="20 % - Accent3 3 2" xfId="319"/>
    <cellStyle name="20 % - Accent3 3 2 10" xfId="29034"/>
    <cellStyle name="20 % - Accent3 3 2 11" xfId="39589"/>
    <cellStyle name="20 % - Accent3 3 2 12" xfId="50149"/>
    <cellStyle name="20 % - Accent3 3 2 2" xfId="672"/>
    <cellStyle name="20 % - Accent3 3 2 2 10" xfId="50501"/>
    <cellStyle name="20 % - Accent3 3 2 2 2" xfId="1904"/>
    <cellStyle name="20 % - Accent3 3 2 2 2 2" xfId="7190"/>
    <cellStyle name="20 % - Accent3 3 2 2 2 2 2" xfId="12471"/>
    <cellStyle name="20 % - Accent3 3 2 2 2 2 2 2" xfId="27977"/>
    <cellStyle name="20 % - Accent3 3 2 2 2 2 2 3" xfId="38534"/>
    <cellStyle name="20 % - Accent3 3 2 2 2 2 2 4" xfId="49089"/>
    <cellStyle name="20 % - Accent3 3 2 2 2 2 2 5" xfId="59653"/>
    <cellStyle name="20 % - Accent3 3 2 2 2 2 3" xfId="17590"/>
    <cellStyle name="20 % - Accent3 3 2 2 2 2 4" xfId="22697"/>
    <cellStyle name="20 % - Accent3 3 2 2 2 2 5" xfId="33254"/>
    <cellStyle name="20 % - Accent3 3 2 2 2 2 6" xfId="43809"/>
    <cellStyle name="20 % - Accent3 3 2 2 2 2 7" xfId="54373"/>
    <cellStyle name="20 % - Accent3 3 2 2 2 3" xfId="9830"/>
    <cellStyle name="20 % - Accent3 3 2 2 2 3 2" xfId="25337"/>
    <cellStyle name="20 % - Accent3 3 2 2 2 3 3" xfId="35894"/>
    <cellStyle name="20 % - Accent3 3 2 2 2 3 4" xfId="46449"/>
    <cellStyle name="20 % - Accent3 3 2 2 2 3 5" xfId="57013"/>
    <cellStyle name="20 % - Accent3 3 2 2 2 4" xfId="4548"/>
    <cellStyle name="20 % - Accent3 3 2 2 2 5" xfId="15126"/>
    <cellStyle name="20 % - Accent3 3 2 2 2 6" xfId="20057"/>
    <cellStyle name="20 % - Accent3 3 2 2 2 7" xfId="30614"/>
    <cellStyle name="20 % - Accent3 3 2 2 2 8" xfId="41169"/>
    <cellStyle name="20 % - Accent3 3 2 2 2 9" xfId="51733"/>
    <cellStyle name="20 % - Accent3 3 2 2 3" xfId="5958"/>
    <cellStyle name="20 % - Accent3 3 2 2 3 2" xfId="11239"/>
    <cellStyle name="20 % - Accent3 3 2 2 3 2 2" xfId="26745"/>
    <cellStyle name="20 % - Accent3 3 2 2 3 2 3" xfId="37302"/>
    <cellStyle name="20 % - Accent3 3 2 2 3 2 4" xfId="47857"/>
    <cellStyle name="20 % - Accent3 3 2 2 3 2 5" xfId="58421"/>
    <cellStyle name="20 % - Accent3 3 2 2 3 3" xfId="16358"/>
    <cellStyle name="20 % - Accent3 3 2 2 3 4" xfId="21465"/>
    <cellStyle name="20 % - Accent3 3 2 2 3 5" xfId="32022"/>
    <cellStyle name="20 % - Accent3 3 2 2 3 6" xfId="42577"/>
    <cellStyle name="20 % - Accent3 3 2 2 3 7" xfId="53141"/>
    <cellStyle name="20 % - Accent3 3 2 2 4" xfId="8598"/>
    <cellStyle name="20 % - Accent3 3 2 2 4 2" xfId="24105"/>
    <cellStyle name="20 % - Accent3 3 2 2 4 3" xfId="34662"/>
    <cellStyle name="20 % - Accent3 3 2 2 4 4" xfId="45217"/>
    <cellStyle name="20 % - Accent3 3 2 2 4 5" xfId="55781"/>
    <cellStyle name="20 % - Accent3 3 2 2 5" xfId="3316"/>
    <cellStyle name="20 % - Accent3 3 2 2 6" xfId="13894"/>
    <cellStyle name="20 % - Accent3 3 2 2 7" xfId="18825"/>
    <cellStyle name="20 % - Accent3 3 2 2 8" xfId="29382"/>
    <cellStyle name="20 % - Accent3 3 2 2 9" xfId="39937"/>
    <cellStyle name="20 % - Accent3 3 2 3" xfId="1024"/>
    <cellStyle name="20 % - Accent3 3 2 3 10" xfId="50853"/>
    <cellStyle name="20 % - Accent3 3 2 3 2" xfId="2256"/>
    <cellStyle name="20 % - Accent3 3 2 3 2 2" xfId="7542"/>
    <cellStyle name="20 % - Accent3 3 2 3 2 2 2" xfId="12823"/>
    <cellStyle name="20 % - Accent3 3 2 3 2 2 2 2" xfId="28329"/>
    <cellStyle name="20 % - Accent3 3 2 3 2 2 2 3" xfId="38886"/>
    <cellStyle name="20 % - Accent3 3 2 3 2 2 2 4" xfId="49441"/>
    <cellStyle name="20 % - Accent3 3 2 3 2 2 2 5" xfId="60005"/>
    <cellStyle name="20 % - Accent3 3 2 3 2 2 3" xfId="17942"/>
    <cellStyle name="20 % - Accent3 3 2 3 2 2 4" xfId="23049"/>
    <cellStyle name="20 % - Accent3 3 2 3 2 2 5" xfId="33606"/>
    <cellStyle name="20 % - Accent3 3 2 3 2 2 6" xfId="44161"/>
    <cellStyle name="20 % - Accent3 3 2 3 2 2 7" xfId="54725"/>
    <cellStyle name="20 % - Accent3 3 2 3 2 3" xfId="10182"/>
    <cellStyle name="20 % - Accent3 3 2 3 2 3 2" xfId="25689"/>
    <cellStyle name="20 % - Accent3 3 2 3 2 3 3" xfId="36246"/>
    <cellStyle name="20 % - Accent3 3 2 3 2 3 4" xfId="46801"/>
    <cellStyle name="20 % - Accent3 3 2 3 2 3 5" xfId="57365"/>
    <cellStyle name="20 % - Accent3 3 2 3 2 4" xfId="4900"/>
    <cellStyle name="20 % - Accent3 3 2 3 2 5" xfId="15478"/>
    <cellStyle name="20 % - Accent3 3 2 3 2 6" xfId="20409"/>
    <cellStyle name="20 % - Accent3 3 2 3 2 7" xfId="30966"/>
    <cellStyle name="20 % - Accent3 3 2 3 2 8" xfId="41521"/>
    <cellStyle name="20 % - Accent3 3 2 3 2 9" xfId="52085"/>
    <cellStyle name="20 % - Accent3 3 2 3 3" xfId="6310"/>
    <cellStyle name="20 % - Accent3 3 2 3 3 2" xfId="11591"/>
    <cellStyle name="20 % - Accent3 3 2 3 3 2 2" xfId="27097"/>
    <cellStyle name="20 % - Accent3 3 2 3 3 2 3" xfId="37654"/>
    <cellStyle name="20 % - Accent3 3 2 3 3 2 4" xfId="48209"/>
    <cellStyle name="20 % - Accent3 3 2 3 3 2 5" xfId="58773"/>
    <cellStyle name="20 % - Accent3 3 2 3 3 3" xfId="16710"/>
    <cellStyle name="20 % - Accent3 3 2 3 3 4" xfId="21817"/>
    <cellStyle name="20 % - Accent3 3 2 3 3 5" xfId="32374"/>
    <cellStyle name="20 % - Accent3 3 2 3 3 6" xfId="42929"/>
    <cellStyle name="20 % - Accent3 3 2 3 3 7" xfId="53493"/>
    <cellStyle name="20 % - Accent3 3 2 3 4" xfId="8950"/>
    <cellStyle name="20 % - Accent3 3 2 3 4 2" xfId="24457"/>
    <cellStyle name="20 % - Accent3 3 2 3 4 3" xfId="35014"/>
    <cellStyle name="20 % - Accent3 3 2 3 4 4" xfId="45569"/>
    <cellStyle name="20 % - Accent3 3 2 3 4 5" xfId="56133"/>
    <cellStyle name="20 % - Accent3 3 2 3 5" xfId="3668"/>
    <cellStyle name="20 % - Accent3 3 2 3 6" xfId="14246"/>
    <cellStyle name="20 % - Accent3 3 2 3 7" xfId="19177"/>
    <cellStyle name="20 % - Accent3 3 2 3 8" xfId="29734"/>
    <cellStyle name="20 % - Accent3 3 2 3 9" xfId="40289"/>
    <cellStyle name="20 % - Accent3 3 2 4" xfId="1552"/>
    <cellStyle name="20 % - Accent3 3 2 4 2" xfId="6838"/>
    <cellStyle name="20 % - Accent3 3 2 4 2 2" xfId="12119"/>
    <cellStyle name="20 % - Accent3 3 2 4 2 2 2" xfId="27625"/>
    <cellStyle name="20 % - Accent3 3 2 4 2 2 3" xfId="38182"/>
    <cellStyle name="20 % - Accent3 3 2 4 2 2 4" xfId="48737"/>
    <cellStyle name="20 % - Accent3 3 2 4 2 2 5" xfId="59301"/>
    <cellStyle name="20 % - Accent3 3 2 4 2 3" xfId="17238"/>
    <cellStyle name="20 % - Accent3 3 2 4 2 4" xfId="22345"/>
    <cellStyle name="20 % - Accent3 3 2 4 2 5" xfId="32902"/>
    <cellStyle name="20 % - Accent3 3 2 4 2 6" xfId="43457"/>
    <cellStyle name="20 % - Accent3 3 2 4 2 7" xfId="54021"/>
    <cellStyle name="20 % - Accent3 3 2 4 3" xfId="9478"/>
    <cellStyle name="20 % - Accent3 3 2 4 3 2" xfId="24985"/>
    <cellStyle name="20 % - Accent3 3 2 4 3 3" xfId="35542"/>
    <cellStyle name="20 % - Accent3 3 2 4 3 4" xfId="46097"/>
    <cellStyle name="20 % - Accent3 3 2 4 3 5" xfId="56661"/>
    <cellStyle name="20 % - Accent3 3 2 4 4" xfId="4196"/>
    <cellStyle name="20 % - Accent3 3 2 4 5" xfId="14774"/>
    <cellStyle name="20 % - Accent3 3 2 4 6" xfId="19705"/>
    <cellStyle name="20 % - Accent3 3 2 4 7" xfId="30262"/>
    <cellStyle name="20 % - Accent3 3 2 4 8" xfId="40817"/>
    <cellStyle name="20 % - Accent3 3 2 4 9" xfId="51381"/>
    <cellStyle name="20 % - Accent3 3 2 5" xfId="5605"/>
    <cellStyle name="20 % - Accent3 3 2 5 2" xfId="10887"/>
    <cellStyle name="20 % - Accent3 3 2 5 2 2" xfId="26393"/>
    <cellStyle name="20 % - Accent3 3 2 5 2 3" xfId="36950"/>
    <cellStyle name="20 % - Accent3 3 2 5 2 4" xfId="47505"/>
    <cellStyle name="20 % - Accent3 3 2 5 2 5" xfId="58069"/>
    <cellStyle name="20 % - Accent3 3 2 5 3" xfId="16006"/>
    <cellStyle name="20 % - Accent3 3 2 5 4" xfId="21113"/>
    <cellStyle name="20 % - Accent3 3 2 5 5" xfId="31670"/>
    <cellStyle name="20 % - Accent3 3 2 5 6" xfId="42225"/>
    <cellStyle name="20 % - Accent3 3 2 5 7" xfId="52789"/>
    <cellStyle name="20 % - Accent3 3 2 6" xfId="8246"/>
    <cellStyle name="20 % - Accent3 3 2 6 2" xfId="23753"/>
    <cellStyle name="20 % - Accent3 3 2 6 3" xfId="34310"/>
    <cellStyle name="20 % - Accent3 3 2 6 4" xfId="44865"/>
    <cellStyle name="20 % - Accent3 3 2 6 5" xfId="55429"/>
    <cellStyle name="20 % - Accent3 3 2 7" xfId="2968"/>
    <cellStyle name="20 % - Accent3 3 2 8" xfId="13542"/>
    <cellStyle name="20 % - Accent3 3 2 9" xfId="18473"/>
    <cellStyle name="20 % - Accent3 3 3" xfId="495"/>
    <cellStyle name="20 % - Accent3 3 3 10" xfId="39763"/>
    <cellStyle name="20 % - Accent3 3 3 11" xfId="50325"/>
    <cellStyle name="20 % - Accent3 3 3 2" xfId="1200"/>
    <cellStyle name="20 % - Accent3 3 3 2 10" xfId="51029"/>
    <cellStyle name="20 % - Accent3 3 3 2 2" xfId="2432"/>
    <cellStyle name="20 % - Accent3 3 3 2 2 2" xfId="7718"/>
    <cellStyle name="20 % - Accent3 3 3 2 2 2 2" xfId="12999"/>
    <cellStyle name="20 % - Accent3 3 3 2 2 2 2 2" xfId="28505"/>
    <cellStyle name="20 % - Accent3 3 3 2 2 2 2 3" xfId="39062"/>
    <cellStyle name="20 % - Accent3 3 3 2 2 2 2 4" xfId="49617"/>
    <cellStyle name="20 % - Accent3 3 3 2 2 2 2 5" xfId="60181"/>
    <cellStyle name="20 % - Accent3 3 3 2 2 2 3" xfId="18118"/>
    <cellStyle name="20 % - Accent3 3 3 2 2 2 4" xfId="23225"/>
    <cellStyle name="20 % - Accent3 3 3 2 2 2 5" xfId="33782"/>
    <cellStyle name="20 % - Accent3 3 3 2 2 2 6" xfId="44337"/>
    <cellStyle name="20 % - Accent3 3 3 2 2 2 7" xfId="54901"/>
    <cellStyle name="20 % - Accent3 3 3 2 2 3" xfId="10358"/>
    <cellStyle name="20 % - Accent3 3 3 2 2 3 2" xfId="25865"/>
    <cellStyle name="20 % - Accent3 3 3 2 2 3 3" xfId="36422"/>
    <cellStyle name="20 % - Accent3 3 3 2 2 3 4" xfId="46977"/>
    <cellStyle name="20 % - Accent3 3 3 2 2 3 5" xfId="57541"/>
    <cellStyle name="20 % - Accent3 3 3 2 2 4" xfId="5076"/>
    <cellStyle name="20 % - Accent3 3 3 2 2 5" xfId="15654"/>
    <cellStyle name="20 % - Accent3 3 3 2 2 6" xfId="20585"/>
    <cellStyle name="20 % - Accent3 3 3 2 2 7" xfId="31142"/>
    <cellStyle name="20 % - Accent3 3 3 2 2 8" xfId="41697"/>
    <cellStyle name="20 % - Accent3 3 3 2 2 9" xfId="52261"/>
    <cellStyle name="20 % - Accent3 3 3 2 3" xfId="6486"/>
    <cellStyle name="20 % - Accent3 3 3 2 3 2" xfId="11767"/>
    <cellStyle name="20 % - Accent3 3 3 2 3 2 2" xfId="27273"/>
    <cellStyle name="20 % - Accent3 3 3 2 3 2 3" xfId="37830"/>
    <cellStyle name="20 % - Accent3 3 3 2 3 2 4" xfId="48385"/>
    <cellStyle name="20 % - Accent3 3 3 2 3 2 5" xfId="58949"/>
    <cellStyle name="20 % - Accent3 3 3 2 3 3" xfId="16886"/>
    <cellStyle name="20 % - Accent3 3 3 2 3 4" xfId="21993"/>
    <cellStyle name="20 % - Accent3 3 3 2 3 5" xfId="32550"/>
    <cellStyle name="20 % - Accent3 3 3 2 3 6" xfId="43105"/>
    <cellStyle name="20 % - Accent3 3 3 2 3 7" xfId="53669"/>
    <cellStyle name="20 % - Accent3 3 3 2 4" xfId="9126"/>
    <cellStyle name="20 % - Accent3 3 3 2 4 2" xfId="24633"/>
    <cellStyle name="20 % - Accent3 3 3 2 4 3" xfId="35190"/>
    <cellStyle name="20 % - Accent3 3 3 2 4 4" xfId="45745"/>
    <cellStyle name="20 % - Accent3 3 3 2 4 5" xfId="56309"/>
    <cellStyle name="20 % - Accent3 3 3 2 5" xfId="3844"/>
    <cellStyle name="20 % - Accent3 3 3 2 6" xfId="14422"/>
    <cellStyle name="20 % - Accent3 3 3 2 7" xfId="19353"/>
    <cellStyle name="20 % - Accent3 3 3 2 8" xfId="29910"/>
    <cellStyle name="20 % - Accent3 3 3 2 9" xfId="40465"/>
    <cellStyle name="20 % - Accent3 3 3 3" xfId="1728"/>
    <cellStyle name="20 % - Accent3 3 3 3 2" xfId="7014"/>
    <cellStyle name="20 % - Accent3 3 3 3 2 2" xfId="12295"/>
    <cellStyle name="20 % - Accent3 3 3 3 2 2 2" xfId="27801"/>
    <cellStyle name="20 % - Accent3 3 3 3 2 2 3" xfId="38358"/>
    <cellStyle name="20 % - Accent3 3 3 3 2 2 4" xfId="48913"/>
    <cellStyle name="20 % - Accent3 3 3 3 2 2 5" xfId="59477"/>
    <cellStyle name="20 % - Accent3 3 3 3 2 3" xfId="17414"/>
    <cellStyle name="20 % - Accent3 3 3 3 2 4" xfId="22521"/>
    <cellStyle name="20 % - Accent3 3 3 3 2 5" xfId="33078"/>
    <cellStyle name="20 % - Accent3 3 3 3 2 6" xfId="43633"/>
    <cellStyle name="20 % - Accent3 3 3 3 2 7" xfId="54197"/>
    <cellStyle name="20 % - Accent3 3 3 3 3" xfId="9654"/>
    <cellStyle name="20 % - Accent3 3 3 3 3 2" xfId="25161"/>
    <cellStyle name="20 % - Accent3 3 3 3 3 3" xfId="35718"/>
    <cellStyle name="20 % - Accent3 3 3 3 3 4" xfId="46273"/>
    <cellStyle name="20 % - Accent3 3 3 3 3 5" xfId="56837"/>
    <cellStyle name="20 % - Accent3 3 3 3 4" xfId="4372"/>
    <cellStyle name="20 % - Accent3 3 3 3 5" xfId="14950"/>
    <cellStyle name="20 % - Accent3 3 3 3 6" xfId="19881"/>
    <cellStyle name="20 % - Accent3 3 3 3 7" xfId="30438"/>
    <cellStyle name="20 % - Accent3 3 3 3 8" xfId="40993"/>
    <cellStyle name="20 % - Accent3 3 3 3 9" xfId="51557"/>
    <cellStyle name="20 % - Accent3 3 3 4" xfId="5781"/>
    <cellStyle name="20 % - Accent3 3 3 4 2" xfId="11063"/>
    <cellStyle name="20 % - Accent3 3 3 4 2 2" xfId="26569"/>
    <cellStyle name="20 % - Accent3 3 3 4 2 3" xfId="37126"/>
    <cellStyle name="20 % - Accent3 3 3 4 2 4" xfId="47681"/>
    <cellStyle name="20 % - Accent3 3 3 4 2 5" xfId="58245"/>
    <cellStyle name="20 % - Accent3 3 3 4 3" xfId="16182"/>
    <cellStyle name="20 % - Accent3 3 3 4 4" xfId="21289"/>
    <cellStyle name="20 % - Accent3 3 3 4 5" xfId="31846"/>
    <cellStyle name="20 % - Accent3 3 3 4 6" xfId="42401"/>
    <cellStyle name="20 % - Accent3 3 3 4 7" xfId="52965"/>
    <cellStyle name="20 % - Accent3 3 3 5" xfId="8422"/>
    <cellStyle name="20 % - Accent3 3 3 5 2" xfId="23929"/>
    <cellStyle name="20 % - Accent3 3 3 5 3" xfId="34486"/>
    <cellStyle name="20 % - Accent3 3 3 5 4" xfId="45041"/>
    <cellStyle name="20 % - Accent3 3 3 5 5" xfId="55605"/>
    <cellStyle name="20 % - Accent3 3 3 6" xfId="3142"/>
    <cellStyle name="20 % - Accent3 3 3 7" xfId="13718"/>
    <cellStyle name="20 % - Accent3 3 3 8" xfId="18649"/>
    <cellStyle name="20 % - Accent3 3 3 9" xfId="29208"/>
    <cellStyle name="20 % - Accent3 3 4" xfId="848"/>
    <cellStyle name="20 % - Accent3 3 4 10" xfId="50677"/>
    <cellStyle name="20 % - Accent3 3 4 2" xfId="2080"/>
    <cellStyle name="20 % - Accent3 3 4 2 2" xfId="7366"/>
    <cellStyle name="20 % - Accent3 3 4 2 2 2" xfId="12647"/>
    <cellStyle name="20 % - Accent3 3 4 2 2 2 2" xfId="28153"/>
    <cellStyle name="20 % - Accent3 3 4 2 2 2 3" xfId="38710"/>
    <cellStyle name="20 % - Accent3 3 4 2 2 2 4" xfId="49265"/>
    <cellStyle name="20 % - Accent3 3 4 2 2 2 5" xfId="59829"/>
    <cellStyle name="20 % - Accent3 3 4 2 2 3" xfId="17766"/>
    <cellStyle name="20 % - Accent3 3 4 2 2 4" xfId="22873"/>
    <cellStyle name="20 % - Accent3 3 4 2 2 5" xfId="33430"/>
    <cellStyle name="20 % - Accent3 3 4 2 2 6" xfId="43985"/>
    <cellStyle name="20 % - Accent3 3 4 2 2 7" xfId="54549"/>
    <cellStyle name="20 % - Accent3 3 4 2 3" xfId="10006"/>
    <cellStyle name="20 % - Accent3 3 4 2 3 2" xfId="25513"/>
    <cellStyle name="20 % - Accent3 3 4 2 3 3" xfId="36070"/>
    <cellStyle name="20 % - Accent3 3 4 2 3 4" xfId="46625"/>
    <cellStyle name="20 % - Accent3 3 4 2 3 5" xfId="57189"/>
    <cellStyle name="20 % - Accent3 3 4 2 4" xfId="4724"/>
    <cellStyle name="20 % - Accent3 3 4 2 5" xfId="15302"/>
    <cellStyle name="20 % - Accent3 3 4 2 6" xfId="20233"/>
    <cellStyle name="20 % - Accent3 3 4 2 7" xfId="30790"/>
    <cellStyle name="20 % - Accent3 3 4 2 8" xfId="41345"/>
    <cellStyle name="20 % - Accent3 3 4 2 9" xfId="51909"/>
    <cellStyle name="20 % - Accent3 3 4 3" xfId="6134"/>
    <cellStyle name="20 % - Accent3 3 4 3 2" xfId="11415"/>
    <cellStyle name="20 % - Accent3 3 4 3 2 2" xfId="26921"/>
    <cellStyle name="20 % - Accent3 3 4 3 2 3" xfId="37478"/>
    <cellStyle name="20 % - Accent3 3 4 3 2 4" xfId="48033"/>
    <cellStyle name="20 % - Accent3 3 4 3 2 5" xfId="58597"/>
    <cellStyle name="20 % - Accent3 3 4 3 3" xfId="16534"/>
    <cellStyle name="20 % - Accent3 3 4 3 4" xfId="21641"/>
    <cellStyle name="20 % - Accent3 3 4 3 5" xfId="32198"/>
    <cellStyle name="20 % - Accent3 3 4 3 6" xfId="42753"/>
    <cellStyle name="20 % - Accent3 3 4 3 7" xfId="53317"/>
    <cellStyle name="20 % - Accent3 3 4 4" xfId="8774"/>
    <cellStyle name="20 % - Accent3 3 4 4 2" xfId="24281"/>
    <cellStyle name="20 % - Accent3 3 4 4 3" xfId="34838"/>
    <cellStyle name="20 % - Accent3 3 4 4 4" xfId="45393"/>
    <cellStyle name="20 % - Accent3 3 4 4 5" xfId="55957"/>
    <cellStyle name="20 % - Accent3 3 4 5" xfId="3492"/>
    <cellStyle name="20 % - Accent3 3 4 6" xfId="14070"/>
    <cellStyle name="20 % - Accent3 3 4 7" xfId="19001"/>
    <cellStyle name="20 % - Accent3 3 4 8" xfId="29558"/>
    <cellStyle name="20 % - Accent3 3 4 9" xfId="40113"/>
    <cellStyle name="20 % - Accent3 3 5" xfId="1376"/>
    <cellStyle name="20 % - Accent3 3 5 2" xfId="6662"/>
    <cellStyle name="20 % - Accent3 3 5 2 2" xfId="11943"/>
    <cellStyle name="20 % - Accent3 3 5 2 2 2" xfId="27449"/>
    <cellStyle name="20 % - Accent3 3 5 2 2 3" xfId="38006"/>
    <cellStyle name="20 % - Accent3 3 5 2 2 4" xfId="48561"/>
    <cellStyle name="20 % - Accent3 3 5 2 2 5" xfId="59125"/>
    <cellStyle name="20 % - Accent3 3 5 2 3" xfId="17062"/>
    <cellStyle name="20 % - Accent3 3 5 2 4" xfId="22169"/>
    <cellStyle name="20 % - Accent3 3 5 2 5" xfId="32726"/>
    <cellStyle name="20 % - Accent3 3 5 2 6" xfId="43281"/>
    <cellStyle name="20 % - Accent3 3 5 2 7" xfId="53845"/>
    <cellStyle name="20 % - Accent3 3 5 3" xfId="9302"/>
    <cellStyle name="20 % - Accent3 3 5 3 2" xfId="24809"/>
    <cellStyle name="20 % - Accent3 3 5 3 3" xfId="35366"/>
    <cellStyle name="20 % - Accent3 3 5 3 4" xfId="45921"/>
    <cellStyle name="20 % - Accent3 3 5 3 5" xfId="56485"/>
    <cellStyle name="20 % - Accent3 3 5 4" xfId="4020"/>
    <cellStyle name="20 % - Accent3 3 5 5" xfId="14598"/>
    <cellStyle name="20 % - Accent3 3 5 6" xfId="19529"/>
    <cellStyle name="20 % - Accent3 3 5 7" xfId="30086"/>
    <cellStyle name="20 % - Accent3 3 5 8" xfId="40641"/>
    <cellStyle name="20 % - Accent3 3 5 9" xfId="51205"/>
    <cellStyle name="20 % - Accent3 3 6" xfId="2608"/>
    <cellStyle name="20 % - Accent3 3 6 2" xfId="7894"/>
    <cellStyle name="20 % - Accent3 3 6 2 2" xfId="13175"/>
    <cellStyle name="20 % - Accent3 3 6 2 2 2" xfId="28681"/>
    <cellStyle name="20 % - Accent3 3 6 2 2 3" xfId="39238"/>
    <cellStyle name="20 % - Accent3 3 6 2 2 4" xfId="49793"/>
    <cellStyle name="20 % - Accent3 3 6 2 2 5" xfId="60357"/>
    <cellStyle name="20 % - Accent3 3 6 2 3" xfId="23401"/>
    <cellStyle name="20 % - Accent3 3 6 2 4" xfId="33958"/>
    <cellStyle name="20 % - Accent3 3 6 2 5" xfId="44513"/>
    <cellStyle name="20 % - Accent3 3 6 2 6" xfId="55077"/>
    <cellStyle name="20 % - Accent3 3 6 3" xfId="10534"/>
    <cellStyle name="20 % - Accent3 3 6 3 2" xfId="26041"/>
    <cellStyle name="20 % - Accent3 3 6 3 3" xfId="36598"/>
    <cellStyle name="20 % - Accent3 3 6 3 4" xfId="47153"/>
    <cellStyle name="20 % - Accent3 3 6 3 5" xfId="57717"/>
    <cellStyle name="20 % - Accent3 3 6 4" xfId="5252"/>
    <cellStyle name="20 % - Accent3 3 6 5" xfId="15830"/>
    <cellStyle name="20 % - Accent3 3 6 6" xfId="20761"/>
    <cellStyle name="20 % - Accent3 3 6 7" xfId="31318"/>
    <cellStyle name="20 % - Accent3 3 6 8" xfId="41873"/>
    <cellStyle name="20 % - Accent3 3 6 9" xfId="52437"/>
    <cellStyle name="20 % - Accent3 3 7" xfId="5429"/>
    <cellStyle name="20 % - Accent3 3 7 2" xfId="10711"/>
    <cellStyle name="20 % - Accent3 3 7 2 2" xfId="26217"/>
    <cellStyle name="20 % - Accent3 3 7 2 3" xfId="36774"/>
    <cellStyle name="20 % - Accent3 3 7 2 4" xfId="47329"/>
    <cellStyle name="20 % - Accent3 3 7 2 5" xfId="57893"/>
    <cellStyle name="20 % - Accent3 3 7 3" xfId="20937"/>
    <cellStyle name="20 % - Accent3 3 7 4" xfId="31494"/>
    <cellStyle name="20 % - Accent3 3 7 5" xfId="42049"/>
    <cellStyle name="20 % - Accent3 3 7 6" xfId="52613"/>
    <cellStyle name="20 % - Accent3 3 8" xfId="8070"/>
    <cellStyle name="20 % - Accent3 3 8 2" xfId="23577"/>
    <cellStyle name="20 % - Accent3 3 8 3" xfId="34134"/>
    <cellStyle name="20 % - Accent3 3 8 4" xfId="44689"/>
    <cellStyle name="20 % - Accent3 3 8 5" xfId="55253"/>
    <cellStyle name="20 % - Accent3 3 9" xfId="2785"/>
    <cellStyle name="20 % - Accent3 4" xfId="230"/>
    <cellStyle name="20 % - Accent3 4 10" xfId="28946"/>
    <cellStyle name="20 % - Accent3 4 11" xfId="39501"/>
    <cellStyle name="20 % - Accent3 4 12" xfId="50061"/>
    <cellStyle name="20 % - Accent3 4 2" xfId="583"/>
    <cellStyle name="20 % - Accent3 4 2 10" xfId="50412"/>
    <cellStyle name="20 % - Accent3 4 2 2" xfId="1815"/>
    <cellStyle name="20 % - Accent3 4 2 2 2" xfId="7101"/>
    <cellStyle name="20 % - Accent3 4 2 2 2 2" xfId="12382"/>
    <cellStyle name="20 % - Accent3 4 2 2 2 2 2" xfId="27888"/>
    <cellStyle name="20 % - Accent3 4 2 2 2 2 3" xfId="38445"/>
    <cellStyle name="20 % - Accent3 4 2 2 2 2 4" xfId="49000"/>
    <cellStyle name="20 % - Accent3 4 2 2 2 2 5" xfId="59564"/>
    <cellStyle name="20 % - Accent3 4 2 2 2 3" xfId="17501"/>
    <cellStyle name="20 % - Accent3 4 2 2 2 4" xfId="22608"/>
    <cellStyle name="20 % - Accent3 4 2 2 2 5" xfId="33165"/>
    <cellStyle name="20 % - Accent3 4 2 2 2 6" xfId="43720"/>
    <cellStyle name="20 % - Accent3 4 2 2 2 7" xfId="54284"/>
    <cellStyle name="20 % - Accent3 4 2 2 3" xfId="9741"/>
    <cellStyle name="20 % - Accent3 4 2 2 3 2" xfId="25248"/>
    <cellStyle name="20 % - Accent3 4 2 2 3 3" xfId="35805"/>
    <cellStyle name="20 % - Accent3 4 2 2 3 4" xfId="46360"/>
    <cellStyle name="20 % - Accent3 4 2 2 3 5" xfId="56924"/>
    <cellStyle name="20 % - Accent3 4 2 2 4" xfId="4459"/>
    <cellStyle name="20 % - Accent3 4 2 2 5" xfId="15037"/>
    <cellStyle name="20 % - Accent3 4 2 2 6" xfId="19968"/>
    <cellStyle name="20 % - Accent3 4 2 2 7" xfId="30525"/>
    <cellStyle name="20 % - Accent3 4 2 2 8" xfId="41080"/>
    <cellStyle name="20 % - Accent3 4 2 2 9" xfId="51644"/>
    <cellStyle name="20 % - Accent3 4 2 3" xfId="5869"/>
    <cellStyle name="20 % - Accent3 4 2 3 2" xfId="11150"/>
    <cellStyle name="20 % - Accent3 4 2 3 2 2" xfId="26656"/>
    <cellStyle name="20 % - Accent3 4 2 3 2 3" xfId="37213"/>
    <cellStyle name="20 % - Accent3 4 2 3 2 4" xfId="47768"/>
    <cellStyle name="20 % - Accent3 4 2 3 2 5" xfId="58332"/>
    <cellStyle name="20 % - Accent3 4 2 3 3" xfId="16269"/>
    <cellStyle name="20 % - Accent3 4 2 3 4" xfId="21376"/>
    <cellStyle name="20 % - Accent3 4 2 3 5" xfId="31933"/>
    <cellStyle name="20 % - Accent3 4 2 3 6" xfId="42488"/>
    <cellStyle name="20 % - Accent3 4 2 3 7" xfId="53052"/>
    <cellStyle name="20 % - Accent3 4 2 4" xfId="8509"/>
    <cellStyle name="20 % - Accent3 4 2 4 2" xfId="24016"/>
    <cellStyle name="20 % - Accent3 4 2 4 3" xfId="34573"/>
    <cellStyle name="20 % - Accent3 4 2 4 4" xfId="45128"/>
    <cellStyle name="20 % - Accent3 4 2 4 5" xfId="55692"/>
    <cellStyle name="20 % - Accent3 4 2 5" xfId="3227"/>
    <cellStyle name="20 % - Accent3 4 2 6" xfId="13805"/>
    <cellStyle name="20 % - Accent3 4 2 7" xfId="18736"/>
    <cellStyle name="20 % - Accent3 4 2 8" xfId="29293"/>
    <cellStyle name="20 % - Accent3 4 2 9" xfId="39848"/>
    <cellStyle name="20 % - Accent3 4 3" xfId="935"/>
    <cellStyle name="20 % - Accent3 4 3 10" xfId="50764"/>
    <cellStyle name="20 % - Accent3 4 3 2" xfId="2167"/>
    <cellStyle name="20 % - Accent3 4 3 2 2" xfId="7453"/>
    <cellStyle name="20 % - Accent3 4 3 2 2 2" xfId="12734"/>
    <cellStyle name="20 % - Accent3 4 3 2 2 2 2" xfId="28240"/>
    <cellStyle name="20 % - Accent3 4 3 2 2 2 3" xfId="38797"/>
    <cellStyle name="20 % - Accent3 4 3 2 2 2 4" xfId="49352"/>
    <cellStyle name="20 % - Accent3 4 3 2 2 2 5" xfId="59916"/>
    <cellStyle name="20 % - Accent3 4 3 2 2 3" xfId="17853"/>
    <cellStyle name="20 % - Accent3 4 3 2 2 4" xfId="22960"/>
    <cellStyle name="20 % - Accent3 4 3 2 2 5" xfId="33517"/>
    <cellStyle name="20 % - Accent3 4 3 2 2 6" xfId="44072"/>
    <cellStyle name="20 % - Accent3 4 3 2 2 7" xfId="54636"/>
    <cellStyle name="20 % - Accent3 4 3 2 3" xfId="10093"/>
    <cellStyle name="20 % - Accent3 4 3 2 3 2" xfId="25600"/>
    <cellStyle name="20 % - Accent3 4 3 2 3 3" xfId="36157"/>
    <cellStyle name="20 % - Accent3 4 3 2 3 4" xfId="46712"/>
    <cellStyle name="20 % - Accent3 4 3 2 3 5" xfId="57276"/>
    <cellStyle name="20 % - Accent3 4 3 2 4" xfId="4811"/>
    <cellStyle name="20 % - Accent3 4 3 2 5" xfId="15389"/>
    <cellStyle name="20 % - Accent3 4 3 2 6" xfId="20320"/>
    <cellStyle name="20 % - Accent3 4 3 2 7" xfId="30877"/>
    <cellStyle name="20 % - Accent3 4 3 2 8" xfId="41432"/>
    <cellStyle name="20 % - Accent3 4 3 2 9" xfId="51996"/>
    <cellStyle name="20 % - Accent3 4 3 3" xfId="6221"/>
    <cellStyle name="20 % - Accent3 4 3 3 2" xfId="11502"/>
    <cellStyle name="20 % - Accent3 4 3 3 2 2" xfId="27008"/>
    <cellStyle name="20 % - Accent3 4 3 3 2 3" xfId="37565"/>
    <cellStyle name="20 % - Accent3 4 3 3 2 4" xfId="48120"/>
    <cellStyle name="20 % - Accent3 4 3 3 2 5" xfId="58684"/>
    <cellStyle name="20 % - Accent3 4 3 3 3" xfId="16621"/>
    <cellStyle name="20 % - Accent3 4 3 3 4" xfId="21728"/>
    <cellStyle name="20 % - Accent3 4 3 3 5" xfId="32285"/>
    <cellStyle name="20 % - Accent3 4 3 3 6" xfId="42840"/>
    <cellStyle name="20 % - Accent3 4 3 3 7" xfId="53404"/>
    <cellStyle name="20 % - Accent3 4 3 4" xfId="8861"/>
    <cellStyle name="20 % - Accent3 4 3 4 2" xfId="24368"/>
    <cellStyle name="20 % - Accent3 4 3 4 3" xfId="34925"/>
    <cellStyle name="20 % - Accent3 4 3 4 4" xfId="45480"/>
    <cellStyle name="20 % - Accent3 4 3 4 5" xfId="56044"/>
    <cellStyle name="20 % - Accent3 4 3 5" xfId="3579"/>
    <cellStyle name="20 % - Accent3 4 3 6" xfId="14157"/>
    <cellStyle name="20 % - Accent3 4 3 7" xfId="19088"/>
    <cellStyle name="20 % - Accent3 4 3 8" xfId="29645"/>
    <cellStyle name="20 % - Accent3 4 3 9" xfId="40200"/>
    <cellStyle name="20 % - Accent3 4 4" xfId="1463"/>
    <cellStyle name="20 % - Accent3 4 4 2" xfId="6749"/>
    <cellStyle name="20 % - Accent3 4 4 2 2" xfId="12030"/>
    <cellStyle name="20 % - Accent3 4 4 2 2 2" xfId="27536"/>
    <cellStyle name="20 % - Accent3 4 4 2 2 3" xfId="38093"/>
    <cellStyle name="20 % - Accent3 4 4 2 2 4" xfId="48648"/>
    <cellStyle name="20 % - Accent3 4 4 2 2 5" xfId="59212"/>
    <cellStyle name="20 % - Accent3 4 4 2 3" xfId="17149"/>
    <cellStyle name="20 % - Accent3 4 4 2 4" xfId="22256"/>
    <cellStyle name="20 % - Accent3 4 4 2 5" xfId="32813"/>
    <cellStyle name="20 % - Accent3 4 4 2 6" xfId="43368"/>
    <cellStyle name="20 % - Accent3 4 4 2 7" xfId="53932"/>
    <cellStyle name="20 % - Accent3 4 4 3" xfId="9389"/>
    <cellStyle name="20 % - Accent3 4 4 3 2" xfId="24896"/>
    <cellStyle name="20 % - Accent3 4 4 3 3" xfId="35453"/>
    <cellStyle name="20 % - Accent3 4 4 3 4" xfId="46008"/>
    <cellStyle name="20 % - Accent3 4 4 3 5" xfId="56572"/>
    <cellStyle name="20 % - Accent3 4 4 4" xfId="4107"/>
    <cellStyle name="20 % - Accent3 4 4 5" xfId="14685"/>
    <cellStyle name="20 % - Accent3 4 4 6" xfId="19616"/>
    <cellStyle name="20 % - Accent3 4 4 7" xfId="30173"/>
    <cellStyle name="20 % - Accent3 4 4 8" xfId="40728"/>
    <cellStyle name="20 % - Accent3 4 4 9" xfId="51292"/>
    <cellStyle name="20 % - Accent3 4 5" xfId="5516"/>
    <cellStyle name="20 % - Accent3 4 5 2" xfId="10798"/>
    <cellStyle name="20 % - Accent3 4 5 2 2" xfId="26304"/>
    <cellStyle name="20 % - Accent3 4 5 2 3" xfId="36861"/>
    <cellStyle name="20 % - Accent3 4 5 2 4" xfId="47416"/>
    <cellStyle name="20 % - Accent3 4 5 2 5" xfId="57980"/>
    <cellStyle name="20 % - Accent3 4 5 3" xfId="15917"/>
    <cellStyle name="20 % - Accent3 4 5 4" xfId="21024"/>
    <cellStyle name="20 % - Accent3 4 5 5" xfId="31581"/>
    <cellStyle name="20 % - Accent3 4 5 6" xfId="42136"/>
    <cellStyle name="20 % - Accent3 4 5 7" xfId="52700"/>
    <cellStyle name="20 % - Accent3 4 6" xfId="8157"/>
    <cellStyle name="20 % - Accent3 4 6 2" xfId="23664"/>
    <cellStyle name="20 % - Accent3 4 6 3" xfId="34221"/>
    <cellStyle name="20 % - Accent3 4 6 4" xfId="44776"/>
    <cellStyle name="20 % - Accent3 4 6 5" xfId="55340"/>
    <cellStyle name="20 % - Accent3 4 7" xfId="2880"/>
    <cellStyle name="20 % - Accent3 4 8" xfId="13453"/>
    <cellStyle name="20 % - Accent3 4 9" xfId="18385"/>
    <cellStyle name="20 % - Accent3 5" xfId="403"/>
    <cellStyle name="20 % - Accent3 5 10" xfId="39673"/>
    <cellStyle name="20 % - Accent3 5 11" xfId="50233"/>
    <cellStyle name="20 % - Accent3 5 2" xfId="1108"/>
    <cellStyle name="20 % - Accent3 5 2 10" xfId="50937"/>
    <cellStyle name="20 % - Accent3 5 2 2" xfId="2340"/>
    <cellStyle name="20 % - Accent3 5 2 2 2" xfId="7626"/>
    <cellStyle name="20 % - Accent3 5 2 2 2 2" xfId="12907"/>
    <cellStyle name="20 % - Accent3 5 2 2 2 2 2" xfId="28413"/>
    <cellStyle name="20 % - Accent3 5 2 2 2 2 3" xfId="38970"/>
    <cellStyle name="20 % - Accent3 5 2 2 2 2 4" xfId="49525"/>
    <cellStyle name="20 % - Accent3 5 2 2 2 2 5" xfId="60089"/>
    <cellStyle name="20 % - Accent3 5 2 2 2 3" xfId="18026"/>
    <cellStyle name="20 % - Accent3 5 2 2 2 4" xfId="23133"/>
    <cellStyle name="20 % - Accent3 5 2 2 2 5" xfId="33690"/>
    <cellStyle name="20 % - Accent3 5 2 2 2 6" xfId="44245"/>
    <cellStyle name="20 % - Accent3 5 2 2 2 7" xfId="54809"/>
    <cellStyle name="20 % - Accent3 5 2 2 3" xfId="10266"/>
    <cellStyle name="20 % - Accent3 5 2 2 3 2" xfId="25773"/>
    <cellStyle name="20 % - Accent3 5 2 2 3 3" xfId="36330"/>
    <cellStyle name="20 % - Accent3 5 2 2 3 4" xfId="46885"/>
    <cellStyle name="20 % - Accent3 5 2 2 3 5" xfId="57449"/>
    <cellStyle name="20 % - Accent3 5 2 2 4" xfId="4984"/>
    <cellStyle name="20 % - Accent3 5 2 2 5" xfId="15562"/>
    <cellStyle name="20 % - Accent3 5 2 2 6" xfId="20493"/>
    <cellStyle name="20 % - Accent3 5 2 2 7" xfId="31050"/>
    <cellStyle name="20 % - Accent3 5 2 2 8" xfId="41605"/>
    <cellStyle name="20 % - Accent3 5 2 2 9" xfId="52169"/>
    <cellStyle name="20 % - Accent3 5 2 3" xfId="6394"/>
    <cellStyle name="20 % - Accent3 5 2 3 2" xfId="11675"/>
    <cellStyle name="20 % - Accent3 5 2 3 2 2" xfId="27181"/>
    <cellStyle name="20 % - Accent3 5 2 3 2 3" xfId="37738"/>
    <cellStyle name="20 % - Accent3 5 2 3 2 4" xfId="48293"/>
    <cellStyle name="20 % - Accent3 5 2 3 2 5" xfId="58857"/>
    <cellStyle name="20 % - Accent3 5 2 3 3" xfId="16794"/>
    <cellStyle name="20 % - Accent3 5 2 3 4" xfId="21901"/>
    <cellStyle name="20 % - Accent3 5 2 3 5" xfId="32458"/>
    <cellStyle name="20 % - Accent3 5 2 3 6" xfId="43013"/>
    <cellStyle name="20 % - Accent3 5 2 3 7" xfId="53577"/>
    <cellStyle name="20 % - Accent3 5 2 4" xfId="9034"/>
    <cellStyle name="20 % - Accent3 5 2 4 2" xfId="24541"/>
    <cellStyle name="20 % - Accent3 5 2 4 3" xfId="35098"/>
    <cellStyle name="20 % - Accent3 5 2 4 4" xfId="45653"/>
    <cellStyle name="20 % - Accent3 5 2 4 5" xfId="56217"/>
    <cellStyle name="20 % - Accent3 5 2 5" xfId="3752"/>
    <cellStyle name="20 % - Accent3 5 2 6" xfId="14330"/>
    <cellStyle name="20 % - Accent3 5 2 7" xfId="19261"/>
    <cellStyle name="20 % - Accent3 5 2 8" xfId="29818"/>
    <cellStyle name="20 % - Accent3 5 2 9" xfId="40373"/>
    <cellStyle name="20 % - Accent3 5 3" xfId="1636"/>
    <cellStyle name="20 % - Accent3 5 3 2" xfId="6922"/>
    <cellStyle name="20 % - Accent3 5 3 2 2" xfId="12203"/>
    <cellStyle name="20 % - Accent3 5 3 2 2 2" xfId="27709"/>
    <cellStyle name="20 % - Accent3 5 3 2 2 3" xfId="38266"/>
    <cellStyle name="20 % - Accent3 5 3 2 2 4" xfId="48821"/>
    <cellStyle name="20 % - Accent3 5 3 2 2 5" xfId="59385"/>
    <cellStyle name="20 % - Accent3 5 3 2 3" xfId="17322"/>
    <cellStyle name="20 % - Accent3 5 3 2 4" xfId="22429"/>
    <cellStyle name="20 % - Accent3 5 3 2 5" xfId="32986"/>
    <cellStyle name="20 % - Accent3 5 3 2 6" xfId="43541"/>
    <cellStyle name="20 % - Accent3 5 3 2 7" xfId="54105"/>
    <cellStyle name="20 % - Accent3 5 3 3" xfId="9562"/>
    <cellStyle name="20 % - Accent3 5 3 3 2" xfId="25069"/>
    <cellStyle name="20 % - Accent3 5 3 3 3" xfId="35626"/>
    <cellStyle name="20 % - Accent3 5 3 3 4" xfId="46181"/>
    <cellStyle name="20 % - Accent3 5 3 3 5" xfId="56745"/>
    <cellStyle name="20 % - Accent3 5 3 4" xfId="4280"/>
    <cellStyle name="20 % - Accent3 5 3 5" xfId="14858"/>
    <cellStyle name="20 % - Accent3 5 3 6" xfId="19789"/>
    <cellStyle name="20 % - Accent3 5 3 7" xfId="30346"/>
    <cellStyle name="20 % - Accent3 5 3 8" xfId="40901"/>
    <cellStyle name="20 % - Accent3 5 3 9" xfId="51465"/>
    <cellStyle name="20 % - Accent3 5 4" xfId="5689"/>
    <cellStyle name="20 % - Accent3 5 4 2" xfId="10971"/>
    <cellStyle name="20 % - Accent3 5 4 2 2" xfId="26477"/>
    <cellStyle name="20 % - Accent3 5 4 2 3" xfId="37034"/>
    <cellStyle name="20 % - Accent3 5 4 2 4" xfId="47589"/>
    <cellStyle name="20 % - Accent3 5 4 2 5" xfId="58153"/>
    <cellStyle name="20 % - Accent3 5 4 3" xfId="16090"/>
    <cellStyle name="20 % - Accent3 5 4 4" xfId="21197"/>
    <cellStyle name="20 % - Accent3 5 4 5" xfId="31754"/>
    <cellStyle name="20 % - Accent3 5 4 6" xfId="42309"/>
    <cellStyle name="20 % - Accent3 5 4 7" xfId="52873"/>
    <cellStyle name="20 % - Accent3 5 5" xfId="8330"/>
    <cellStyle name="20 % - Accent3 5 5 2" xfId="23837"/>
    <cellStyle name="20 % - Accent3 5 5 3" xfId="34394"/>
    <cellStyle name="20 % - Accent3 5 5 4" xfId="44949"/>
    <cellStyle name="20 % - Accent3 5 5 5" xfId="55513"/>
    <cellStyle name="20 % - Accent3 5 6" xfId="3052"/>
    <cellStyle name="20 % - Accent3 5 7" xfId="13626"/>
    <cellStyle name="20 % - Accent3 5 8" xfId="18557"/>
    <cellStyle name="20 % - Accent3 5 9" xfId="29118"/>
    <cellStyle name="20 % - Accent3 6" xfId="756"/>
    <cellStyle name="20 % - Accent3 6 10" xfId="50585"/>
    <cellStyle name="20 % - Accent3 6 2" xfId="1988"/>
    <cellStyle name="20 % - Accent3 6 2 2" xfId="7274"/>
    <cellStyle name="20 % - Accent3 6 2 2 2" xfId="12555"/>
    <cellStyle name="20 % - Accent3 6 2 2 2 2" xfId="28061"/>
    <cellStyle name="20 % - Accent3 6 2 2 2 3" xfId="38618"/>
    <cellStyle name="20 % - Accent3 6 2 2 2 4" xfId="49173"/>
    <cellStyle name="20 % - Accent3 6 2 2 2 5" xfId="59737"/>
    <cellStyle name="20 % - Accent3 6 2 2 3" xfId="17674"/>
    <cellStyle name="20 % - Accent3 6 2 2 4" xfId="22781"/>
    <cellStyle name="20 % - Accent3 6 2 2 5" xfId="33338"/>
    <cellStyle name="20 % - Accent3 6 2 2 6" xfId="43893"/>
    <cellStyle name="20 % - Accent3 6 2 2 7" xfId="54457"/>
    <cellStyle name="20 % - Accent3 6 2 3" xfId="9914"/>
    <cellStyle name="20 % - Accent3 6 2 3 2" xfId="25421"/>
    <cellStyle name="20 % - Accent3 6 2 3 3" xfId="35978"/>
    <cellStyle name="20 % - Accent3 6 2 3 4" xfId="46533"/>
    <cellStyle name="20 % - Accent3 6 2 3 5" xfId="57097"/>
    <cellStyle name="20 % - Accent3 6 2 4" xfId="4632"/>
    <cellStyle name="20 % - Accent3 6 2 5" xfId="15210"/>
    <cellStyle name="20 % - Accent3 6 2 6" xfId="20141"/>
    <cellStyle name="20 % - Accent3 6 2 7" xfId="30698"/>
    <cellStyle name="20 % - Accent3 6 2 8" xfId="41253"/>
    <cellStyle name="20 % - Accent3 6 2 9" xfId="51817"/>
    <cellStyle name="20 % - Accent3 6 3" xfId="6042"/>
    <cellStyle name="20 % - Accent3 6 3 2" xfId="11323"/>
    <cellStyle name="20 % - Accent3 6 3 2 2" xfId="26829"/>
    <cellStyle name="20 % - Accent3 6 3 2 3" xfId="37386"/>
    <cellStyle name="20 % - Accent3 6 3 2 4" xfId="47941"/>
    <cellStyle name="20 % - Accent3 6 3 2 5" xfId="58505"/>
    <cellStyle name="20 % - Accent3 6 3 3" xfId="16442"/>
    <cellStyle name="20 % - Accent3 6 3 4" xfId="21549"/>
    <cellStyle name="20 % - Accent3 6 3 5" xfId="32106"/>
    <cellStyle name="20 % - Accent3 6 3 6" xfId="42661"/>
    <cellStyle name="20 % - Accent3 6 3 7" xfId="53225"/>
    <cellStyle name="20 % - Accent3 6 4" xfId="8682"/>
    <cellStyle name="20 % - Accent3 6 4 2" xfId="24189"/>
    <cellStyle name="20 % - Accent3 6 4 3" xfId="34746"/>
    <cellStyle name="20 % - Accent3 6 4 4" xfId="45301"/>
    <cellStyle name="20 % - Accent3 6 4 5" xfId="55865"/>
    <cellStyle name="20 % - Accent3 6 5" xfId="3400"/>
    <cellStyle name="20 % - Accent3 6 6" xfId="13978"/>
    <cellStyle name="20 % - Accent3 6 7" xfId="18909"/>
    <cellStyle name="20 % - Accent3 6 8" xfId="29466"/>
    <cellStyle name="20 % - Accent3 6 9" xfId="40021"/>
    <cellStyle name="20 % - Accent3 7" xfId="1287"/>
    <cellStyle name="20 % - Accent3 7 2" xfId="6573"/>
    <cellStyle name="20 % - Accent3 7 2 2" xfId="11854"/>
    <cellStyle name="20 % - Accent3 7 2 2 2" xfId="27360"/>
    <cellStyle name="20 % - Accent3 7 2 2 3" xfId="37917"/>
    <cellStyle name="20 % - Accent3 7 2 2 4" xfId="48472"/>
    <cellStyle name="20 % - Accent3 7 2 2 5" xfId="59036"/>
    <cellStyle name="20 % - Accent3 7 2 3" xfId="16973"/>
    <cellStyle name="20 % - Accent3 7 2 4" xfId="22080"/>
    <cellStyle name="20 % - Accent3 7 2 5" xfId="32637"/>
    <cellStyle name="20 % - Accent3 7 2 6" xfId="43192"/>
    <cellStyle name="20 % - Accent3 7 2 7" xfId="53756"/>
    <cellStyle name="20 % - Accent3 7 3" xfId="9213"/>
    <cellStyle name="20 % - Accent3 7 3 2" xfId="24720"/>
    <cellStyle name="20 % - Accent3 7 3 3" xfId="35277"/>
    <cellStyle name="20 % - Accent3 7 3 4" xfId="45832"/>
    <cellStyle name="20 % - Accent3 7 3 5" xfId="56396"/>
    <cellStyle name="20 % - Accent3 7 4" xfId="3931"/>
    <cellStyle name="20 % - Accent3 7 5" xfId="14509"/>
    <cellStyle name="20 % - Accent3 7 6" xfId="19440"/>
    <cellStyle name="20 % - Accent3 7 7" xfId="29997"/>
    <cellStyle name="20 % - Accent3 7 8" xfId="40552"/>
    <cellStyle name="20 % - Accent3 7 9" xfId="51116"/>
    <cellStyle name="20 % - Accent3 8" xfId="2516"/>
    <cellStyle name="20 % - Accent3 8 2" xfId="7802"/>
    <cellStyle name="20 % - Accent3 8 2 2" xfId="13083"/>
    <cellStyle name="20 % - Accent3 8 2 2 2" xfId="28589"/>
    <cellStyle name="20 % - Accent3 8 2 2 3" xfId="39146"/>
    <cellStyle name="20 % - Accent3 8 2 2 4" xfId="49701"/>
    <cellStyle name="20 % - Accent3 8 2 2 5" xfId="60265"/>
    <cellStyle name="20 % - Accent3 8 2 3" xfId="23309"/>
    <cellStyle name="20 % - Accent3 8 2 4" xfId="33866"/>
    <cellStyle name="20 % - Accent3 8 2 5" xfId="44421"/>
    <cellStyle name="20 % - Accent3 8 2 6" xfId="54985"/>
    <cellStyle name="20 % - Accent3 8 3" xfId="10442"/>
    <cellStyle name="20 % - Accent3 8 3 2" xfId="25949"/>
    <cellStyle name="20 % - Accent3 8 3 3" xfId="36506"/>
    <cellStyle name="20 % - Accent3 8 3 4" xfId="47061"/>
    <cellStyle name="20 % - Accent3 8 3 5" xfId="57625"/>
    <cellStyle name="20 % - Accent3 8 4" xfId="5160"/>
    <cellStyle name="20 % - Accent3 8 5" xfId="15741"/>
    <cellStyle name="20 % - Accent3 8 6" xfId="20669"/>
    <cellStyle name="20 % - Accent3 8 7" xfId="31226"/>
    <cellStyle name="20 % - Accent3 8 8" xfId="41781"/>
    <cellStyle name="20 % - Accent3 8 9" xfId="52345"/>
    <cellStyle name="20 % - Accent3 9" xfId="5336"/>
    <cellStyle name="20 % - Accent3 9 2" xfId="10618"/>
    <cellStyle name="20 % - Accent3 9 2 2" xfId="26125"/>
    <cellStyle name="20 % - Accent3 9 2 3" xfId="36682"/>
    <cellStyle name="20 % - Accent3 9 2 4" xfId="47237"/>
    <cellStyle name="20 % - Accent3 9 2 5" xfId="57801"/>
    <cellStyle name="20 % - Accent3 9 3" xfId="20845"/>
    <cellStyle name="20 % - Accent3 9 4" xfId="31402"/>
    <cellStyle name="20 % - Accent3 9 5" xfId="41957"/>
    <cellStyle name="20 % - Accent3 9 6" xfId="52521"/>
    <cellStyle name="20 % - Accent4 10" xfId="7980"/>
    <cellStyle name="20 % - Accent4 10 2" xfId="23487"/>
    <cellStyle name="20 % - Accent4 10 3" xfId="34044"/>
    <cellStyle name="20 % - Accent4 10 4" xfId="44599"/>
    <cellStyle name="20 % - Accent4 10 5" xfId="55163"/>
    <cellStyle name="20 % - Accent4 11" xfId="2696"/>
    <cellStyle name="20 % - Accent4 12" xfId="13279"/>
    <cellStyle name="20 % - Accent4 13" xfId="18204"/>
    <cellStyle name="20 % - Accent4 14" xfId="28773"/>
    <cellStyle name="20 % - Accent4 15" xfId="39328"/>
    <cellStyle name="20 % - Accent4 16" xfId="49881"/>
    <cellStyle name="20 % - Accent4 2" xfId="43"/>
    <cellStyle name="20 % - Accent4 2 10" xfId="2720"/>
    <cellStyle name="20 % - Accent4 2 11" xfId="13344"/>
    <cellStyle name="20 % - Accent4 2 12" xfId="18273"/>
    <cellStyle name="20 % - Accent4 2 13" xfId="28794"/>
    <cellStyle name="20 % - Accent4 2 14" xfId="39349"/>
    <cellStyle name="20 % - Accent4 2 15" xfId="49950"/>
    <cellStyle name="20 % - Accent4 2 2" xfId="204"/>
    <cellStyle name="20 % - Accent4 2 2 10" xfId="13431"/>
    <cellStyle name="20 % - Accent4 2 2 11" xfId="18361"/>
    <cellStyle name="20 % - Accent4 2 2 12" xfId="28923"/>
    <cellStyle name="20 % - Accent4 2 2 13" xfId="39478"/>
    <cellStyle name="20 % - Accent4 2 2 14" xfId="50038"/>
    <cellStyle name="20 % - Accent4 2 2 2" xfId="384"/>
    <cellStyle name="20 % - Accent4 2 2 2 10" xfId="29099"/>
    <cellStyle name="20 % - Accent4 2 2 2 11" xfId="39654"/>
    <cellStyle name="20 % - Accent4 2 2 2 12" xfId="50214"/>
    <cellStyle name="20 % - Accent4 2 2 2 2" xfId="737"/>
    <cellStyle name="20 % - Accent4 2 2 2 2 10" xfId="50566"/>
    <cellStyle name="20 % - Accent4 2 2 2 2 2" xfId="1969"/>
    <cellStyle name="20 % - Accent4 2 2 2 2 2 2" xfId="7255"/>
    <cellStyle name="20 % - Accent4 2 2 2 2 2 2 2" xfId="12536"/>
    <cellStyle name="20 % - Accent4 2 2 2 2 2 2 2 2" xfId="28042"/>
    <cellStyle name="20 % - Accent4 2 2 2 2 2 2 2 3" xfId="38599"/>
    <cellStyle name="20 % - Accent4 2 2 2 2 2 2 2 4" xfId="49154"/>
    <cellStyle name="20 % - Accent4 2 2 2 2 2 2 2 5" xfId="59718"/>
    <cellStyle name="20 % - Accent4 2 2 2 2 2 2 3" xfId="17655"/>
    <cellStyle name="20 % - Accent4 2 2 2 2 2 2 4" xfId="22762"/>
    <cellStyle name="20 % - Accent4 2 2 2 2 2 2 5" xfId="33319"/>
    <cellStyle name="20 % - Accent4 2 2 2 2 2 2 6" xfId="43874"/>
    <cellStyle name="20 % - Accent4 2 2 2 2 2 2 7" xfId="54438"/>
    <cellStyle name="20 % - Accent4 2 2 2 2 2 3" xfId="9895"/>
    <cellStyle name="20 % - Accent4 2 2 2 2 2 3 2" xfId="25402"/>
    <cellStyle name="20 % - Accent4 2 2 2 2 2 3 3" xfId="35959"/>
    <cellStyle name="20 % - Accent4 2 2 2 2 2 3 4" xfId="46514"/>
    <cellStyle name="20 % - Accent4 2 2 2 2 2 3 5" xfId="57078"/>
    <cellStyle name="20 % - Accent4 2 2 2 2 2 4" xfId="4613"/>
    <cellStyle name="20 % - Accent4 2 2 2 2 2 5" xfId="15191"/>
    <cellStyle name="20 % - Accent4 2 2 2 2 2 6" xfId="20122"/>
    <cellStyle name="20 % - Accent4 2 2 2 2 2 7" xfId="30679"/>
    <cellStyle name="20 % - Accent4 2 2 2 2 2 8" xfId="41234"/>
    <cellStyle name="20 % - Accent4 2 2 2 2 2 9" xfId="51798"/>
    <cellStyle name="20 % - Accent4 2 2 2 2 3" xfId="6023"/>
    <cellStyle name="20 % - Accent4 2 2 2 2 3 2" xfId="11304"/>
    <cellStyle name="20 % - Accent4 2 2 2 2 3 2 2" xfId="26810"/>
    <cellStyle name="20 % - Accent4 2 2 2 2 3 2 3" xfId="37367"/>
    <cellStyle name="20 % - Accent4 2 2 2 2 3 2 4" xfId="47922"/>
    <cellStyle name="20 % - Accent4 2 2 2 2 3 2 5" xfId="58486"/>
    <cellStyle name="20 % - Accent4 2 2 2 2 3 3" xfId="16423"/>
    <cellStyle name="20 % - Accent4 2 2 2 2 3 4" xfId="21530"/>
    <cellStyle name="20 % - Accent4 2 2 2 2 3 5" xfId="32087"/>
    <cellStyle name="20 % - Accent4 2 2 2 2 3 6" xfId="42642"/>
    <cellStyle name="20 % - Accent4 2 2 2 2 3 7" xfId="53206"/>
    <cellStyle name="20 % - Accent4 2 2 2 2 4" xfId="8663"/>
    <cellStyle name="20 % - Accent4 2 2 2 2 4 2" xfId="24170"/>
    <cellStyle name="20 % - Accent4 2 2 2 2 4 3" xfId="34727"/>
    <cellStyle name="20 % - Accent4 2 2 2 2 4 4" xfId="45282"/>
    <cellStyle name="20 % - Accent4 2 2 2 2 4 5" xfId="55846"/>
    <cellStyle name="20 % - Accent4 2 2 2 2 5" xfId="3381"/>
    <cellStyle name="20 % - Accent4 2 2 2 2 6" xfId="13959"/>
    <cellStyle name="20 % - Accent4 2 2 2 2 7" xfId="18890"/>
    <cellStyle name="20 % - Accent4 2 2 2 2 8" xfId="29447"/>
    <cellStyle name="20 % - Accent4 2 2 2 2 9" xfId="40002"/>
    <cellStyle name="20 % - Accent4 2 2 2 3" xfId="1089"/>
    <cellStyle name="20 % - Accent4 2 2 2 3 10" xfId="50918"/>
    <cellStyle name="20 % - Accent4 2 2 2 3 2" xfId="2321"/>
    <cellStyle name="20 % - Accent4 2 2 2 3 2 2" xfId="7607"/>
    <cellStyle name="20 % - Accent4 2 2 2 3 2 2 2" xfId="12888"/>
    <cellStyle name="20 % - Accent4 2 2 2 3 2 2 2 2" xfId="28394"/>
    <cellStyle name="20 % - Accent4 2 2 2 3 2 2 2 3" xfId="38951"/>
    <cellStyle name="20 % - Accent4 2 2 2 3 2 2 2 4" xfId="49506"/>
    <cellStyle name="20 % - Accent4 2 2 2 3 2 2 2 5" xfId="60070"/>
    <cellStyle name="20 % - Accent4 2 2 2 3 2 2 3" xfId="18007"/>
    <cellStyle name="20 % - Accent4 2 2 2 3 2 2 4" xfId="23114"/>
    <cellStyle name="20 % - Accent4 2 2 2 3 2 2 5" xfId="33671"/>
    <cellStyle name="20 % - Accent4 2 2 2 3 2 2 6" xfId="44226"/>
    <cellStyle name="20 % - Accent4 2 2 2 3 2 2 7" xfId="54790"/>
    <cellStyle name="20 % - Accent4 2 2 2 3 2 3" xfId="10247"/>
    <cellStyle name="20 % - Accent4 2 2 2 3 2 3 2" xfId="25754"/>
    <cellStyle name="20 % - Accent4 2 2 2 3 2 3 3" xfId="36311"/>
    <cellStyle name="20 % - Accent4 2 2 2 3 2 3 4" xfId="46866"/>
    <cellStyle name="20 % - Accent4 2 2 2 3 2 3 5" xfId="57430"/>
    <cellStyle name="20 % - Accent4 2 2 2 3 2 4" xfId="4965"/>
    <cellStyle name="20 % - Accent4 2 2 2 3 2 5" xfId="15543"/>
    <cellStyle name="20 % - Accent4 2 2 2 3 2 6" xfId="20474"/>
    <cellStyle name="20 % - Accent4 2 2 2 3 2 7" xfId="31031"/>
    <cellStyle name="20 % - Accent4 2 2 2 3 2 8" xfId="41586"/>
    <cellStyle name="20 % - Accent4 2 2 2 3 2 9" xfId="52150"/>
    <cellStyle name="20 % - Accent4 2 2 2 3 3" xfId="6375"/>
    <cellStyle name="20 % - Accent4 2 2 2 3 3 2" xfId="11656"/>
    <cellStyle name="20 % - Accent4 2 2 2 3 3 2 2" xfId="27162"/>
    <cellStyle name="20 % - Accent4 2 2 2 3 3 2 3" xfId="37719"/>
    <cellStyle name="20 % - Accent4 2 2 2 3 3 2 4" xfId="48274"/>
    <cellStyle name="20 % - Accent4 2 2 2 3 3 2 5" xfId="58838"/>
    <cellStyle name="20 % - Accent4 2 2 2 3 3 3" xfId="16775"/>
    <cellStyle name="20 % - Accent4 2 2 2 3 3 4" xfId="21882"/>
    <cellStyle name="20 % - Accent4 2 2 2 3 3 5" xfId="32439"/>
    <cellStyle name="20 % - Accent4 2 2 2 3 3 6" xfId="42994"/>
    <cellStyle name="20 % - Accent4 2 2 2 3 3 7" xfId="53558"/>
    <cellStyle name="20 % - Accent4 2 2 2 3 4" xfId="9015"/>
    <cellStyle name="20 % - Accent4 2 2 2 3 4 2" xfId="24522"/>
    <cellStyle name="20 % - Accent4 2 2 2 3 4 3" xfId="35079"/>
    <cellStyle name="20 % - Accent4 2 2 2 3 4 4" xfId="45634"/>
    <cellStyle name="20 % - Accent4 2 2 2 3 4 5" xfId="56198"/>
    <cellStyle name="20 % - Accent4 2 2 2 3 5" xfId="3733"/>
    <cellStyle name="20 % - Accent4 2 2 2 3 6" xfId="14311"/>
    <cellStyle name="20 % - Accent4 2 2 2 3 7" xfId="19242"/>
    <cellStyle name="20 % - Accent4 2 2 2 3 8" xfId="29799"/>
    <cellStyle name="20 % - Accent4 2 2 2 3 9" xfId="40354"/>
    <cellStyle name="20 % - Accent4 2 2 2 4" xfId="1617"/>
    <cellStyle name="20 % - Accent4 2 2 2 4 2" xfId="6903"/>
    <cellStyle name="20 % - Accent4 2 2 2 4 2 2" xfId="12184"/>
    <cellStyle name="20 % - Accent4 2 2 2 4 2 2 2" xfId="27690"/>
    <cellStyle name="20 % - Accent4 2 2 2 4 2 2 3" xfId="38247"/>
    <cellStyle name="20 % - Accent4 2 2 2 4 2 2 4" xfId="48802"/>
    <cellStyle name="20 % - Accent4 2 2 2 4 2 2 5" xfId="59366"/>
    <cellStyle name="20 % - Accent4 2 2 2 4 2 3" xfId="17303"/>
    <cellStyle name="20 % - Accent4 2 2 2 4 2 4" xfId="22410"/>
    <cellStyle name="20 % - Accent4 2 2 2 4 2 5" xfId="32967"/>
    <cellStyle name="20 % - Accent4 2 2 2 4 2 6" xfId="43522"/>
    <cellStyle name="20 % - Accent4 2 2 2 4 2 7" xfId="54086"/>
    <cellStyle name="20 % - Accent4 2 2 2 4 3" xfId="9543"/>
    <cellStyle name="20 % - Accent4 2 2 2 4 3 2" xfId="25050"/>
    <cellStyle name="20 % - Accent4 2 2 2 4 3 3" xfId="35607"/>
    <cellStyle name="20 % - Accent4 2 2 2 4 3 4" xfId="46162"/>
    <cellStyle name="20 % - Accent4 2 2 2 4 3 5" xfId="56726"/>
    <cellStyle name="20 % - Accent4 2 2 2 4 4" xfId="4261"/>
    <cellStyle name="20 % - Accent4 2 2 2 4 5" xfId="14839"/>
    <cellStyle name="20 % - Accent4 2 2 2 4 6" xfId="19770"/>
    <cellStyle name="20 % - Accent4 2 2 2 4 7" xfId="30327"/>
    <cellStyle name="20 % - Accent4 2 2 2 4 8" xfId="40882"/>
    <cellStyle name="20 % - Accent4 2 2 2 4 9" xfId="51446"/>
    <cellStyle name="20 % - Accent4 2 2 2 5" xfId="5670"/>
    <cellStyle name="20 % - Accent4 2 2 2 5 2" xfId="10952"/>
    <cellStyle name="20 % - Accent4 2 2 2 5 2 2" xfId="26458"/>
    <cellStyle name="20 % - Accent4 2 2 2 5 2 3" xfId="37015"/>
    <cellStyle name="20 % - Accent4 2 2 2 5 2 4" xfId="47570"/>
    <cellStyle name="20 % - Accent4 2 2 2 5 2 5" xfId="58134"/>
    <cellStyle name="20 % - Accent4 2 2 2 5 3" xfId="16071"/>
    <cellStyle name="20 % - Accent4 2 2 2 5 4" xfId="21178"/>
    <cellStyle name="20 % - Accent4 2 2 2 5 5" xfId="31735"/>
    <cellStyle name="20 % - Accent4 2 2 2 5 6" xfId="42290"/>
    <cellStyle name="20 % - Accent4 2 2 2 5 7" xfId="52854"/>
    <cellStyle name="20 % - Accent4 2 2 2 6" xfId="8311"/>
    <cellStyle name="20 % - Accent4 2 2 2 6 2" xfId="23818"/>
    <cellStyle name="20 % - Accent4 2 2 2 6 3" xfId="34375"/>
    <cellStyle name="20 % - Accent4 2 2 2 6 4" xfId="44930"/>
    <cellStyle name="20 % - Accent4 2 2 2 6 5" xfId="55494"/>
    <cellStyle name="20 % - Accent4 2 2 2 7" xfId="3033"/>
    <cellStyle name="20 % - Accent4 2 2 2 8" xfId="13607"/>
    <cellStyle name="20 % - Accent4 2 2 2 9" xfId="18538"/>
    <cellStyle name="20 % - Accent4 2 2 3" xfId="560"/>
    <cellStyle name="20 % - Accent4 2 2 3 10" xfId="39826"/>
    <cellStyle name="20 % - Accent4 2 2 3 11" xfId="50390"/>
    <cellStyle name="20 % - Accent4 2 2 3 2" xfId="1265"/>
    <cellStyle name="20 % - Accent4 2 2 3 2 10" xfId="51094"/>
    <cellStyle name="20 % - Accent4 2 2 3 2 2" xfId="2497"/>
    <cellStyle name="20 % - Accent4 2 2 3 2 2 2" xfId="7783"/>
    <cellStyle name="20 % - Accent4 2 2 3 2 2 2 2" xfId="13064"/>
    <cellStyle name="20 % - Accent4 2 2 3 2 2 2 2 2" xfId="28570"/>
    <cellStyle name="20 % - Accent4 2 2 3 2 2 2 2 3" xfId="39127"/>
    <cellStyle name="20 % - Accent4 2 2 3 2 2 2 2 4" xfId="49682"/>
    <cellStyle name="20 % - Accent4 2 2 3 2 2 2 2 5" xfId="60246"/>
    <cellStyle name="20 % - Accent4 2 2 3 2 2 2 3" xfId="18183"/>
    <cellStyle name="20 % - Accent4 2 2 3 2 2 2 4" xfId="23290"/>
    <cellStyle name="20 % - Accent4 2 2 3 2 2 2 5" xfId="33847"/>
    <cellStyle name="20 % - Accent4 2 2 3 2 2 2 6" xfId="44402"/>
    <cellStyle name="20 % - Accent4 2 2 3 2 2 2 7" xfId="54966"/>
    <cellStyle name="20 % - Accent4 2 2 3 2 2 3" xfId="10423"/>
    <cellStyle name="20 % - Accent4 2 2 3 2 2 3 2" xfId="25930"/>
    <cellStyle name="20 % - Accent4 2 2 3 2 2 3 3" xfId="36487"/>
    <cellStyle name="20 % - Accent4 2 2 3 2 2 3 4" xfId="47042"/>
    <cellStyle name="20 % - Accent4 2 2 3 2 2 3 5" xfId="57606"/>
    <cellStyle name="20 % - Accent4 2 2 3 2 2 4" xfId="5141"/>
    <cellStyle name="20 % - Accent4 2 2 3 2 2 5" xfId="15719"/>
    <cellStyle name="20 % - Accent4 2 2 3 2 2 6" xfId="20650"/>
    <cellStyle name="20 % - Accent4 2 2 3 2 2 7" xfId="31207"/>
    <cellStyle name="20 % - Accent4 2 2 3 2 2 8" xfId="41762"/>
    <cellStyle name="20 % - Accent4 2 2 3 2 2 9" xfId="52326"/>
    <cellStyle name="20 % - Accent4 2 2 3 2 3" xfId="6551"/>
    <cellStyle name="20 % - Accent4 2 2 3 2 3 2" xfId="11832"/>
    <cellStyle name="20 % - Accent4 2 2 3 2 3 2 2" xfId="27338"/>
    <cellStyle name="20 % - Accent4 2 2 3 2 3 2 3" xfId="37895"/>
    <cellStyle name="20 % - Accent4 2 2 3 2 3 2 4" xfId="48450"/>
    <cellStyle name="20 % - Accent4 2 2 3 2 3 2 5" xfId="59014"/>
    <cellStyle name="20 % - Accent4 2 2 3 2 3 3" xfId="16951"/>
    <cellStyle name="20 % - Accent4 2 2 3 2 3 4" xfId="22058"/>
    <cellStyle name="20 % - Accent4 2 2 3 2 3 5" xfId="32615"/>
    <cellStyle name="20 % - Accent4 2 2 3 2 3 6" xfId="43170"/>
    <cellStyle name="20 % - Accent4 2 2 3 2 3 7" xfId="53734"/>
    <cellStyle name="20 % - Accent4 2 2 3 2 4" xfId="9191"/>
    <cellStyle name="20 % - Accent4 2 2 3 2 4 2" xfId="24698"/>
    <cellStyle name="20 % - Accent4 2 2 3 2 4 3" xfId="35255"/>
    <cellStyle name="20 % - Accent4 2 2 3 2 4 4" xfId="45810"/>
    <cellStyle name="20 % - Accent4 2 2 3 2 4 5" xfId="56374"/>
    <cellStyle name="20 % - Accent4 2 2 3 2 5" xfId="3909"/>
    <cellStyle name="20 % - Accent4 2 2 3 2 6" xfId="14487"/>
    <cellStyle name="20 % - Accent4 2 2 3 2 7" xfId="19418"/>
    <cellStyle name="20 % - Accent4 2 2 3 2 8" xfId="29975"/>
    <cellStyle name="20 % - Accent4 2 2 3 2 9" xfId="40530"/>
    <cellStyle name="20 % - Accent4 2 2 3 3" xfId="1793"/>
    <cellStyle name="20 % - Accent4 2 2 3 3 2" xfId="7079"/>
    <cellStyle name="20 % - Accent4 2 2 3 3 2 2" xfId="12360"/>
    <cellStyle name="20 % - Accent4 2 2 3 3 2 2 2" xfId="27866"/>
    <cellStyle name="20 % - Accent4 2 2 3 3 2 2 3" xfId="38423"/>
    <cellStyle name="20 % - Accent4 2 2 3 3 2 2 4" xfId="48978"/>
    <cellStyle name="20 % - Accent4 2 2 3 3 2 2 5" xfId="59542"/>
    <cellStyle name="20 % - Accent4 2 2 3 3 2 3" xfId="17479"/>
    <cellStyle name="20 % - Accent4 2 2 3 3 2 4" xfId="22586"/>
    <cellStyle name="20 % - Accent4 2 2 3 3 2 5" xfId="33143"/>
    <cellStyle name="20 % - Accent4 2 2 3 3 2 6" xfId="43698"/>
    <cellStyle name="20 % - Accent4 2 2 3 3 2 7" xfId="54262"/>
    <cellStyle name="20 % - Accent4 2 2 3 3 3" xfId="9719"/>
    <cellStyle name="20 % - Accent4 2 2 3 3 3 2" xfId="25226"/>
    <cellStyle name="20 % - Accent4 2 2 3 3 3 3" xfId="35783"/>
    <cellStyle name="20 % - Accent4 2 2 3 3 3 4" xfId="46338"/>
    <cellStyle name="20 % - Accent4 2 2 3 3 3 5" xfId="56902"/>
    <cellStyle name="20 % - Accent4 2 2 3 3 4" xfId="4437"/>
    <cellStyle name="20 % - Accent4 2 2 3 3 5" xfId="15015"/>
    <cellStyle name="20 % - Accent4 2 2 3 3 6" xfId="19946"/>
    <cellStyle name="20 % - Accent4 2 2 3 3 7" xfId="30503"/>
    <cellStyle name="20 % - Accent4 2 2 3 3 8" xfId="41058"/>
    <cellStyle name="20 % - Accent4 2 2 3 3 9" xfId="51622"/>
    <cellStyle name="20 % - Accent4 2 2 3 4" xfId="5846"/>
    <cellStyle name="20 % - Accent4 2 2 3 4 2" xfId="11128"/>
    <cellStyle name="20 % - Accent4 2 2 3 4 2 2" xfId="26634"/>
    <cellStyle name="20 % - Accent4 2 2 3 4 2 3" xfId="37191"/>
    <cellStyle name="20 % - Accent4 2 2 3 4 2 4" xfId="47746"/>
    <cellStyle name="20 % - Accent4 2 2 3 4 2 5" xfId="58310"/>
    <cellStyle name="20 % - Accent4 2 2 3 4 3" xfId="16247"/>
    <cellStyle name="20 % - Accent4 2 2 3 4 4" xfId="21354"/>
    <cellStyle name="20 % - Accent4 2 2 3 4 5" xfId="31911"/>
    <cellStyle name="20 % - Accent4 2 2 3 4 6" xfId="42466"/>
    <cellStyle name="20 % - Accent4 2 2 3 4 7" xfId="53030"/>
    <cellStyle name="20 % - Accent4 2 2 3 5" xfId="8487"/>
    <cellStyle name="20 % - Accent4 2 2 3 5 2" xfId="23994"/>
    <cellStyle name="20 % - Accent4 2 2 3 5 3" xfId="34551"/>
    <cellStyle name="20 % - Accent4 2 2 3 5 4" xfId="45106"/>
    <cellStyle name="20 % - Accent4 2 2 3 5 5" xfId="55670"/>
    <cellStyle name="20 % - Accent4 2 2 3 6" xfId="3205"/>
    <cellStyle name="20 % - Accent4 2 2 3 7" xfId="13783"/>
    <cellStyle name="20 % - Accent4 2 2 3 8" xfId="18714"/>
    <cellStyle name="20 % - Accent4 2 2 3 9" xfId="29271"/>
    <cellStyle name="20 % - Accent4 2 2 4" xfId="913"/>
    <cellStyle name="20 % - Accent4 2 2 4 10" xfId="50742"/>
    <cellStyle name="20 % - Accent4 2 2 4 2" xfId="2145"/>
    <cellStyle name="20 % - Accent4 2 2 4 2 2" xfId="7431"/>
    <cellStyle name="20 % - Accent4 2 2 4 2 2 2" xfId="12712"/>
    <cellStyle name="20 % - Accent4 2 2 4 2 2 2 2" xfId="28218"/>
    <cellStyle name="20 % - Accent4 2 2 4 2 2 2 3" xfId="38775"/>
    <cellStyle name="20 % - Accent4 2 2 4 2 2 2 4" xfId="49330"/>
    <cellStyle name="20 % - Accent4 2 2 4 2 2 2 5" xfId="59894"/>
    <cellStyle name="20 % - Accent4 2 2 4 2 2 3" xfId="17831"/>
    <cellStyle name="20 % - Accent4 2 2 4 2 2 4" xfId="22938"/>
    <cellStyle name="20 % - Accent4 2 2 4 2 2 5" xfId="33495"/>
    <cellStyle name="20 % - Accent4 2 2 4 2 2 6" xfId="44050"/>
    <cellStyle name="20 % - Accent4 2 2 4 2 2 7" xfId="54614"/>
    <cellStyle name="20 % - Accent4 2 2 4 2 3" xfId="10071"/>
    <cellStyle name="20 % - Accent4 2 2 4 2 3 2" xfId="25578"/>
    <cellStyle name="20 % - Accent4 2 2 4 2 3 3" xfId="36135"/>
    <cellStyle name="20 % - Accent4 2 2 4 2 3 4" xfId="46690"/>
    <cellStyle name="20 % - Accent4 2 2 4 2 3 5" xfId="57254"/>
    <cellStyle name="20 % - Accent4 2 2 4 2 4" xfId="4789"/>
    <cellStyle name="20 % - Accent4 2 2 4 2 5" xfId="15367"/>
    <cellStyle name="20 % - Accent4 2 2 4 2 6" xfId="20298"/>
    <cellStyle name="20 % - Accent4 2 2 4 2 7" xfId="30855"/>
    <cellStyle name="20 % - Accent4 2 2 4 2 8" xfId="41410"/>
    <cellStyle name="20 % - Accent4 2 2 4 2 9" xfId="51974"/>
    <cellStyle name="20 % - Accent4 2 2 4 3" xfId="6199"/>
    <cellStyle name="20 % - Accent4 2 2 4 3 2" xfId="11480"/>
    <cellStyle name="20 % - Accent4 2 2 4 3 2 2" xfId="26986"/>
    <cellStyle name="20 % - Accent4 2 2 4 3 2 3" xfId="37543"/>
    <cellStyle name="20 % - Accent4 2 2 4 3 2 4" xfId="48098"/>
    <cellStyle name="20 % - Accent4 2 2 4 3 2 5" xfId="58662"/>
    <cellStyle name="20 % - Accent4 2 2 4 3 3" xfId="16599"/>
    <cellStyle name="20 % - Accent4 2 2 4 3 4" xfId="21706"/>
    <cellStyle name="20 % - Accent4 2 2 4 3 5" xfId="32263"/>
    <cellStyle name="20 % - Accent4 2 2 4 3 6" xfId="42818"/>
    <cellStyle name="20 % - Accent4 2 2 4 3 7" xfId="53382"/>
    <cellStyle name="20 % - Accent4 2 2 4 4" xfId="8839"/>
    <cellStyle name="20 % - Accent4 2 2 4 4 2" xfId="24346"/>
    <cellStyle name="20 % - Accent4 2 2 4 4 3" xfId="34903"/>
    <cellStyle name="20 % - Accent4 2 2 4 4 4" xfId="45458"/>
    <cellStyle name="20 % - Accent4 2 2 4 4 5" xfId="56022"/>
    <cellStyle name="20 % - Accent4 2 2 4 5" xfId="3557"/>
    <cellStyle name="20 % - Accent4 2 2 4 6" xfId="14135"/>
    <cellStyle name="20 % - Accent4 2 2 4 7" xfId="19066"/>
    <cellStyle name="20 % - Accent4 2 2 4 8" xfId="29623"/>
    <cellStyle name="20 % - Accent4 2 2 4 9" xfId="40178"/>
    <cellStyle name="20 % - Accent4 2 2 5" xfId="1441"/>
    <cellStyle name="20 % - Accent4 2 2 5 2" xfId="6727"/>
    <cellStyle name="20 % - Accent4 2 2 5 2 2" xfId="12008"/>
    <cellStyle name="20 % - Accent4 2 2 5 2 2 2" xfId="27514"/>
    <cellStyle name="20 % - Accent4 2 2 5 2 2 3" xfId="38071"/>
    <cellStyle name="20 % - Accent4 2 2 5 2 2 4" xfId="48626"/>
    <cellStyle name="20 % - Accent4 2 2 5 2 2 5" xfId="59190"/>
    <cellStyle name="20 % - Accent4 2 2 5 2 3" xfId="17127"/>
    <cellStyle name="20 % - Accent4 2 2 5 2 4" xfId="22234"/>
    <cellStyle name="20 % - Accent4 2 2 5 2 5" xfId="32791"/>
    <cellStyle name="20 % - Accent4 2 2 5 2 6" xfId="43346"/>
    <cellStyle name="20 % - Accent4 2 2 5 2 7" xfId="53910"/>
    <cellStyle name="20 % - Accent4 2 2 5 3" xfId="9367"/>
    <cellStyle name="20 % - Accent4 2 2 5 3 2" xfId="24874"/>
    <cellStyle name="20 % - Accent4 2 2 5 3 3" xfId="35431"/>
    <cellStyle name="20 % - Accent4 2 2 5 3 4" xfId="45986"/>
    <cellStyle name="20 % - Accent4 2 2 5 3 5" xfId="56550"/>
    <cellStyle name="20 % - Accent4 2 2 5 4" xfId="4085"/>
    <cellStyle name="20 % - Accent4 2 2 5 5" xfId="14663"/>
    <cellStyle name="20 % - Accent4 2 2 5 6" xfId="19594"/>
    <cellStyle name="20 % - Accent4 2 2 5 7" xfId="30151"/>
    <cellStyle name="20 % - Accent4 2 2 5 8" xfId="40706"/>
    <cellStyle name="20 % - Accent4 2 2 5 9" xfId="51270"/>
    <cellStyle name="20 % - Accent4 2 2 6" xfId="2673"/>
    <cellStyle name="20 % - Accent4 2 2 6 2" xfId="7959"/>
    <cellStyle name="20 % - Accent4 2 2 6 2 2" xfId="13240"/>
    <cellStyle name="20 % - Accent4 2 2 6 2 2 2" xfId="28746"/>
    <cellStyle name="20 % - Accent4 2 2 6 2 2 3" xfId="39303"/>
    <cellStyle name="20 % - Accent4 2 2 6 2 2 4" xfId="49858"/>
    <cellStyle name="20 % - Accent4 2 2 6 2 2 5" xfId="60422"/>
    <cellStyle name="20 % - Accent4 2 2 6 2 3" xfId="23466"/>
    <cellStyle name="20 % - Accent4 2 2 6 2 4" xfId="34023"/>
    <cellStyle name="20 % - Accent4 2 2 6 2 5" xfId="44578"/>
    <cellStyle name="20 % - Accent4 2 2 6 2 6" xfId="55142"/>
    <cellStyle name="20 % - Accent4 2 2 6 3" xfId="10599"/>
    <cellStyle name="20 % - Accent4 2 2 6 3 2" xfId="26106"/>
    <cellStyle name="20 % - Accent4 2 2 6 3 3" xfId="36663"/>
    <cellStyle name="20 % - Accent4 2 2 6 3 4" xfId="47218"/>
    <cellStyle name="20 % - Accent4 2 2 6 3 5" xfId="57782"/>
    <cellStyle name="20 % - Accent4 2 2 6 4" xfId="5317"/>
    <cellStyle name="20 % - Accent4 2 2 6 5" xfId="15895"/>
    <cellStyle name="20 % - Accent4 2 2 6 6" xfId="20826"/>
    <cellStyle name="20 % - Accent4 2 2 6 7" xfId="31383"/>
    <cellStyle name="20 % - Accent4 2 2 6 8" xfId="41938"/>
    <cellStyle name="20 % - Accent4 2 2 6 9" xfId="52502"/>
    <cellStyle name="20 % - Accent4 2 2 7" xfId="5494"/>
    <cellStyle name="20 % - Accent4 2 2 7 2" xfId="10776"/>
    <cellStyle name="20 % - Accent4 2 2 7 2 2" xfId="26282"/>
    <cellStyle name="20 % - Accent4 2 2 7 2 3" xfId="36839"/>
    <cellStyle name="20 % - Accent4 2 2 7 2 4" xfId="47394"/>
    <cellStyle name="20 % - Accent4 2 2 7 2 5" xfId="57958"/>
    <cellStyle name="20 % - Accent4 2 2 7 3" xfId="21002"/>
    <cellStyle name="20 % - Accent4 2 2 7 4" xfId="31559"/>
    <cellStyle name="20 % - Accent4 2 2 7 5" xfId="42114"/>
    <cellStyle name="20 % - Accent4 2 2 7 6" xfId="52678"/>
    <cellStyle name="20 % - Accent4 2 2 8" xfId="8135"/>
    <cellStyle name="20 % - Accent4 2 2 8 2" xfId="23642"/>
    <cellStyle name="20 % - Accent4 2 2 8 3" xfId="34199"/>
    <cellStyle name="20 % - Accent4 2 2 8 4" xfId="44754"/>
    <cellStyle name="20 % - Accent4 2 2 8 5" xfId="55318"/>
    <cellStyle name="20 % - Accent4 2 2 9" xfId="2850"/>
    <cellStyle name="20 % - Accent4 2 3" xfId="297"/>
    <cellStyle name="20 % - Accent4 2 3 10" xfId="29012"/>
    <cellStyle name="20 % - Accent4 2 3 11" xfId="39567"/>
    <cellStyle name="20 % - Accent4 2 3 12" xfId="50127"/>
    <cellStyle name="20 % - Accent4 2 3 2" xfId="650"/>
    <cellStyle name="20 % - Accent4 2 3 2 10" xfId="50479"/>
    <cellStyle name="20 % - Accent4 2 3 2 2" xfId="1882"/>
    <cellStyle name="20 % - Accent4 2 3 2 2 2" xfId="7168"/>
    <cellStyle name="20 % - Accent4 2 3 2 2 2 2" xfId="12449"/>
    <cellStyle name="20 % - Accent4 2 3 2 2 2 2 2" xfId="27955"/>
    <cellStyle name="20 % - Accent4 2 3 2 2 2 2 3" xfId="38512"/>
    <cellStyle name="20 % - Accent4 2 3 2 2 2 2 4" xfId="49067"/>
    <cellStyle name="20 % - Accent4 2 3 2 2 2 2 5" xfId="59631"/>
    <cellStyle name="20 % - Accent4 2 3 2 2 2 3" xfId="17568"/>
    <cellStyle name="20 % - Accent4 2 3 2 2 2 4" xfId="22675"/>
    <cellStyle name="20 % - Accent4 2 3 2 2 2 5" xfId="33232"/>
    <cellStyle name="20 % - Accent4 2 3 2 2 2 6" xfId="43787"/>
    <cellStyle name="20 % - Accent4 2 3 2 2 2 7" xfId="54351"/>
    <cellStyle name="20 % - Accent4 2 3 2 2 3" xfId="9808"/>
    <cellStyle name="20 % - Accent4 2 3 2 2 3 2" xfId="25315"/>
    <cellStyle name="20 % - Accent4 2 3 2 2 3 3" xfId="35872"/>
    <cellStyle name="20 % - Accent4 2 3 2 2 3 4" xfId="46427"/>
    <cellStyle name="20 % - Accent4 2 3 2 2 3 5" xfId="56991"/>
    <cellStyle name="20 % - Accent4 2 3 2 2 4" xfId="4526"/>
    <cellStyle name="20 % - Accent4 2 3 2 2 5" xfId="15104"/>
    <cellStyle name="20 % - Accent4 2 3 2 2 6" xfId="20035"/>
    <cellStyle name="20 % - Accent4 2 3 2 2 7" xfId="30592"/>
    <cellStyle name="20 % - Accent4 2 3 2 2 8" xfId="41147"/>
    <cellStyle name="20 % - Accent4 2 3 2 2 9" xfId="51711"/>
    <cellStyle name="20 % - Accent4 2 3 2 3" xfId="5936"/>
    <cellStyle name="20 % - Accent4 2 3 2 3 2" xfId="11217"/>
    <cellStyle name="20 % - Accent4 2 3 2 3 2 2" xfId="26723"/>
    <cellStyle name="20 % - Accent4 2 3 2 3 2 3" xfId="37280"/>
    <cellStyle name="20 % - Accent4 2 3 2 3 2 4" xfId="47835"/>
    <cellStyle name="20 % - Accent4 2 3 2 3 2 5" xfId="58399"/>
    <cellStyle name="20 % - Accent4 2 3 2 3 3" xfId="16336"/>
    <cellStyle name="20 % - Accent4 2 3 2 3 4" xfId="21443"/>
    <cellStyle name="20 % - Accent4 2 3 2 3 5" xfId="32000"/>
    <cellStyle name="20 % - Accent4 2 3 2 3 6" xfId="42555"/>
    <cellStyle name="20 % - Accent4 2 3 2 3 7" xfId="53119"/>
    <cellStyle name="20 % - Accent4 2 3 2 4" xfId="8576"/>
    <cellStyle name="20 % - Accent4 2 3 2 4 2" xfId="24083"/>
    <cellStyle name="20 % - Accent4 2 3 2 4 3" xfId="34640"/>
    <cellStyle name="20 % - Accent4 2 3 2 4 4" xfId="45195"/>
    <cellStyle name="20 % - Accent4 2 3 2 4 5" xfId="55759"/>
    <cellStyle name="20 % - Accent4 2 3 2 5" xfId="3294"/>
    <cellStyle name="20 % - Accent4 2 3 2 6" xfId="13872"/>
    <cellStyle name="20 % - Accent4 2 3 2 7" xfId="18803"/>
    <cellStyle name="20 % - Accent4 2 3 2 8" xfId="29360"/>
    <cellStyle name="20 % - Accent4 2 3 2 9" xfId="39915"/>
    <cellStyle name="20 % - Accent4 2 3 3" xfId="1002"/>
    <cellStyle name="20 % - Accent4 2 3 3 10" xfId="50831"/>
    <cellStyle name="20 % - Accent4 2 3 3 2" xfId="2234"/>
    <cellStyle name="20 % - Accent4 2 3 3 2 2" xfId="7520"/>
    <cellStyle name="20 % - Accent4 2 3 3 2 2 2" xfId="12801"/>
    <cellStyle name="20 % - Accent4 2 3 3 2 2 2 2" xfId="28307"/>
    <cellStyle name="20 % - Accent4 2 3 3 2 2 2 3" xfId="38864"/>
    <cellStyle name="20 % - Accent4 2 3 3 2 2 2 4" xfId="49419"/>
    <cellStyle name="20 % - Accent4 2 3 3 2 2 2 5" xfId="59983"/>
    <cellStyle name="20 % - Accent4 2 3 3 2 2 3" xfId="17920"/>
    <cellStyle name="20 % - Accent4 2 3 3 2 2 4" xfId="23027"/>
    <cellStyle name="20 % - Accent4 2 3 3 2 2 5" xfId="33584"/>
    <cellStyle name="20 % - Accent4 2 3 3 2 2 6" xfId="44139"/>
    <cellStyle name="20 % - Accent4 2 3 3 2 2 7" xfId="54703"/>
    <cellStyle name="20 % - Accent4 2 3 3 2 3" xfId="10160"/>
    <cellStyle name="20 % - Accent4 2 3 3 2 3 2" xfId="25667"/>
    <cellStyle name="20 % - Accent4 2 3 3 2 3 3" xfId="36224"/>
    <cellStyle name="20 % - Accent4 2 3 3 2 3 4" xfId="46779"/>
    <cellStyle name="20 % - Accent4 2 3 3 2 3 5" xfId="57343"/>
    <cellStyle name="20 % - Accent4 2 3 3 2 4" xfId="4878"/>
    <cellStyle name="20 % - Accent4 2 3 3 2 5" xfId="15456"/>
    <cellStyle name="20 % - Accent4 2 3 3 2 6" xfId="20387"/>
    <cellStyle name="20 % - Accent4 2 3 3 2 7" xfId="30944"/>
    <cellStyle name="20 % - Accent4 2 3 3 2 8" xfId="41499"/>
    <cellStyle name="20 % - Accent4 2 3 3 2 9" xfId="52063"/>
    <cellStyle name="20 % - Accent4 2 3 3 3" xfId="6288"/>
    <cellStyle name="20 % - Accent4 2 3 3 3 2" xfId="11569"/>
    <cellStyle name="20 % - Accent4 2 3 3 3 2 2" xfId="27075"/>
    <cellStyle name="20 % - Accent4 2 3 3 3 2 3" xfId="37632"/>
    <cellStyle name="20 % - Accent4 2 3 3 3 2 4" xfId="48187"/>
    <cellStyle name="20 % - Accent4 2 3 3 3 2 5" xfId="58751"/>
    <cellStyle name="20 % - Accent4 2 3 3 3 3" xfId="16688"/>
    <cellStyle name="20 % - Accent4 2 3 3 3 4" xfId="21795"/>
    <cellStyle name="20 % - Accent4 2 3 3 3 5" xfId="32352"/>
    <cellStyle name="20 % - Accent4 2 3 3 3 6" xfId="42907"/>
    <cellStyle name="20 % - Accent4 2 3 3 3 7" xfId="53471"/>
    <cellStyle name="20 % - Accent4 2 3 3 4" xfId="8928"/>
    <cellStyle name="20 % - Accent4 2 3 3 4 2" xfId="24435"/>
    <cellStyle name="20 % - Accent4 2 3 3 4 3" xfId="34992"/>
    <cellStyle name="20 % - Accent4 2 3 3 4 4" xfId="45547"/>
    <cellStyle name="20 % - Accent4 2 3 3 4 5" xfId="56111"/>
    <cellStyle name="20 % - Accent4 2 3 3 5" xfId="3646"/>
    <cellStyle name="20 % - Accent4 2 3 3 6" xfId="14224"/>
    <cellStyle name="20 % - Accent4 2 3 3 7" xfId="19155"/>
    <cellStyle name="20 % - Accent4 2 3 3 8" xfId="29712"/>
    <cellStyle name="20 % - Accent4 2 3 3 9" xfId="40267"/>
    <cellStyle name="20 % - Accent4 2 3 4" xfId="1530"/>
    <cellStyle name="20 % - Accent4 2 3 4 2" xfId="6816"/>
    <cellStyle name="20 % - Accent4 2 3 4 2 2" xfId="12097"/>
    <cellStyle name="20 % - Accent4 2 3 4 2 2 2" xfId="27603"/>
    <cellStyle name="20 % - Accent4 2 3 4 2 2 3" xfId="38160"/>
    <cellStyle name="20 % - Accent4 2 3 4 2 2 4" xfId="48715"/>
    <cellStyle name="20 % - Accent4 2 3 4 2 2 5" xfId="59279"/>
    <cellStyle name="20 % - Accent4 2 3 4 2 3" xfId="17216"/>
    <cellStyle name="20 % - Accent4 2 3 4 2 4" xfId="22323"/>
    <cellStyle name="20 % - Accent4 2 3 4 2 5" xfId="32880"/>
    <cellStyle name="20 % - Accent4 2 3 4 2 6" xfId="43435"/>
    <cellStyle name="20 % - Accent4 2 3 4 2 7" xfId="53999"/>
    <cellStyle name="20 % - Accent4 2 3 4 3" xfId="9456"/>
    <cellStyle name="20 % - Accent4 2 3 4 3 2" xfId="24963"/>
    <cellStyle name="20 % - Accent4 2 3 4 3 3" xfId="35520"/>
    <cellStyle name="20 % - Accent4 2 3 4 3 4" xfId="46075"/>
    <cellStyle name="20 % - Accent4 2 3 4 3 5" xfId="56639"/>
    <cellStyle name="20 % - Accent4 2 3 4 4" xfId="4174"/>
    <cellStyle name="20 % - Accent4 2 3 4 5" xfId="14752"/>
    <cellStyle name="20 % - Accent4 2 3 4 6" xfId="19683"/>
    <cellStyle name="20 % - Accent4 2 3 4 7" xfId="30240"/>
    <cellStyle name="20 % - Accent4 2 3 4 8" xfId="40795"/>
    <cellStyle name="20 % - Accent4 2 3 4 9" xfId="51359"/>
    <cellStyle name="20 % - Accent4 2 3 5" xfId="5583"/>
    <cellStyle name="20 % - Accent4 2 3 5 2" xfId="10865"/>
    <cellStyle name="20 % - Accent4 2 3 5 2 2" xfId="26371"/>
    <cellStyle name="20 % - Accent4 2 3 5 2 3" xfId="36928"/>
    <cellStyle name="20 % - Accent4 2 3 5 2 4" xfId="47483"/>
    <cellStyle name="20 % - Accent4 2 3 5 2 5" xfId="58047"/>
    <cellStyle name="20 % - Accent4 2 3 5 3" xfId="15984"/>
    <cellStyle name="20 % - Accent4 2 3 5 4" xfId="21091"/>
    <cellStyle name="20 % - Accent4 2 3 5 5" xfId="31648"/>
    <cellStyle name="20 % - Accent4 2 3 5 6" xfId="42203"/>
    <cellStyle name="20 % - Accent4 2 3 5 7" xfId="52767"/>
    <cellStyle name="20 % - Accent4 2 3 6" xfId="8224"/>
    <cellStyle name="20 % - Accent4 2 3 6 2" xfId="23731"/>
    <cellStyle name="20 % - Accent4 2 3 6 3" xfId="34288"/>
    <cellStyle name="20 % - Accent4 2 3 6 4" xfId="44843"/>
    <cellStyle name="20 % - Accent4 2 3 6 5" xfId="55407"/>
    <cellStyle name="20 % - Accent4 2 3 7" xfId="2946"/>
    <cellStyle name="20 % - Accent4 2 3 8" xfId="13520"/>
    <cellStyle name="20 % - Accent4 2 3 9" xfId="18451"/>
    <cellStyle name="20 % - Accent4 2 4" xfId="473"/>
    <cellStyle name="20 % - Accent4 2 4 10" xfId="39741"/>
    <cellStyle name="20 % - Accent4 2 4 11" xfId="50303"/>
    <cellStyle name="20 % - Accent4 2 4 2" xfId="1178"/>
    <cellStyle name="20 % - Accent4 2 4 2 10" xfId="51007"/>
    <cellStyle name="20 % - Accent4 2 4 2 2" xfId="2410"/>
    <cellStyle name="20 % - Accent4 2 4 2 2 2" xfId="7696"/>
    <cellStyle name="20 % - Accent4 2 4 2 2 2 2" xfId="12977"/>
    <cellStyle name="20 % - Accent4 2 4 2 2 2 2 2" xfId="28483"/>
    <cellStyle name="20 % - Accent4 2 4 2 2 2 2 3" xfId="39040"/>
    <cellStyle name="20 % - Accent4 2 4 2 2 2 2 4" xfId="49595"/>
    <cellStyle name="20 % - Accent4 2 4 2 2 2 2 5" xfId="60159"/>
    <cellStyle name="20 % - Accent4 2 4 2 2 2 3" xfId="18096"/>
    <cellStyle name="20 % - Accent4 2 4 2 2 2 4" xfId="23203"/>
    <cellStyle name="20 % - Accent4 2 4 2 2 2 5" xfId="33760"/>
    <cellStyle name="20 % - Accent4 2 4 2 2 2 6" xfId="44315"/>
    <cellStyle name="20 % - Accent4 2 4 2 2 2 7" xfId="54879"/>
    <cellStyle name="20 % - Accent4 2 4 2 2 3" xfId="10336"/>
    <cellStyle name="20 % - Accent4 2 4 2 2 3 2" xfId="25843"/>
    <cellStyle name="20 % - Accent4 2 4 2 2 3 3" xfId="36400"/>
    <cellStyle name="20 % - Accent4 2 4 2 2 3 4" xfId="46955"/>
    <cellStyle name="20 % - Accent4 2 4 2 2 3 5" xfId="57519"/>
    <cellStyle name="20 % - Accent4 2 4 2 2 4" xfId="5054"/>
    <cellStyle name="20 % - Accent4 2 4 2 2 5" xfId="15632"/>
    <cellStyle name="20 % - Accent4 2 4 2 2 6" xfId="20563"/>
    <cellStyle name="20 % - Accent4 2 4 2 2 7" xfId="31120"/>
    <cellStyle name="20 % - Accent4 2 4 2 2 8" xfId="41675"/>
    <cellStyle name="20 % - Accent4 2 4 2 2 9" xfId="52239"/>
    <cellStyle name="20 % - Accent4 2 4 2 3" xfId="6464"/>
    <cellStyle name="20 % - Accent4 2 4 2 3 2" xfId="11745"/>
    <cellStyle name="20 % - Accent4 2 4 2 3 2 2" xfId="27251"/>
    <cellStyle name="20 % - Accent4 2 4 2 3 2 3" xfId="37808"/>
    <cellStyle name="20 % - Accent4 2 4 2 3 2 4" xfId="48363"/>
    <cellStyle name="20 % - Accent4 2 4 2 3 2 5" xfId="58927"/>
    <cellStyle name="20 % - Accent4 2 4 2 3 3" xfId="16864"/>
    <cellStyle name="20 % - Accent4 2 4 2 3 4" xfId="21971"/>
    <cellStyle name="20 % - Accent4 2 4 2 3 5" xfId="32528"/>
    <cellStyle name="20 % - Accent4 2 4 2 3 6" xfId="43083"/>
    <cellStyle name="20 % - Accent4 2 4 2 3 7" xfId="53647"/>
    <cellStyle name="20 % - Accent4 2 4 2 4" xfId="9104"/>
    <cellStyle name="20 % - Accent4 2 4 2 4 2" xfId="24611"/>
    <cellStyle name="20 % - Accent4 2 4 2 4 3" xfId="35168"/>
    <cellStyle name="20 % - Accent4 2 4 2 4 4" xfId="45723"/>
    <cellStyle name="20 % - Accent4 2 4 2 4 5" xfId="56287"/>
    <cellStyle name="20 % - Accent4 2 4 2 5" xfId="3822"/>
    <cellStyle name="20 % - Accent4 2 4 2 6" xfId="14400"/>
    <cellStyle name="20 % - Accent4 2 4 2 7" xfId="19331"/>
    <cellStyle name="20 % - Accent4 2 4 2 8" xfId="29888"/>
    <cellStyle name="20 % - Accent4 2 4 2 9" xfId="40443"/>
    <cellStyle name="20 % - Accent4 2 4 3" xfId="1706"/>
    <cellStyle name="20 % - Accent4 2 4 3 2" xfId="6992"/>
    <cellStyle name="20 % - Accent4 2 4 3 2 2" xfId="12273"/>
    <cellStyle name="20 % - Accent4 2 4 3 2 2 2" xfId="27779"/>
    <cellStyle name="20 % - Accent4 2 4 3 2 2 3" xfId="38336"/>
    <cellStyle name="20 % - Accent4 2 4 3 2 2 4" xfId="48891"/>
    <cellStyle name="20 % - Accent4 2 4 3 2 2 5" xfId="59455"/>
    <cellStyle name="20 % - Accent4 2 4 3 2 3" xfId="17392"/>
    <cellStyle name="20 % - Accent4 2 4 3 2 4" xfId="22499"/>
    <cellStyle name="20 % - Accent4 2 4 3 2 5" xfId="33056"/>
    <cellStyle name="20 % - Accent4 2 4 3 2 6" xfId="43611"/>
    <cellStyle name="20 % - Accent4 2 4 3 2 7" xfId="54175"/>
    <cellStyle name="20 % - Accent4 2 4 3 3" xfId="9632"/>
    <cellStyle name="20 % - Accent4 2 4 3 3 2" xfId="25139"/>
    <cellStyle name="20 % - Accent4 2 4 3 3 3" xfId="35696"/>
    <cellStyle name="20 % - Accent4 2 4 3 3 4" xfId="46251"/>
    <cellStyle name="20 % - Accent4 2 4 3 3 5" xfId="56815"/>
    <cellStyle name="20 % - Accent4 2 4 3 4" xfId="4350"/>
    <cellStyle name="20 % - Accent4 2 4 3 5" xfId="14928"/>
    <cellStyle name="20 % - Accent4 2 4 3 6" xfId="19859"/>
    <cellStyle name="20 % - Accent4 2 4 3 7" xfId="30416"/>
    <cellStyle name="20 % - Accent4 2 4 3 8" xfId="40971"/>
    <cellStyle name="20 % - Accent4 2 4 3 9" xfId="51535"/>
    <cellStyle name="20 % - Accent4 2 4 4" xfId="5759"/>
    <cellStyle name="20 % - Accent4 2 4 4 2" xfId="11041"/>
    <cellStyle name="20 % - Accent4 2 4 4 2 2" xfId="26547"/>
    <cellStyle name="20 % - Accent4 2 4 4 2 3" xfId="37104"/>
    <cellStyle name="20 % - Accent4 2 4 4 2 4" xfId="47659"/>
    <cellStyle name="20 % - Accent4 2 4 4 2 5" xfId="58223"/>
    <cellStyle name="20 % - Accent4 2 4 4 3" xfId="16160"/>
    <cellStyle name="20 % - Accent4 2 4 4 4" xfId="21267"/>
    <cellStyle name="20 % - Accent4 2 4 4 5" xfId="31824"/>
    <cellStyle name="20 % - Accent4 2 4 4 6" xfId="42379"/>
    <cellStyle name="20 % - Accent4 2 4 4 7" xfId="52943"/>
    <cellStyle name="20 % - Accent4 2 4 5" xfId="8400"/>
    <cellStyle name="20 % - Accent4 2 4 5 2" xfId="23907"/>
    <cellStyle name="20 % - Accent4 2 4 5 3" xfId="34464"/>
    <cellStyle name="20 % - Accent4 2 4 5 4" xfId="45019"/>
    <cellStyle name="20 % - Accent4 2 4 5 5" xfId="55583"/>
    <cellStyle name="20 % - Accent4 2 4 6" xfId="3120"/>
    <cellStyle name="20 % - Accent4 2 4 7" xfId="13696"/>
    <cellStyle name="20 % - Accent4 2 4 8" xfId="18627"/>
    <cellStyle name="20 % - Accent4 2 4 9" xfId="29186"/>
    <cellStyle name="20 % - Accent4 2 5" xfId="826"/>
    <cellStyle name="20 % - Accent4 2 5 10" xfId="50655"/>
    <cellStyle name="20 % - Accent4 2 5 2" xfId="2058"/>
    <cellStyle name="20 % - Accent4 2 5 2 2" xfId="7344"/>
    <cellStyle name="20 % - Accent4 2 5 2 2 2" xfId="12625"/>
    <cellStyle name="20 % - Accent4 2 5 2 2 2 2" xfId="28131"/>
    <cellStyle name="20 % - Accent4 2 5 2 2 2 3" xfId="38688"/>
    <cellStyle name="20 % - Accent4 2 5 2 2 2 4" xfId="49243"/>
    <cellStyle name="20 % - Accent4 2 5 2 2 2 5" xfId="59807"/>
    <cellStyle name="20 % - Accent4 2 5 2 2 3" xfId="17744"/>
    <cellStyle name="20 % - Accent4 2 5 2 2 4" xfId="22851"/>
    <cellStyle name="20 % - Accent4 2 5 2 2 5" xfId="33408"/>
    <cellStyle name="20 % - Accent4 2 5 2 2 6" xfId="43963"/>
    <cellStyle name="20 % - Accent4 2 5 2 2 7" xfId="54527"/>
    <cellStyle name="20 % - Accent4 2 5 2 3" xfId="9984"/>
    <cellStyle name="20 % - Accent4 2 5 2 3 2" xfId="25491"/>
    <cellStyle name="20 % - Accent4 2 5 2 3 3" xfId="36048"/>
    <cellStyle name="20 % - Accent4 2 5 2 3 4" xfId="46603"/>
    <cellStyle name="20 % - Accent4 2 5 2 3 5" xfId="57167"/>
    <cellStyle name="20 % - Accent4 2 5 2 4" xfId="4702"/>
    <cellStyle name="20 % - Accent4 2 5 2 5" xfId="15280"/>
    <cellStyle name="20 % - Accent4 2 5 2 6" xfId="20211"/>
    <cellStyle name="20 % - Accent4 2 5 2 7" xfId="30768"/>
    <cellStyle name="20 % - Accent4 2 5 2 8" xfId="41323"/>
    <cellStyle name="20 % - Accent4 2 5 2 9" xfId="51887"/>
    <cellStyle name="20 % - Accent4 2 5 3" xfId="6112"/>
    <cellStyle name="20 % - Accent4 2 5 3 2" xfId="11393"/>
    <cellStyle name="20 % - Accent4 2 5 3 2 2" xfId="26899"/>
    <cellStyle name="20 % - Accent4 2 5 3 2 3" xfId="37456"/>
    <cellStyle name="20 % - Accent4 2 5 3 2 4" xfId="48011"/>
    <cellStyle name="20 % - Accent4 2 5 3 2 5" xfId="58575"/>
    <cellStyle name="20 % - Accent4 2 5 3 3" xfId="16512"/>
    <cellStyle name="20 % - Accent4 2 5 3 4" xfId="21619"/>
    <cellStyle name="20 % - Accent4 2 5 3 5" xfId="32176"/>
    <cellStyle name="20 % - Accent4 2 5 3 6" xfId="42731"/>
    <cellStyle name="20 % - Accent4 2 5 3 7" xfId="53295"/>
    <cellStyle name="20 % - Accent4 2 5 4" xfId="8752"/>
    <cellStyle name="20 % - Accent4 2 5 4 2" xfId="24259"/>
    <cellStyle name="20 % - Accent4 2 5 4 3" xfId="34816"/>
    <cellStyle name="20 % - Accent4 2 5 4 4" xfId="45371"/>
    <cellStyle name="20 % - Accent4 2 5 4 5" xfId="55935"/>
    <cellStyle name="20 % - Accent4 2 5 5" xfId="3470"/>
    <cellStyle name="20 % - Accent4 2 5 6" xfId="14048"/>
    <cellStyle name="20 % - Accent4 2 5 7" xfId="18979"/>
    <cellStyle name="20 % - Accent4 2 5 8" xfId="29536"/>
    <cellStyle name="20 % - Accent4 2 5 9" xfId="40091"/>
    <cellStyle name="20 % - Accent4 2 6" xfId="1354"/>
    <cellStyle name="20 % - Accent4 2 6 2" xfId="6640"/>
    <cellStyle name="20 % - Accent4 2 6 2 2" xfId="11921"/>
    <cellStyle name="20 % - Accent4 2 6 2 2 2" xfId="27427"/>
    <cellStyle name="20 % - Accent4 2 6 2 2 3" xfId="37984"/>
    <cellStyle name="20 % - Accent4 2 6 2 2 4" xfId="48539"/>
    <cellStyle name="20 % - Accent4 2 6 2 2 5" xfId="59103"/>
    <cellStyle name="20 % - Accent4 2 6 2 3" xfId="17040"/>
    <cellStyle name="20 % - Accent4 2 6 2 4" xfId="22147"/>
    <cellStyle name="20 % - Accent4 2 6 2 5" xfId="32704"/>
    <cellStyle name="20 % - Accent4 2 6 2 6" xfId="43259"/>
    <cellStyle name="20 % - Accent4 2 6 2 7" xfId="53823"/>
    <cellStyle name="20 % - Accent4 2 6 3" xfId="9280"/>
    <cellStyle name="20 % - Accent4 2 6 3 2" xfId="24787"/>
    <cellStyle name="20 % - Accent4 2 6 3 3" xfId="35344"/>
    <cellStyle name="20 % - Accent4 2 6 3 4" xfId="45899"/>
    <cellStyle name="20 % - Accent4 2 6 3 5" xfId="56463"/>
    <cellStyle name="20 % - Accent4 2 6 4" xfId="3998"/>
    <cellStyle name="20 % - Accent4 2 6 5" xfId="14576"/>
    <cellStyle name="20 % - Accent4 2 6 6" xfId="19507"/>
    <cellStyle name="20 % - Accent4 2 6 7" xfId="30064"/>
    <cellStyle name="20 % - Accent4 2 6 8" xfId="40619"/>
    <cellStyle name="20 % - Accent4 2 6 9" xfId="51183"/>
    <cellStyle name="20 % - Accent4 2 7" xfId="2586"/>
    <cellStyle name="20 % - Accent4 2 7 2" xfId="7872"/>
    <cellStyle name="20 % - Accent4 2 7 2 2" xfId="13153"/>
    <cellStyle name="20 % - Accent4 2 7 2 2 2" xfId="28659"/>
    <cellStyle name="20 % - Accent4 2 7 2 2 3" xfId="39216"/>
    <cellStyle name="20 % - Accent4 2 7 2 2 4" xfId="49771"/>
    <cellStyle name="20 % - Accent4 2 7 2 2 5" xfId="60335"/>
    <cellStyle name="20 % - Accent4 2 7 2 3" xfId="23379"/>
    <cellStyle name="20 % - Accent4 2 7 2 4" xfId="33936"/>
    <cellStyle name="20 % - Accent4 2 7 2 5" xfId="44491"/>
    <cellStyle name="20 % - Accent4 2 7 2 6" xfId="55055"/>
    <cellStyle name="20 % - Accent4 2 7 3" xfId="10512"/>
    <cellStyle name="20 % - Accent4 2 7 3 2" xfId="26019"/>
    <cellStyle name="20 % - Accent4 2 7 3 3" xfId="36576"/>
    <cellStyle name="20 % - Accent4 2 7 3 4" xfId="47131"/>
    <cellStyle name="20 % - Accent4 2 7 3 5" xfId="57695"/>
    <cellStyle name="20 % - Accent4 2 7 4" xfId="5230"/>
    <cellStyle name="20 % - Accent4 2 7 5" xfId="15808"/>
    <cellStyle name="20 % - Accent4 2 7 6" xfId="20739"/>
    <cellStyle name="20 % - Accent4 2 7 7" xfId="31296"/>
    <cellStyle name="20 % - Accent4 2 7 8" xfId="41851"/>
    <cellStyle name="20 % - Accent4 2 7 9" xfId="52415"/>
    <cellStyle name="20 % - Accent4 2 8" xfId="5407"/>
    <cellStyle name="20 % - Accent4 2 8 2" xfId="10689"/>
    <cellStyle name="20 % - Accent4 2 8 2 2" xfId="26195"/>
    <cellStyle name="20 % - Accent4 2 8 2 3" xfId="36752"/>
    <cellStyle name="20 % - Accent4 2 8 2 4" xfId="47307"/>
    <cellStyle name="20 % - Accent4 2 8 2 5" xfId="57871"/>
    <cellStyle name="20 % - Accent4 2 8 3" xfId="20915"/>
    <cellStyle name="20 % - Accent4 2 8 4" xfId="31472"/>
    <cellStyle name="20 % - Accent4 2 8 5" xfId="42027"/>
    <cellStyle name="20 % - Accent4 2 8 6" xfId="52591"/>
    <cellStyle name="20 % - Accent4 2 9" xfId="8048"/>
    <cellStyle name="20 % - Accent4 2 9 2" xfId="23555"/>
    <cellStyle name="20 % - Accent4 2 9 3" xfId="34112"/>
    <cellStyle name="20 % - Accent4 2 9 4" xfId="44667"/>
    <cellStyle name="20 % - Accent4 2 9 5" xfId="55231"/>
    <cellStyle name="20 % - Accent4 3" xfId="138"/>
    <cellStyle name="20 % - Accent4 3 10" xfId="13368"/>
    <cellStyle name="20 % - Accent4 3 11" xfId="18298"/>
    <cellStyle name="20 % - Accent4 3 12" xfId="28860"/>
    <cellStyle name="20 % - Accent4 3 13" xfId="39415"/>
    <cellStyle name="20 % - Accent4 3 14" xfId="49975"/>
    <cellStyle name="20 % - Accent4 3 2" xfId="321"/>
    <cellStyle name="20 % - Accent4 3 2 10" xfId="29036"/>
    <cellStyle name="20 % - Accent4 3 2 11" xfId="39591"/>
    <cellStyle name="20 % - Accent4 3 2 12" xfId="50151"/>
    <cellStyle name="20 % - Accent4 3 2 2" xfId="674"/>
    <cellStyle name="20 % - Accent4 3 2 2 10" xfId="50503"/>
    <cellStyle name="20 % - Accent4 3 2 2 2" xfId="1906"/>
    <cellStyle name="20 % - Accent4 3 2 2 2 2" xfId="7192"/>
    <cellStyle name="20 % - Accent4 3 2 2 2 2 2" xfId="12473"/>
    <cellStyle name="20 % - Accent4 3 2 2 2 2 2 2" xfId="27979"/>
    <cellStyle name="20 % - Accent4 3 2 2 2 2 2 3" xfId="38536"/>
    <cellStyle name="20 % - Accent4 3 2 2 2 2 2 4" xfId="49091"/>
    <cellStyle name="20 % - Accent4 3 2 2 2 2 2 5" xfId="59655"/>
    <cellStyle name="20 % - Accent4 3 2 2 2 2 3" xfId="17592"/>
    <cellStyle name="20 % - Accent4 3 2 2 2 2 4" xfId="22699"/>
    <cellStyle name="20 % - Accent4 3 2 2 2 2 5" xfId="33256"/>
    <cellStyle name="20 % - Accent4 3 2 2 2 2 6" xfId="43811"/>
    <cellStyle name="20 % - Accent4 3 2 2 2 2 7" xfId="54375"/>
    <cellStyle name="20 % - Accent4 3 2 2 2 3" xfId="9832"/>
    <cellStyle name="20 % - Accent4 3 2 2 2 3 2" xfId="25339"/>
    <cellStyle name="20 % - Accent4 3 2 2 2 3 3" xfId="35896"/>
    <cellStyle name="20 % - Accent4 3 2 2 2 3 4" xfId="46451"/>
    <cellStyle name="20 % - Accent4 3 2 2 2 3 5" xfId="57015"/>
    <cellStyle name="20 % - Accent4 3 2 2 2 4" xfId="4550"/>
    <cellStyle name="20 % - Accent4 3 2 2 2 5" xfId="15128"/>
    <cellStyle name="20 % - Accent4 3 2 2 2 6" xfId="20059"/>
    <cellStyle name="20 % - Accent4 3 2 2 2 7" xfId="30616"/>
    <cellStyle name="20 % - Accent4 3 2 2 2 8" xfId="41171"/>
    <cellStyle name="20 % - Accent4 3 2 2 2 9" xfId="51735"/>
    <cellStyle name="20 % - Accent4 3 2 2 3" xfId="5960"/>
    <cellStyle name="20 % - Accent4 3 2 2 3 2" xfId="11241"/>
    <cellStyle name="20 % - Accent4 3 2 2 3 2 2" xfId="26747"/>
    <cellStyle name="20 % - Accent4 3 2 2 3 2 3" xfId="37304"/>
    <cellStyle name="20 % - Accent4 3 2 2 3 2 4" xfId="47859"/>
    <cellStyle name="20 % - Accent4 3 2 2 3 2 5" xfId="58423"/>
    <cellStyle name="20 % - Accent4 3 2 2 3 3" xfId="16360"/>
    <cellStyle name="20 % - Accent4 3 2 2 3 4" xfId="21467"/>
    <cellStyle name="20 % - Accent4 3 2 2 3 5" xfId="32024"/>
    <cellStyle name="20 % - Accent4 3 2 2 3 6" xfId="42579"/>
    <cellStyle name="20 % - Accent4 3 2 2 3 7" xfId="53143"/>
    <cellStyle name="20 % - Accent4 3 2 2 4" xfId="8600"/>
    <cellStyle name="20 % - Accent4 3 2 2 4 2" xfId="24107"/>
    <cellStyle name="20 % - Accent4 3 2 2 4 3" xfId="34664"/>
    <cellStyle name="20 % - Accent4 3 2 2 4 4" xfId="45219"/>
    <cellStyle name="20 % - Accent4 3 2 2 4 5" xfId="55783"/>
    <cellStyle name="20 % - Accent4 3 2 2 5" xfId="3318"/>
    <cellStyle name="20 % - Accent4 3 2 2 6" xfId="13896"/>
    <cellStyle name="20 % - Accent4 3 2 2 7" xfId="18827"/>
    <cellStyle name="20 % - Accent4 3 2 2 8" xfId="29384"/>
    <cellStyle name="20 % - Accent4 3 2 2 9" xfId="39939"/>
    <cellStyle name="20 % - Accent4 3 2 3" xfId="1026"/>
    <cellStyle name="20 % - Accent4 3 2 3 10" xfId="50855"/>
    <cellStyle name="20 % - Accent4 3 2 3 2" xfId="2258"/>
    <cellStyle name="20 % - Accent4 3 2 3 2 2" xfId="7544"/>
    <cellStyle name="20 % - Accent4 3 2 3 2 2 2" xfId="12825"/>
    <cellStyle name="20 % - Accent4 3 2 3 2 2 2 2" xfId="28331"/>
    <cellStyle name="20 % - Accent4 3 2 3 2 2 2 3" xfId="38888"/>
    <cellStyle name="20 % - Accent4 3 2 3 2 2 2 4" xfId="49443"/>
    <cellStyle name="20 % - Accent4 3 2 3 2 2 2 5" xfId="60007"/>
    <cellStyle name="20 % - Accent4 3 2 3 2 2 3" xfId="17944"/>
    <cellStyle name="20 % - Accent4 3 2 3 2 2 4" xfId="23051"/>
    <cellStyle name="20 % - Accent4 3 2 3 2 2 5" xfId="33608"/>
    <cellStyle name="20 % - Accent4 3 2 3 2 2 6" xfId="44163"/>
    <cellStyle name="20 % - Accent4 3 2 3 2 2 7" xfId="54727"/>
    <cellStyle name="20 % - Accent4 3 2 3 2 3" xfId="10184"/>
    <cellStyle name="20 % - Accent4 3 2 3 2 3 2" xfId="25691"/>
    <cellStyle name="20 % - Accent4 3 2 3 2 3 3" xfId="36248"/>
    <cellStyle name="20 % - Accent4 3 2 3 2 3 4" xfId="46803"/>
    <cellStyle name="20 % - Accent4 3 2 3 2 3 5" xfId="57367"/>
    <cellStyle name="20 % - Accent4 3 2 3 2 4" xfId="4902"/>
    <cellStyle name="20 % - Accent4 3 2 3 2 5" xfId="15480"/>
    <cellStyle name="20 % - Accent4 3 2 3 2 6" xfId="20411"/>
    <cellStyle name="20 % - Accent4 3 2 3 2 7" xfId="30968"/>
    <cellStyle name="20 % - Accent4 3 2 3 2 8" xfId="41523"/>
    <cellStyle name="20 % - Accent4 3 2 3 2 9" xfId="52087"/>
    <cellStyle name="20 % - Accent4 3 2 3 3" xfId="6312"/>
    <cellStyle name="20 % - Accent4 3 2 3 3 2" xfId="11593"/>
    <cellStyle name="20 % - Accent4 3 2 3 3 2 2" xfId="27099"/>
    <cellStyle name="20 % - Accent4 3 2 3 3 2 3" xfId="37656"/>
    <cellStyle name="20 % - Accent4 3 2 3 3 2 4" xfId="48211"/>
    <cellStyle name="20 % - Accent4 3 2 3 3 2 5" xfId="58775"/>
    <cellStyle name="20 % - Accent4 3 2 3 3 3" xfId="16712"/>
    <cellStyle name="20 % - Accent4 3 2 3 3 4" xfId="21819"/>
    <cellStyle name="20 % - Accent4 3 2 3 3 5" xfId="32376"/>
    <cellStyle name="20 % - Accent4 3 2 3 3 6" xfId="42931"/>
    <cellStyle name="20 % - Accent4 3 2 3 3 7" xfId="53495"/>
    <cellStyle name="20 % - Accent4 3 2 3 4" xfId="8952"/>
    <cellStyle name="20 % - Accent4 3 2 3 4 2" xfId="24459"/>
    <cellStyle name="20 % - Accent4 3 2 3 4 3" xfId="35016"/>
    <cellStyle name="20 % - Accent4 3 2 3 4 4" xfId="45571"/>
    <cellStyle name="20 % - Accent4 3 2 3 4 5" xfId="56135"/>
    <cellStyle name="20 % - Accent4 3 2 3 5" xfId="3670"/>
    <cellStyle name="20 % - Accent4 3 2 3 6" xfId="14248"/>
    <cellStyle name="20 % - Accent4 3 2 3 7" xfId="19179"/>
    <cellStyle name="20 % - Accent4 3 2 3 8" xfId="29736"/>
    <cellStyle name="20 % - Accent4 3 2 3 9" xfId="40291"/>
    <cellStyle name="20 % - Accent4 3 2 4" xfId="1554"/>
    <cellStyle name="20 % - Accent4 3 2 4 2" xfId="6840"/>
    <cellStyle name="20 % - Accent4 3 2 4 2 2" xfId="12121"/>
    <cellStyle name="20 % - Accent4 3 2 4 2 2 2" xfId="27627"/>
    <cellStyle name="20 % - Accent4 3 2 4 2 2 3" xfId="38184"/>
    <cellStyle name="20 % - Accent4 3 2 4 2 2 4" xfId="48739"/>
    <cellStyle name="20 % - Accent4 3 2 4 2 2 5" xfId="59303"/>
    <cellStyle name="20 % - Accent4 3 2 4 2 3" xfId="17240"/>
    <cellStyle name="20 % - Accent4 3 2 4 2 4" xfId="22347"/>
    <cellStyle name="20 % - Accent4 3 2 4 2 5" xfId="32904"/>
    <cellStyle name="20 % - Accent4 3 2 4 2 6" xfId="43459"/>
    <cellStyle name="20 % - Accent4 3 2 4 2 7" xfId="54023"/>
    <cellStyle name="20 % - Accent4 3 2 4 3" xfId="9480"/>
    <cellStyle name="20 % - Accent4 3 2 4 3 2" xfId="24987"/>
    <cellStyle name="20 % - Accent4 3 2 4 3 3" xfId="35544"/>
    <cellStyle name="20 % - Accent4 3 2 4 3 4" xfId="46099"/>
    <cellStyle name="20 % - Accent4 3 2 4 3 5" xfId="56663"/>
    <cellStyle name="20 % - Accent4 3 2 4 4" xfId="4198"/>
    <cellStyle name="20 % - Accent4 3 2 4 5" xfId="14776"/>
    <cellStyle name="20 % - Accent4 3 2 4 6" xfId="19707"/>
    <cellStyle name="20 % - Accent4 3 2 4 7" xfId="30264"/>
    <cellStyle name="20 % - Accent4 3 2 4 8" xfId="40819"/>
    <cellStyle name="20 % - Accent4 3 2 4 9" xfId="51383"/>
    <cellStyle name="20 % - Accent4 3 2 5" xfId="5607"/>
    <cellStyle name="20 % - Accent4 3 2 5 2" xfId="10889"/>
    <cellStyle name="20 % - Accent4 3 2 5 2 2" xfId="26395"/>
    <cellStyle name="20 % - Accent4 3 2 5 2 3" xfId="36952"/>
    <cellStyle name="20 % - Accent4 3 2 5 2 4" xfId="47507"/>
    <cellStyle name="20 % - Accent4 3 2 5 2 5" xfId="58071"/>
    <cellStyle name="20 % - Accent4 3 2 5 3" xfId="16008"/>
    <cellStyle name="20 % - Accent4 3 2 5 4" xfId="21115"/>
    <cellStyle name="20 % - Accent4 3 2 5 5" xfId="31672"/>
    <cellStyle name="20 % - Accent4 3 2 5 6" xfId="42227"/>
    <cellStyle name="20 % - Accent4 3 2 5 7" xfId="52791"/>
    <cellStyle name="20 % - Accent4 3 2 6" xfId="8248"/>
    <cellStyle name="20 % - Accent4 3 2 6 2" xfId="23755"/>
    <cellStyle name="20 % - Accent4 3 2 6 3" xfId="34312"/>
    <cellStyle name="20 % - Accent4 3 2 6 4" xfId="44867"/>
    <cellStyle name="20 % - Accent4 3 2 6 5" xfId="55431"/>
    <cellStyle name="20 % - Accent4 3 2 7" xfId="2970"/>
    <cellStyle name="20 % - Accent4 3 2 8" xfId="13544"/>
    <cellStyle name="20 % - Accent4 3 2 9" xfId="18475"/>
    <cellStyle name="20 % - Accent4 3 3" xfId="497"/>
    <cellStyle name="20 % - Accent4 3 3 10" xfId="39765"/>
    <cellStyle name="20 % - Accent4 3 3 11" xfId="50327"/>
    <cellStyle name="20 % - Accent4 3 3 2" xfId="1202"/>
    <cellStyle name="20 % - Accent4 3 3 2 10" xfId="51031"/>
    <cellStyle name="20 % - Accent4 3 3 2 2" xfId="2434"/>
    <cellStyle name="20 % - Accent4 3 3 2 2 2" xfId="7720"/>
    <cellStyle name="20 % - Accent4 3 3 2 2 2 2" xfId="13001"/>
    <cellStyle name="20 % - Accent4 3 3 2 2 2 2 2" xfId="28507"/>
    <cellStyle name="20 % - Accent4 3 3 2 2 2 2 3" xfId="39064"/>
    <cellStyle name="20 % - Accent4 3 3 2 2 2 2 4" xfId="49619"/>
    <cellStyle name="20 % - Accent4 3 3 2 2 2 2 5" xfId="60183"/>
    <cellStyle name="20 % - Accent4 3 3 2 2 2 3" xfId="18120"/>
    <cellStyle name="20 % - Accent4 3 3 2 2 2 4" xfId="23227"/>
    <cellStyle name="20 % - Accent4 3 3 2 2 2 5" xfId="33784"/>
    <cellStyle name="20 % - Accent4 3 3 2 2 2 6" xfId="44339"/>
    <cellStyle name="20 % - Accent4 3 3 2 2 2 7" xfId="54903"/>
    <cellStyle name="20 % - Accent4 3 3 2 2 3" xfId="10360"/>
    <cellStyle name="20 % - Accent4 3 3 2 2 3 2" xfId="25867"/>
    <cellStyle name="20 % - Accent4 3 3 2 2 3 3" xfId="36424"/>
    <cellStyle name="20 % - Accent4 3 3 2 2 3 4" xfId="46979"/>
    <cellStyle name="20 % - Accent4 3 3 2 2 3 5" xfId="57543"/>
    <cellStyle name="20 % - Accent4 3 3 2 2 4" xfId="5078"/>
    <cellStyle name="20 % - Accent4 3 3 2 2 5" xfId="15656"/>
    <cellStyle name="20 % - Accent4 3 3 2 2 6" xfId="20587"/>
    <cellStyle name="20 % - Accent4 3 3 2 2 7" xfId="31144"/>
    <cellStyle name="20 % - Accent4 3 3 2 2 8" xfId="41699"/>
    <cellStyle name="20 % - Accent4 3 3 2 2 9" xfId="52263"/>
    <cellStyle name="20 % - Accent4 3 3 2 3" xfId="6488"/>
    <cellStyle name="20 % - Accent4 3 3 2 3 2" xfId="11769"/>
    <cellStyle name="20 % - Accent4 3 3 2 3 2 2" xfId="27275"/>
    <cellStyle name="20 % - Accent4 3 3 2 3 2 3" xfId="37832"/>
    <cellStyle name="20 % - Accent4 3 3 2 3 2 4" xfId="48387"/>
    <cellStyle name="20 % - Accent4 3 3 2 3 2 5" xfId="58951"/>
    <cellStyle name="20 % - Accent4 3 3 2 3 3" xfId="16888"/>
    <cellStyle name="20 % - Accent4 3 3 2 3 4" xfId="21995"/>
    <cellStyle name="20 % - Accent4 3 3 2 3 5" xfId="32552"/>
    <cellStyle name="20 % - Accent4 3 3 2 3 6" xfId="43107"/>
    <cellStyle name="20 % - Accent4 3 3 2 3 7" xfId="53671"/>
    <cellStyle name="20 % - Accent4 3 3 2 4" xfId="9128"/>
    <cellStyle name="20 % - Accent4 3 3 2 4 2" xfId="24635"/>
    <cellStyle name="20 % - Accent4 3 3 2 4 3" xfId="35192"/>
    <cellStyle name="20 % - Accent4 3 3 2 4 4" xfId="45747"/>
    <cellStyle name="20 % - Accent4 3 3 2 4 5" xfId="56311"/>
    <cellStyle name="20 % - Accent4 3 3 2 5" xfId="3846"/>
    <cellStyle name="20 % - Accent4 3 3 2 6" xfId="14424"/>
    <cellStyle name="20 % - Accent4 3 3 2 7" xfId="19355"/>
    <cellStyle name="20 % - Accent4 3 3 2 8" xfId="29912"/>
    <cellStyle name="20 % - Accent4 3 3 2 9" xfId="40467"/>
    <cellStyle name="20 % - Accent4 3 3 3" xfId="1730"/>
    <cellStyle name="20 % - Accent4 3 3 3 2" xfId="7016"/>
    <cellStyle name="20 % - Accent4 3 3 3 2 2" xfId="12297"/>
    <cellStyle name="20 % - Accent4 3 3 3 2 2 2" xfId="27803"/>
    <cellStyle name="20 % - Accent4 3 3 3 2 2 3" xfId="38360"/>
    <cellStyle name="20 % - Accent4 3 3 3 2 2 4" xfId="48915"/>
    <cellStyle name="20 % - Accent4 3 3 3 2 2 5" xfId="59479"/>
    <cellStyle name="20 % - Accent4 3 3 3 2 3" xfId="17416"/>
    <cellStyle name="20 % - Accent4 3 3 3 2 4" xfId="22523"/>
    <cellStyle name="20 % - Accent4 3 3 3 2 5" xfId="33080"/>
    <cellStyle name="20 % - Accent4 3 3 3 2 6" xfId="43635"/>
    <cellStyle name="20 % - Accent4 3 3 3 2 7" xfId="54199"/>
    <cellStyle name="20 % - Accent4 3 3 3 3" xfId="9656"/>
    <cellStyle name="20 % - Accent4 3 3 3 3 2" xfId="25163"/>
    <cellStyle name="20 % - Accent4 3 3 3 3 3" xfId="35720"/>
    <cellStyle name="20 % - Accent4 3 3 3 3 4" xfId="46275"/>
    <cellStyle name="20 % - Accent4 3 3 3 3 5" xfId="56839"/>
    <cellStyle name="20 % - Accent4 3 3 3 4" xfId="4374"/>
    <cellStyle name="20 % - Accent4 3 3 3 5" xfId="14952"/>
    <cellStyle name="20 % - Accent4 3 3 3 6" xfId="19883"/>
    <cellStyle name="20 % - Accent4 3 3 3 7" xfId="30440"/>
    <cellStyle name="20 % - Accent4 3 3 3 8" xfId="40995"/>
    <cellStyle name="20 % - Accent4 3 3 3 9" xfId="51559"/>
    <cellStyle name="20 % - Accent4 3 3 4" xfId="5783"/>
    <cellStyle name="20 % - Accent4 3 3 4 2" xfId="11065"/>
    <cellStyle name="20 % - Accent4 3 3 4 2 2" xfId="26571"/>
    <cellStyle name="20 % - Accent4 3 3 4 2 3" xfId="37128"/>
    <cellStyle name="20 % - Accent4 3 3 4 2 4" xfId="47683"/>
    <cellStyle name="20 % - Accent4 3 3 4 2 5" xfId="58247"/>
    <cellStyle name="20 % - Accent4 3 3 4 3" xfId="16184"/>
    <cellStyle name="20 % - Accent4 3 3 4 4" xfId="21291"/>
    <cellStyle name="20 % - Accent4 3 3 4 5" xfId="31848"/>
    <cellStyle name="20 % - Accent4 3 3 4 6" xfId="42403"/>
    <cellStyle name="20 % - Accent4 3 3 4 7" xfId="52967"/>
    <cellStyle name="20 % - Accent4 3 3 5" xfId="8424"/>
    <cellStyle name="20 % - Accent4 3 3 5 2" xfId="23931"/>
    <cellStyle name="20 % - Accent4 3 3 5 3" xfId="34488"/>
    <cellStyle name="20 % - Accent4 3 3 5 4" xfId="45043"/>
    <cellStyle name="20 % - Accent4 3 3 5 5" xfId="55607"/>
    <cellStyle name="20 % - Accent4 3 3 6" xfId="3144"/>
    <cellStyle name="20 % - Accent4 3 3 7" xfId="13720"/>
    <cellStyle name="20 % - Accent4 3 3 8" xfId="18651"/>
    <cellStyle name="20 % - Accent4 3 3 9" xfId="29210"/>
    <cellStyle name="20 % - Accent4 3 4" xfId="850"/>
    <cellStyle name="20 % - Accent4 3 4 10" xfId="50679"/>
    <cellStyle name="20 % - Accent4 3 4 2" xfId="2082"/>
    <cellStyle name="20 % - Accent4 3 4 2 2" xfId="7368"/>
    <cellStyle name="20 % - Accent4 3 4 2 2 2" xfId="12649"/>
    <cellStyle name="20 % - Accent4 3 4 2 2 2 2" xfId="28155"/>
    <cellStyle name="20 % - Accent4 3 4 2 2 2 3" xfId="38712"/>
    <cellStyle name="20 % - Accent4 3 4 2 2 2 4" xfId="49267"/>
    <cellStyle name="20 % - Accent4 3 4 2 2 2 5" xfId="59831"/>
    <cellStyle name="20 % - Accent4 3 4 2 2 3" xfId="17768"/>
    <cellStyle name="20 % - Accent4 3 4 2 2 4" xfId="22875"/>
    <cellStyle name="20 % - Accent4 3 4 2 2 5" xfId="33432"/>
    <cellStyle name="20 % - Accent4 3 4 2 2 6" xfId="43987"/>
    <cellStyle name="20 % - Accent4 3 4 2 2 7" xfId="54551"/>
    <cellStyle name="20 % - Accent4 3 4 2 3" xfId="10008"/>
    <cellStyle name="20 % - Accent4 3 4 2 3 2" xfId="25515"/>
    <cellStyle name="20 % - Accent4 3 4 2 3 3" xfId="36072"/>
    <cellStyle name="20 % - Accent4 3 4 2 3 4" xfId="46627"/>
    <cellStyle name="20 % - Accent4 3 4 2 3 5" xfId="57191"/>
    <cellStyle name="20 % - Accent4 3 4 2 4" xfId="4726"/>
    <cellStyle name="20 % - Accent4 3 4 2 5" xfId="15304"/>
    <cellStyle name="20 % - Accent4 3 4 2 6" xfId="20235"/>
    <cellStyle name="20 % - Accent4 3 4 2 7" xfId="30792"/>
    <cellStyle name="20 % - Accent4 3 4 2 8" xfId="41347"/>
    <cellStyle name="20 % - Accent4 3 4 2 9" xfId="51911"/>
    <cellStyle name="20 % - Accent4 3 4 3" xfId="6136"/>
    <cellStyle name="20 % - Accent4 3 4 3 2" xfId="11417"/>
    <cellStyle name="20 % - Accent4 3 4 3 2 2" xfId="26923"/>
    <cellStyle name="20 % - Accent4 3 4 3 2 3" xfId="37480"/>
    <cellStyle name="20 % - Accent4 3 4 3 2 4" xfId="48035"/>
    <cellStyle name="20 % - Accent4 3 4 3 2 5" xfId="58599"/>
    <cellStyle name="20 % - Accent4 3 4 3 3" xfId="16536"/>
    <cellStyle name="20 % - Accent4 3 4 3 4" xfId="21643"/>
    <cellStyle name="20 % - Accent4 3 4 3 5" xfId="32200"/>
    <cellStyle name="20 % - Accent4 3 4 3 6" xfId="42755"/>
    <cellStyle name="20 % - Accent4 3 4 3 7" xfId="53319"/>
    <cellStyle name="20 % - Accent4 3 4 4" xfId="8776"/>
    <cellStyle name="20 % - Accent4 3 4 4 2" xfId="24283"/>
    <cellStyle name="20 % - Accent4 3 4 4 3" xfId="34840"/>
    <cellStyle name="20 % - Accent4 3 4 4 4" xfId="45395"/>
    <cellStyle name="20 % - Accent4 3 4 4 5" xfId="55959"/>
    <cellStyle name="20 % - Accent4 3 4 5" xfId="3494"/>
    <cellStyle name="20 % - Accent4 3 4 6" xfId="14072"/>
    <cellStyle name="20 % - Accent4 3 4 7" xfId="19003"/>
    <cellStyle name="20 % - Accent4 3 4 8" xfId="29560"/>
    <cellStyle name="20 % - Accent4 3 4 9" xfId="40115"/>
    <cellStyle name="20 % - Accent4 3 5" xfId="1378"/>
    <cellStyle name="20 % - Accent4 3 5 2" xfId="6664"/>
    <cellStyle name="20 % - Accent4 3 5 2 2" xfId="11945"/>
    <cellStyle name="20 % - Accent4 3 5 2 2 2" xfId="27451"/>
    <cellStyle name="20 % - Accent4 3 5 2 2 3" xfId="38008"/>
    <cellStyle name="20 % - Accent4 3 5 2 2 4" xfId="48563"/>
    <cellStyle name="20 % - Accent4 3 5 2 2 5" xfId="59127"/>
    <cellStyle name="20 % - Accent4 3 5 2 3" xfId="17064"/>
    <cellStyle name="20 % - Accent4 3 5 2 4" xfId="22171"/>
    <cellStyle name="20 % - Accent4 3 5 2 5" xfId="32728"/>
    <cellStyle name="20 % - Accent4 3 5 2 6" xfId="43283"/>
    <cellStyle name="20 % - Accent4 3 5 2 7" xfId="53847"/>
    <cellStyle name="20 % - Accent4 3 5 3" xfId="9304"/>
    <cellStyle name="20 % - Accent4 3 5 3 2" xfId="24811"/>
    <cellStyle name="20 % - Accent4 3 5 3 3" xfId="35368"/>
    <cellStyle name="20 % - Accent4 3 5 3 4" xfId="45923"/>
    <cellStyle name="20 % - Accent4 3 5 3 5" xfId="56487"/>
    <cellStyle name="20 % - Accent4 3 5 4" xfId="4022"/>
    <cellStyle name="20 % - Accent4 3 5 5" xfId="14600"/>
    <cellStyle name="20 % - Accent4 3 5 6" xfId="19531"/>
    <cellStyle name="20 % - Accent4 3 5 7" xfId="30088"/>
    <cellStyle name="20 % - Accent4 3 5 8" xfId="40643"/>
    <cellStyle name="20 % - Accent4 3 5 9" xfId="51207"/>
    <cellStyle name="20 % - Accent4 3 6" xfId="2610"/>
    <cellStyle name="20 % - Accent4 3 6 2" xfId="7896"/>
    <cellStyle name="20 % - Accent4 3 6 2 2" xfId="13177"/>
    <cellStyle name="20 % - Accent4 3 6 2 2 2" xfId="28683"/>
    <cellStyle name="20 % - Accent4 3 6 2 2 3" xfId="39240"/>
    <cellStyle name="20 % - Accent4 3 6 2 2 4" xfId="49795"/>
    <cellStyle name="20 % - Accent4 3 6 2 2 5" xfId="60359"/>
    <cellStyle name="20 % - Accent4 3 6 2 3" xfId="23403"/>
    <cellStyle name="20 % - Accent4 3 6 2 4" xfId="33960"/>
    <cellStyle name="20 % - Accent4 3 6 2 5" xfId="44515"/>
    <cellStyle name="20 % - Accent4 3 6 2 6" xfId="55079"/>
    <cellStyle name="20 % - Accent4 3 6 3" xfId="10536"/>
    <cellStyle name="20 % - Accent4 3 6 3 2" xfId="26043"/>
    <cellStyle name="20 % - Accent4 3 6 3 3" xfId="36600"/>
    <cellStyle name="20 % - Accent4 3 6 3 4" xfId="47155"/>
    <cellStyle name="20 % - Accent4 3 6 3 5" xfId="57719"/>
    <cellStyle name="20 % - Accent4 3 6 4" xfId="5254"/>
    <cellStyle name="20 % - Accent4 3 6 5" xfId="15832"/>
    <cellStyle name="20 % - Accent4 3 6 6" xfId="20763"/>
    <cellStyle name="20 % - Accent4 3 6 7" xfId="31320"/>
    <cellStyle name="20 % - Accent4 3 6 8" xfId="41875"/>
    <cellStyle name="20 % - Accent4 3 6 9" xfId="52439"/>
    <cellStyle name="20 % - Accent4 3 7" xfId="5431"/>
    <cellStyle name="20 % - Accent4 3 7 2" xfId="10713"/>
    <cellStyle name="20 % - Accent4 3 7 2 2" xfId="26219"/>
    <cellStyle name="20 % - Accent4 3 7 2 3" xfId="36776"/>
    <cellStyle name="20 % - Accent4 3 7 2 4" xfId="47331"/>
    <cellStyle name="20 % - Accent4 3 7 2 5" xfId="57895"/>
    <cellStyle name="20 % - Accent4 3 7 3" xfId="20939"/>
    <cellStyle name="20 % - Accent4 3 7 4" xfId="31496"/>
    <cellStyle name="20 % - Accent4 3 7 5" xfId="42051"/>
    <cellStyle name="20 % - Accent4 3 7 6" xfId="52615"/>
    <cellStyle name="20 % - Accent4 3 8" xfId="8072"/>
    <cellStyle name="20 % - Accent4 3 8 2" xfId="23579"/>
    <cellStyle name="20 % - Accent4 3 8 3" xfId="34136"/>
    <cellStyle name="20 % - Accent4 3 8 4" xfId="44691"/>
    <cellStyle name="20 % - Accent4 3 8 5" xfId="55255"/>
    <cellStyle name="20 % - Accent4 3 9" xfId="2787"/>
    <cellStyle name="20 % - Accent4 4" xfId="232"/>
    <cellStyle name="20 % - Accent4 4 10" xfId="28948"/>
    <cellStyle name="20 % - Accent4 4 11" xfId="39503"/>
    <cellStyle name="20 % - Accent4 4 12" xfId="50063"/>
    <cellStyle name="20 % - Accent4 4 2" xfId="585"/>
    <cellStyle name="20 % - Accent4 4 2 10" xfId="50414"/>
    <cellStyle name="20 % - Accent4 4 2 2" xfId="1817"/>
    <cellStyle name="20 % - Accent4 4 2 2 2" xfId="7103"/>
    <cellStyle name="20 % - Accent4 4 2 2 2 2" xfId="12384"/>
    <cellStyle name="20 % - Accent4 4 2 2 2 2 2" xfId="27890"/>
    <cellStyle name="20 % - Accent4 4 2 2 2 2 3" xfId="38447"/>
    <cellStyle name="20 % - Accent4 4 2 2 2 2 4" xfId="49002"/>
    <cellStyle name="20 % - Accent4 4 2 2 2 2 5" xfId="59566"/>
    <cellStyle name="20 % - Accent4 4 2 2 2 3" xfId="17503"/>
    <cellStyle name="20 % - Accent4 4 2 2 2 4" xfId="22610"/>
    <cellStyle name="20 % - Accent4 4 2 2 2 5" xfId="33167"/>
    <cellStyle name="20 % - Accent4 4 2 2 2 6" xfId="43722"/>
    <cellStyle name="20 % - Accent4 4 2 2 2 7" xfId="54286"/>
    <cellStyle name="20 % - Accent4 4 2 2 3" xfId="9743"/>
    <cellStyle name="20 % - Accent4 4 2 2 3 2" xfId="25250"/>
    <cellStyle name="20 % - Accent4 4 2 2 3 3" xfId="35807"/>
    <cellStyle name="20 % - Accent4 4 2 2 3 4" xfId="46362"/>
    <cellStyle name="20 % - Accent4 4 2 2 3 5" xfId="56926"/>
    <cellStyle name="20 % - Accent4 4 2 2 4" xfId="4461"/>
    <cellStyle name="20 % - Accent4 4 2 2 5" xfId="15039"/>
    <cellStyle name="20 % - Accent4 4 2 2 6" xfId="19970"/>
    <cellStyle name="20 % - Accent4 4 2 2 7" xfId="30527"/>
    <cellStyle name="20 % - Accent4 4 2 2 8" xfId="41082"/>
    <cellStyle name="20 % - Accent4 4 2 2 9" xfId="51646"/>
    <cellStyle name="20 % - Accent4 4 2 3" xfId="5871"/>
    <cellStyle name="20 % - Accent4 4 2 3 2" xfId="11152"/>
    <cellStyle name="20 % - Accent4 4 2 3 2 2" xfId="26658"/>
    <cellStyle name="20 % - Accent4 4 2 3 2 3" xfId="37215"/>
    <cellStyle name="20 % - Accent4 4 2 3 2 4" xfId="47770"/>
    <cellStyle name="20 % - Accent4 4 2 3 2 5" xfId="58334"/>
    <cellStyle name="20 % - Accent4 4 2 3 3" xfId="16271"/>
    <cellStyle name="20 % - Accent4 4 2 3 4" xfId="21378"/>
    <cellStyle name="20 % - Accent4 4 2 3 5" xfId="31935"/>
    <cellStyle name="20 % - Accent4 4 2 3 6" xfId="42490"/>
    <cellStyle name="20 % - Accent4 4 2 3 7" xfId="53054"/>
    <cellStyle name="20 % - Accent4 4 2 4" xfId="8511"/>
    <cellStyle name="20 % - Accent4 4 2 4 2" xfId="24018"/>
    <cellStyle name="20 % - Accent4 4 2 4 3" xfId="34575"/>
    <cellStyle name="20 % - Accent4 4 2 4 4" xfId="45130"/>
    <cellStyle name="20 % - Accent4 4 2 4 5" xfId="55694"/>
    <cellStyle name="20 % - Accent4 4 2 5" xfId="3229"/>
    <cellStyle name="20 % - Accent4 4 2 6" xfId="13807"/>
    <cellStyle name="20 % - Accent4 4 2 7" xfId="18738"/>
    <cellStyle name="20 % - Accent4 4 2 8" xfId="29295"/>
    <cellStyle name="20 % - Accent4 4 2 9" xfId="39850"/>
    <cellStyle name="20 % - Accent4 4 3" xfId="937"/>
    <cellStyle name="20 % - Accent4 4 3 10" xfId="50766"/>
    <cellStyle name="20 % - Accent4 4 3 2" xfId="2169"/>
    <cellStyle name="20 % - Accent4 4 3 2 2" xfId="7455"/>
    <cellStyle name="20 % - Accent4 4 3 2 2 2" xfId="12736"/>
    <cellStyle name="20 % - Accent4 4 3 2 2 2 2" xfId="28242"/>
    <cellStyle name="20 % - Accent4 4 3 2 2 2 3" xfId="38799"/>
    <cellStyle name="20 % - Accent4 4 3 2 2 2 4" xfId="49354"/>
    <cellStyle name="20 % - Accent4 4 3 2 2 2 5" xfId="59918"/>
    <cellStyle name="20 % - Accent4 4 3 2 2 3" xfId="17855"/>
    <cellStyle name="20 % - Accent4 4 3 2 2 4" xfId="22962"/>
    <cellStyle name="20 % - Accent4 4 3 2 2 5" xfId="33519"/>
    <cellStyle name="20 % - Accent4 4 3 2 2 6" xfId="44074"/>
    <cellStyle name="20 % - Accent4 4 3 2 2 7" xfId="54638"/>
    <cellStyle name="20 % - Accent4 4 3 2 3" xfId="10095"/>
    <cellStyle name="20 % - Accent4 4 3 2 3 2" xfId="25602"/>
    <cellStyle name="20 % - Accent4 4 3 2 3 3" xfId="36159"/>
    <cellStyle name="20 % - Accent4 4 3 2 3 4" xfId="46714"/>
    <cellStyle name="20 % - Accent4 4 3 2 3 5" xfId="57278"/>
    <cellStyle name="20 % - Accent4 4 3 2 4" xfId="4813"/>
    <cellStyle name="20 % - Accent4 4 3 2 5" xfId="15391"/>
    <cellStyle name="20 % - Accent4 4 3 2 6" xfId="20322"/>
    <cellStyle name="20 % - Accent4 4 3 2 7" xfId="30879"/>
    <cellStyle name="20 % - Accent4 4 3 2 8" xfId="41434"/>
    <cellStyle name="20 % - Accent4 4 3 2 9" xfId="51998"/>
    <cellStyle name="20 % - Accent4 4 3 3" xfId="6223"/>
    <cellStyle name="20 % - Accent4 4 3 3 2" xfId="11504"/>
    <cellStyle name="20 % - Accent4 4 3 3 2 2" xfId="27010"/>
    <cellStyle name="20 % - Accent4 4 3 3 2 3" xfId="37567"/>
    <cellStyle name="20 % - Accent4 4 3 3 2 4" xfId="48122"/>
    <cellStyle name="20 % - Accent4 4 3 3 2 5" xfId="58686"/>
    <cellStyle name="20 % - Accent4 4 3 3 3" xfId="16623"/>
    <cellStyle name="20 % - Accent4 4 3 3 4" xfId="21730"/>
    <cellStyle name="20 % - Accent4 4 3 3 5" xfId="32287"/>
    <cellStyle name="20 % - Accent4 4 3 3 6" xfId="42842"/>
    <cellStyle name="20 % - Accent4 4 3 3 7" xfId="53406"/>
    <cellStyle name="20 % - Accent4 4 3 4" xfId="8863"/>
    <cellStyle name="20 % - Accent4 4 3 4 2" xfId="24370"/>
    <cellStyle name="20 % - Accent4 4 3 4 3" xfId="34927"/>
    <cellStyle name="20 % - Accent4 4 3 4 4" xfId="45482"/>
    <cellStyle name="20 % - Accent4 4 3 4 5" xfId="56046"/>
    <cellStyle name="20 % - Accent4 4 3 5" xfId="3581"/>
    <cellStyle name="20 % - Accent4 4 3 6" xfId="14159"/>
    <cellStyle name="20 % - Accent4 4 3 7" xfId="19090"/>
    <cellStyle name="20 % - Accent4 4 3 8" xfId="29647"/>
    <cellStyle name="20 % - Accent4 4 3 9" xfId="40202"/>
    <cellStyle name="20 % - Accent4 4 4" xfId="1465"/>
    <cellStyle name="20 % - Accent4 4 4 2" xfId="6751"/>
    <cellStyle name="20 % - Accent4 4 4 2 2" xfId="12032"/>
    <cellStyle name="20 % - Accent4 4 4 2 2 2" xfId="27538"/>
    <cellStyle name="20 % - Accent4 4 4 2 2 3" xfId="38095"/>
    <cellStyle name="20 % - Accent4 4 4 2 2 4" xfId="48650"/>
    <cellStyle name="20 % - Accent4 4 4 2 2 5" xfId="59214"/>
    <cellStyle name="20 % - Accent4 4 4 2 3" xfId="17151"/>
    <cellStyle name="20 % - Accent4 4 4 2 4" xfId="22258"/>
    <cellStyle name="20 % - Accent4 4 4 2 5" xfId="32815"/>
    <cellStyle name="20 % - Accent4 4 4 2 6" xfId="43370"/>
    <cellStyle name="20 % - Accent4 4 4 2 7" xfId="53934"/>
    <cellStyle name="20 % - Accent4 4 4 3" xfId="9391"/>
    <cellStyle name="20 % - Accent4 4 4 3 2" xfId="24898"/>
    <cellStyle name="20 % - Accent4 4 4 3 3" xfId="35455"/>
    <cellStyle name="20 % - Accent4 4 4 3 4" xfId="46010"/>
    <cellStyle name="20 % - Accent4 4 4 3 5" xfId="56574"/>
    <cellStyle name="20 % - Accent4 4 4 4" xfId="4109"/>
    <cellStyle name="20 % - Accent4 4 4 5" xfId="14687"/>
    <cellStyle name="20 % - Accent4 4 4 6" xfId="19618"/>
    <cellStyle name="20 % - Accent4 4 4 7" xfId="30175"/>
    <cellStyle name="20 % - Accent4 4 4 8" xfId="40730"/>
    <cellStyle name="20 % - Accent4 4 4 9" xfId="51294"/>
    <cellStyle name="20 % - Accent4 4 5" xfId="5518"/>
    <cellStyle name="20 % - Accent4 4 5 2" xfId="10800"/>
    <cellStyle name="20 % - Accent4 4 5 2 2" xfId="26306"/>
    <cellStyle name="20 % - Accent4 4 5 2 3" xfId="36863"/>
    <cellStyle name="20 % - Accent4 4 5 2 4" xfId="47418"/>
    <cellStyle name="20 % - Accent4 4 5 2 5" xfId="57982"/>
    <cellStyle name="20 % - Accent4 4 5 3" xfId="15919"/>
    <cellStyle name="20 % - Accent4 4 5 4" xfId="21026"/>
    <cellStyle name="20 % - Accent4 4 5 5" xfId="31583"/>
    <cellStyle name="20 % - Accent4 4 5 6" xfId="42138"/>
    <cellStyle name="20 % - Accent4 4 5 7" xfId="52702"/>
    <cellStyle name="20 % - Accent4 4 6" xfId="8159"/>
    <cellStyle name="20 % - Accent4 4 6 2" xfId="23666"/>
    <cellStyle name="20 % - Accent4 4 6 3" xfId="34223"/>
    <cellStyle name="20 % - Accent4 4 6 4" xfId="44778"/>
    <cellStyle name="20 % - Accent4 4 6 5" xfId="55342"/>
    <cellStyle name="20 % - Accent4 4 7" xfId="2882"/>
    <cellStyle name="20 % - Accent4 4 8" xfId="13455"/>
    <cellStyle name="20 % - Accent4 4 9" xfId="18387"/>
    <cellStyle name="20 % - Accent4 5" xfId="405"/>
    <cellStyle name="20 % - Accent4 5 10" xfId="39675"/>
    <cellStyle name="20 % - Accent4 5 11" xfId="50235"/>
    <cellStyle name="20 % - Accent4 5 2" xfId="1110"/>
    <cellStyle name="20 % - Accent4 5 2 10" xfId="50939"/>
    <cellStyle name="20 % - Accent4 5 2 2" xfId="2342"/>
    <cellStyle name="20 % - Accent4 5 2 2 2" xfId="7628"/>
    <cellStyle name="20 % - Accent4 5 2 2 2 2" xfId="12909"/>
    <cellStyle name="20 % - Accent4 5 2 2 2 2 2" xfId="28415"/>
    <cellStyle name="20 % - Accent4 5 2 2 2 2 3" xfId="38972"/>
    <cellStyle name="20 % - Accent4 5 2 2 2 2 4" xfId="49527"/>
    <cellStyle name="20 % - Accent4 5 2 2 2 2 5" xfId="60091"/>
    <cellStyle name="20 % - Accent4 5 2 2 2 3" xfId="18028"/>
    <cellStyle name="20 % - Accent4 5 2 2 2 4" xfId="23135"/>
    <cellStyle name="20 % - Accent4 5 2 2 2 5" xfId="33692"/>
    <cellStyle name="20 % - Accent4 5 2 2 2 6" xfId="44247"/>
    <cellStyle name="20 % - Accent4 5 2 2 2 7" xfId="54811"/>
    <cellStyle name="20 % - Accent4 5 2 2 3" xfId="10268"/>
    <cellStyle name="20 % - Accent4 5 2 2 3 2" xfId="25775"/>
    <cellStyle name="20 % - Accent4 5 2 2 3 3" xfId="36332"/>
    <cellStyle name="20 % - Accent4 5 2 2 3 4" xfId="46887"/>
    <cellStyle name="20 % - Accent4 5 2 2 3 5" xfId="57451"/>
    <cellStyle name="20 % - Accent4 5 2 2 4" xfId="4986"/>
    <cellStyle name="20 % - Accent4 5 2 2 5" xfId="15564"/>
    <cellStyle name="20 % - Accent4 5 2 2 6" xfId="20495"/>
    <cellStyle name="20 % - Accent4 5 2 2 7" xfId="31052"/>
    <cellStyle name="20 % - Accent4 5 2 2 8" xfId="41607"/>
    <cellStyle name="20 % - Accent4 5 2 2 9" xfId="52171"/>
    <cellStyle name="20 % - Accent4 5 2 3" xfId="6396"/>
    <cellStyle name="20 % - Accent4 5 2 3 2" xfId="11677"/>
    <cellStyle name="20 % - Accent4 5 2 3 2 2" xfId="27183"/>
    <cellStyle name="20 % - Accent4 5 2 3 2 3" xfId="37740"/>
    <cellStyle name="20 % - Accent4 5 2 3 2 4" xfId="48295"/>
    <cellStyle name="20 % - Accent4 5 2 3 2 5" xfId="58859"/>
    <cellStyle name="20 % - Accent4 5 2 3 3" xfId="16796"/>
    <cellStyle name="20 % - Accent4 5 2 3 4" xfId="21903"/>
    <cellStyle name="20 % - Accent4 5 2 3 5" xfId="32460"/>
    <cellStyle name="20 % - Accent4 5 2 3 6" xfId="43015"/>
    <cellStyle name="20 % - Accent4 5 2 3 7" xfId="53579"/>
    <cellStyle name="20 % - Accent4 5 2 4" xfId="9036"/>
    <cellStyle name="20 % - Accent4 5 2 4 2" xfId="24543"/>
    <cellStyle name="20 % - Accent4 5 2 4 3" xfId="35100"/>
    <cellStyle name="20 % - Accent4 5 2 4 4" xfId="45655"/>
    <cellStyle name="20 % - Accent4 5 2 4 5" xfId="56219"/>
    <cellStyle name="20 % - Accent4 5 2 5" xfId="3754"/>
    <cellStyle name="20 % - Accent4 5 2 6" xfId="14332"/>
    <cellStyle name="20 % - Accent4 5 2 7" xfId="19263"/>
    <cellStyle name="20 % - Accent4 5 2 8" xfId="29820"/>
    <cellStyle name="20 % - Accent4 5 2 9" xfId="40375"/>
    <cellStyle name="20 % - Accent4 5 3" xfId="1638"/>
    <cellStyle name="20 % - Accent4 5 3 2" xfId="6924"/>
    <cellStyle name="20 % - Accent4 5 3 2 2" xfId="12205"/>
    <cellStyle name="20 % - Accent4 5 3 2 2 2" xfId="27711"/>
    <cellStyle name="20 % - Accent4 5 3 2 2 3" xfId="38268"/>
    <cellStyle name="20 % - Accent4 5 3 2 2 4" xfId="48823"/>
    <cellStyle name="20 % - Accent4 5 3 2 2 5" xfId="59387"/>
    <cellStyle name="20 % - Accent4 5 3 2 3" xfId="17324"/>
    <cellStyle name="20 % - Accent4 5 3 2 4" xfId="22431"/>
    <cellStyle name="20 % - Accent4 5 3 2 5" xfId="32988"/>
    <cellStyle name="20 % - Accent4 5 3 2 6" xfId="43543"/>
    <cellStyle name="20 % - Accent4 5 3 2 7" xfId="54107"/>
    <cellStyle name="20 % - Accent4 5 3 3" xfId="9564"/>
    <cellStyle name="20 % - Accent4 5 3 3 2" xfId="25071"/>
    <cellStyle name="20 % - Accent4 5 3 3 3" xfId="35628"/>
    <cellStyle name="20 % - Accent4 5 3 3 4" xfId="46183"/>
    <cellStyle name="20 % - Accent4 5 3 3 5" xfId="56747"/>
    <cellStyle name="20 % - Accent4 5 3 4" xfId="4282"/>
    <cellStyle name="20 % - Accent4 5 3 5" xfId="14860"/>
    <cellStyle name="20 % - Accent4 5 3 6" xfId="19791"/>
    <cellStyle name="20 % - Accent4 5 3 7" xfId="30348"/>
    <cellStyle name="20 % - Accent4 5 3 8" xfId="40903"/>
    <cellStyle name="20 % - Accent4 5 3 9" xfId="51467"/>
    <cellStyle name="20 % - Accent4 5 4" xfId="5691"/>
    <cellStyle name="20 % - Accent4 5 4 2" xfId="10973"/>
    <cellStyle name="20 % - Accent4 5 4 2 2" xfId="26479"/>
    <cellStyle name="20 % - Accent4 5 4 2 3" xfId="37036"/>
    <cellStyle name="20 % - Accent4 5 4 2 4" xfId="47591"/>
    <cellStyle name="20 % - Accent4 5 4 2 5" xfId="58155"/>
    <cellStyle name="20 % - Accent4 5 4 3" xfId="16092"/>
    <cellStyle name="20 % - Accent4 5 4 4" xfId="21199"/>
    <cellStyle name="20 % - Accent4 5 4 5" xfId="31756"/>
    <cellStyle name="20 % - Accent4 5 4 6" xfId="42311"/>
    <cellStyle name="20 % - Accent4 5 4 7" xfId="52875"/>
    <cellStyle name="20 % - Accent4 5 5" xfId="8332"/>
    <cellStyle name="20 % - Accent4 5 5 2" xfId="23839"/>
    <cellStyle name="20 % - Accent4 5 5 3" xfId="34396"/>
    <cellStyle name="20 % - Accent4 5 5 4" xfId="44951"/>
    <cellStyle name="20 % - Accent4 5 5 5" xfId="55515"/>
    <cellStyle name="20 % - Accent4 5 6" xfId="3054"/>
    <cellStyle name="20 % - Accent4 5 7" xfId="13628"/>
    <cellStyle name="20 % - Accent4 5 8" xfId="18559"/>
    <cellStyle name="20 % - Accent4 5 9" xfId="29120"/>
    <cellStyle name="20 % - Accent4 6" xfId="758"/>
    <cellStyle name="20 % - Accent4 6 10" xfId="50587"/>
    <cellStyle name="20 % - Accent4 6 2" xfId="1990"/>
    <cellStyle name="20 % - Accent4 6 2 2" xfId="7276"/>
    <cellStyle name="20 % - Accent4 6 2 2 2" xfId="12557"/>
    <cellStyle name="20 % - Accent4 6 2 2 2 2" xfId="28063"/>
    <cellStyle name="20 % - Accent4 6 2 2 2 3" xfId="38620"/>
    <cellStyle name="20 % - Accent4 6 2 2 2 4" xfId="49175"/>
    <cellStyle name="20 % - Accent4 6 2 2 2 5" xfId="59739"/>
    <cellStyle name="20 % - Accent4 6 2 2 3" xfId="17676"/>
    <cellStyle name="20 % - Accent4 6 2 2 4" xfId="22783"/>
    <cellStyle name="20 % - Accent4 6 2 2 5" xfId="33340"/>
    <cellStyle name="20 % - Accent4 6 2 2 6" xfId="43895"/>
    <cellStyle name="20 % - Accent4 6 2 2 7" xfId="54459"/>
    <cellStyle name="20 % - Accent4 6 2 3" xfId="9916"/>
    <cellStyle name="20 % - Accent4 6 2 3 2" xfId="25423"/>
    <cellStyle name="20 % - Accent4 6 2 3 3" xfId="35980"/>
    <cellStyle name="20 % - Accent4 6 2 3 4" xfId="46535"/>
    <cellStyle name="20 % - Accent4 6 2 3 5" xfId="57099"/>
    <cellStyle name="20 % - Accent4 6 2 4" xfId="4634"/>
    <cellStyle name="20 % - Accent4 6 2 5" xfId="15212"/>
    <cellStyle name="20 % - Accent4 6 2 6" xfId="20143"/>
    <cellStyle name="20 % - Accent4 6 2 7" xfId="30700"/>
    <cellStyle name="20 % - Accent4 6 2 8" xfId="41255"/>
    <cellStyle name="20 % - Accent4 6 2 9" xfId="51819"/>
    <cellStyle name="20 % - Accent4 6 3" xfId="6044"/>
    <cellStyle name="20 % - Accent4 6 3 2" xfId="11325"/>
    <cellStyle name="20 % - Accent4 6 3 2 2" xfId="26831"/>
    <cellStyle name="20 % - Accent4 6 3 2 3" xfId="37388"/>
    <cellStyle name="20 % - Accent4 6 3 2 4" xfId="47943"/>
    <cellStyle name="20 % - Accent4 6 3 2 5" xfId="58507"/>
    <cellStyle name="20 % - Accent4 6 3 3" xfId="16444"/>
    <cellStyle name="20 % - Accent4 6 3 4" xfId="21551"/>
    <cellStyle name="20 % - Accent4 6 3 5" xfId="32108"/>
    <cellStyle name="20 % - Accent4 6 3 6" xfId="42663"/>
    <cellStyle name="20 % - Accent4 6 3 7" xfId="53227"/>
    <cellStyle name="20 % - Accent4 6 4" xfId="8684"/>
    <cellStyle name="20 % - Accent4 6 4 2" xfId="24191"/>
    <cellStyle name="20 % - Accent4 6 4 3" xfId="34748"/>
    <cellStyle name="20 % - Accent4 6 4 4" xfId="45303"/>
    <cellStyle name="20 % - Accent4 6 4 5" xfId="55867"/>
    <cellStyle name="20 % - Accent4 6 5" xfId="3402"/>
    <cellStyle name="20 % - Accent4 6 6" xfId="13980"/>
    <cellStyle name="20 % - Accent4 6 7" xfId="18911"/>
    <cellStyle name="20 % - Accent4 6 8" xfId="29468"/>
    <cellStyle name="20 % - Accent4 6 9" xfId="40023"/>
    <cellStyle name="20 % - Accent4 7" xfId="1289"/>
    <cellStyle name="20 % - Accent4 7 2" xfId="6575"/>
    <cellStyle name="20 % - Accent4 7 2 2" xfId="11856"/>
    <cellStyle name="20 % - Accent4 7 2 2 2" xfId="27362"/>
    <cellStyle name="20 % - Accent4 7 2 2 3" xfId="37919"/>
    <cellStyle name="20 % - Accent4 7 2 2 4" xfId="48474"/>
    <cellStyle name="20 % - Accent4 7 2 2 5" xfId="59038"/>
    <cellStyle name="20 % - Accent4 7 2 3" xfId="16975"/>
    <cellStyle name="20 % - Accent4 7 2 4" xfId="22082"/>
    <cellStyle name="20 % - Accent4 7 2 5" xfId="32639"/>
    <cellStyle name="20 % - Accent4 7 2 6" xfId="43194"/>
    <cellStyle name="20 % - Accent4 7 2 7" xfId="53758"/>
    <cellStyle name="20 % - Accent4 7 3" xfId="9215"/>
    <cellStyle name="20 % - Accent4 7 3 2" xfId="24722"/>
    <cellStyle name="20 % - Accent4 7 3 3" xfId="35279"/>
    <cellStyle name="20 % - Accent4 7 3 4" xfId="45834"/>
    <cellStyle name="20 % - Accent4 7 3 5" xfId="56398"/>
    <cellStyle name="20 % - Accent4 7 4" xfId="3933"/>
    <cellStyle name="20 % - Accent4 7 5" xfId="14511"/>
    <cellStyle name="20 % - Accent4 7 6" xfId="19442"/>
    <cellStyle name="20 % - Accent4 7 7" xfId="29999"/>
    <cellStyle name="20 % - Accent4 7 8" xfId="40554"/>
    <cellStyle name="20 % - Accent4 7 9" xfId="51118"/>
    <cellStyle name="20 % - Accent4 8" xfId="2518"/>
    <cellStyle name="20 % - Accent4 8 2" xfId="7804"/>
    <cellStyle name="20 % - Accent4 8 2 2" xfId="13085"/>
    <cellStyle name="20 % - Accent4 8 2 2 2" xfId="28591"/>
    <cellStyle name="20 % - Accent4 8 2 2 3" xfId="39148"/>
    <cellStyle name="20 % - Accent4 8 2 2 4" xfId="49703"/>
    <cellStyle name="20 % - Accent4 8 2 2 5" xfId="60267"/>
    <cellStyle name="20 % - Accent4 8 2 3" xfId="23311"/>
    <cellStyle name="20 % - Accent4 8 2 4" xfId="33868"/>
    <cellStyle name="20 % - Accent4 8 2 5" xfId="44423"/>
    <cellStyle name="20 % - Accent4 8 2 6" xfId="54987"/>
    <cellStyle name="20 % - Accent4 8 3" xfId="10444"/>
    <cellStyle name="20 % - Accent4 8 3 2" xfId="25951"/>
    <cellStyle name="20 % - Accent4 8 3 3" xfId="36508"/>
    <cellStyle name="20 % - Accent4 8 3 4" xfId="47063"/>
    <cellStyle name="20 % - Accent4 8 3 5" xfId="57627"/>
    <cellStyle name="20 % - Accent4 8 4" xfId="5162"/>
    <cellStyle name="20 % - Accent4 8 5" xfId="15743"/>
    <cellStyle name="20 % - Accent4 8 6" xfId="20671"/>
    <cellStyle name="20 % - Accent4 8 7" xfId="31228"/>
    <cellStyle name="20 % - Accent4 8 8" xfId="41783"/>
    <cellStyle name="20 % - Accent4 8 9" xfId="52347"/>
    <cellStyle name="20 % - Accent4 9" xfId="5338"/>
    <cellStyle name="20 % - Accent4 9 2" xfId="10620"/>
    <cellStyle name="20 % - Accent4 9 2 2" xfId="26127"/>
    <cellStyle name="20 % - Accent4 9 2 3" xfId="36684"/>
    <cellStyle name="20 % - Accent4 9 2 4" xfId="47239"/>
    <cellStyle name="20 % - Accent4 9 2 5" xfId="57803"/>
    <cellStyle name="20 % - Accent4 9 3" xfId="20847"/>
    <cellStyle name="20 % - Accent4 9 4" xfId="31404"/>
    <cellStyle name="20 % - Accent4 9 5" xfId="41959"/>
    <cellStyle name="20 % - Accent4 9 6" xfId="52523"/>
    <cellStyle name="20 % - Accent5 10" xfId="7982"/>
    <cellStyle name="20 % - Accent5 10 2" xfId="23489"/>
    <cellStyle name="20 % - Accent5 10 3" xfId="34046"/>
    <cellStyle name="20 % - Accent5 10 4" xfId="44601"/>
    <cellStyle name="20 % - Accent5 10 5" xfId="55165"/>
    <cellStyle name="20 % - Accent5 11" xfId="2698"/>
    <cellStyle name="20 % - Accent5 12" xfId="13281"/>
    <cellStyle name="20 % - Accent5 13" xfId="18206"/>
    <cellStyle name="20 % - Accent5 14" xfId="28775"/>
    <cellStyle name="20 % - Accent5 15" xfId="39330"/>
    <cellStyle name="20 % - Accent5 16" xfId="49883"/>
    <cellStyle name="20 % - Accent5 2" xfId="47"/>
    <cellStyle name="20 % - Accent5 2 10" xfId="2722"/>
    <cellStyle name="20 % - Accent5 2 11" xfId="13342"/>
    <cellStyle name="20 % - Accent5 2 12" xfId="18271"/>
    <cellStyle name="20 % - Accent5 2 13" xfId="28796"/>
    <cellStyle name="20 % - Accent5 2 14" xfId="39351"/>
    <cellStyle name="20 % - Accent5 2 15" xfId="49948"/>
    <cellStyle name="20 % - Accent5 2 2" xfId="202"/>
    <cellStyle name="20 % - Accent5 2 2 10" xfId="13429"/>
    <cellStyle name="20 % - Accent5 2 2 11" xfId="18359"/>
    <cellStyle name="20 % - Accent5 2 2 12" xfId="28921"/>
    <cellStyle name="20 % - Accent5 2 2 13" xfId="39476"/>
    <cellStyle name="20 % - Accent5 2 2 14" xfId="50036"/>
    <cellStyle name="20 % - Accent5 2 2 2" xfId="382"/>
    <cellStyle name="20 % - Accent5 2 2 2 10" xfId="29097"/>
    <cellStyle name="20 % - Accent5 2 2 2 11" xfId="39652"/>
    <cellStyle name="20 % - Accent5 2 2 2 12" xfId="50212"/>
    <cellStyle name="20 % - Accent5 2 2 2 2" xfId="735"/>
    <cellStyle name="20 % - Accent5 2 2 2 2 10" xfId="50564"/>
    <cellStyle name="20 % - Accent5 2 2 2 2 2" xfId="1967"/>
    <cellStyle name="20 % - Accent5 2 2 2 2 2 2" xfId="7253"/>
    <cellStyle name="20 % - Accent5 2 2 2 2 2 2 2" xfId="12534"/>
    <cellStyle name="20 % - Accent5 2 2 2 2 2 2 2 2" xfId="28040"/>
    <cellStyle name="20 % - Accent5 2 2 2 2 2 2 2 3" xfId="38597"/>
    <cellStyle name="20 % - Accent5 2 2 2 2 2 2 2 4" xfId="49152"/>
    <cellStyle name="20 % - Accent5 2 2 2 2 2 2 2 5" xfId="59716"/>
    <cellStyle name="20 % - Accent5 2 2 2 2 2 2 3" xfId="17653"/>
    <cellStyle name="20 % - Accent5 2 2 2 2 2 2 4" xfId="22760"/>
    <cellStyle name="20 % - Accent5 2 2 2 2 2 2 5" xfId="33317"/>
    <cellStyle name="20 % - Accent5 2 2 2 2 2 2 6" xfId="43872"/>
    <cellStyle name="20 % - Accent5 2 2 2 2 2 2 7" xfId="54436"/>
    <cellStyle name="20 % - Accent5 2 2 2 2 2 3" xfId="9893"/>
    <cellStyle name="20 % - Accent5 2 2 2 2 2 3 2" xfId="25400"/>
    <cellStyle name="20 % - Accent5 2 2 2 2 2 3 3" xfId="35957"/>
    <cellStyle name="20 % - Accent5 2 2 2 2 2 3 4" xfId="46512"/>
    <cellStyle name="20 % - Accent5 2 2 2 2 2 3 5" xfId="57076"/>
    <cellStyle name="20 % - Accent5 2 2 2 2 2 4" xfId="4611"/>
    <cellStyle name="20 % - Accent5 2 2 2 2 2 5" xfId="15189"/>
    <cellStyle name="20 % - Accent5 2 2 2 2 2 6" xfId="20120"/>
    <cellStyle name="20 % - Accent5 2 2 2 2 2 7" xfId="30677"/>
    <cellStyle name="20 % - Accent5 2 2 2 2 2 8" xfId="41232"/>
    <cellStyle name="20 % - Accent5 2 2 2 2 2 9" xfId="51796"/>
    <cellStyle name="20 % - Accent5 2 2 2 2 3" xfId="6021"/>
    <cellStyle name="20 % - Accent5 2 2 2 2 3 2" xfId="11302"/>
    <cellStyle name="20 % - Accent5 2 2 2 2 3 2 2" xfId="26808"/>
    <cellStyle name="20 % - Accent5 2 2 2 2 3 2 3" xfId="37365"/>
    <cellStyle name="20 % - Accent5 2 2 2 2 3 2 4" xfId="47920"/>
    <cellStyle name="20 % - Accent5 2 2 2 2 3 2 5" xfId="58484"/>
    <cellStyle name="20 % - Accent5 2 2 2 2 3 3" xfId="16421"/>
    <cellStyle name="20 % - Accent5 2 2 2 2 3 4" xfId="21528"/>
    <cellStyle name="20 % - Accent5 2 2 2 2 3 5" xfId="32085"/>
    <cellStyle name="20 % - Accent5 2 2 2 2 3 6" xfId="42640"/>
    <cellStyle name="20 % - Accent5 2 2 2 2 3 7" xfId="53204"/>
    <cellStyle name="20 % - Accent5 2 2 2 2 4" xfId="8661"/>
    <cellStyle name="20 % - Accent5 2 2 2 2 4 2" xfId="24168"/>
    <cellStyle name="20 % - Accent5 2 2 2 2 4 3" xfId="34725"/>
    <cellStyle name="20 % - Accent5 2 2 2 2 4 4" xfId="45280"/>
    <cellStyle name="20 % - Accent5 2 2 2 2 4 5" xfId="55844"/>
    <cellStyle name="20 % - Accent5 2 2 2 2 5" xfId="3379"/>
    <cellStyle name="20 % - Accent5 2 2 2 2 6" xfId="13957"/>
    <cellStyle name="20 % - Accent5 2 2 2 2 7" xfId="18888"/>
    <cellStyle name="20 % - Accent5 2 2 2 2 8" xfId="29445"/>
    <cellStyle name="20 % - Accent5 2 2 2 2 9" xfId="40000"/>
    <cellStyle name="20 % - Accent5 2 2 2 3" xfId="1087"/>
    <cellStyle name="20 % - Accent5 2 2 2 3 10" xfId="50916"/>
    <cellStyle name="20 % - Accent5 2 2 2 3 2" xfId="2319"/>
    <cellStyle name="20 % - Accent5 2 2 2 3 2 2" xfId="7605"/>
    <cellStyle name="20 % - Accent5 2 2 2 3 2 2 2" xfId="12886"/>
    <cellStyle name="20 % - Accent5 2 2 2 3 2 2 2 2" xfId="28392"/>
    <cellStyle name="20 % - Accent5 2 2 2 3 2 2 2 3" xfId="38949"/>
    <cellStyle name="20 % - Accent5 2 2 2 3 2 2 2 4" xfId="49504"/>
    <cellStyle name="20 % - Accent5 2 2 2 3 2 2 2 5" xfId="60068"/>
    <cellStyle name="20 % - Accent5 2 2 2 3 2 2 3" xfId="18005"/>
    <cellStyle name="20 % - Accent5 2 2 2 3 2 2 4" xfId="23112"/>
    <cellStyle name="20 % - Accent5 2 2 2 3 2 2 5" xfId="33669"/>
    <cellStyle name="20 % - Accent5 2 2 2 3 2 2 6" xfId="44224"/>
    <cellStyle name="20 % - Accent5 2 2 2 3 2 2 7" xfId="54788"/>
    <cellStyle name="20 % - Accent5 2 2 2 3 2 3" xfId="10245"/>
    <cellStyle name="20 % - Accent5 2 2 2 3 2 3 2" xfId="25752"/>
    <cellStyle name="20 % - Accent5 2 2 2 3 2 3 3" xfId="36309"/>
    <cellStyle name="20 % - Accent5 2 2 2 3 2 3 4" xfId="46864"/>
    <cellStyle name="20 % - Accent5 2 2 2 3 2 3 5" xfId="57428"/>
    <cellStyle name="20 % - Accent5 2 2 2 3 2 4" xfId="4963"/>
    <cellStyle name="20 % - Accent5 2 2 2 3 2 5" xfId="15541"/>
    <cellStyle name="20 % - Accent5 2 2 2 3 2 6" xfId="20472"/>
    <cellStyle name="20 % - Accent5 2 2 2 3 2 7" xfId="31029"/>
    <cellStyle name="20 % - Accent5 2 2 2 3 2 8" xfId="41584"/>
    <cellStyle name="20 % - Accent5 2 2 2 3 2 9" xfId="52148"/>
    <cellStyle name="20 % - Accent5 2 2 2 3 3" xfId="6373"/>
    <cellStyle name="20 % - Accent5 2 2 2 3 3 2" xfId="11654"/>
    <cellStyle name="20 % - Accent5 2 2 2 3 3 2 2" xfId="27160"/>
    <cellStyle name="20 % - Accent5 2 2 2 3 3 2 3" xfId="37717"/>
    <cellStyle name="20 % - Accent5 2 2 2 3 3 2 4" xfId="48272"/>
    <cellStyle name="20 % - Accent5 2 2 2 3 3 2 5" xfId="58836"/>
    <cellStyle name="20 % - Accent5 2 2 2 3 3 3" xfId="16773"/>
    <cellStyle name="20 % - Accent5 2 2 2 3 3 4" xfId="21880"/>
    <cellStyle name="20 % - Accent5 2 2 2 3 3 5" xfId="32437"/>
    <cellStyle name="20 % - Accent5 2 2 2 3 3 6" xfId="42992"/>
    <cellStyle name="20 % - Accent5 2 2 2 3 3 7" xfId="53556"/>
    <cellStyle name="20 % - Accent5 2 2 2 3 4" xfId="9013"/>
    <cellStyle name="20 % - Accent5 2 2 2 3 4 2" xfId="24520"/>
    <cellStyle name="20 % - Accent5 2 2 2 3 4 3" xfId="35077"/>
    <cellStyle name="20 % - Accent5 2 2 2 3 4 4" xfId="45632"/>
    <cellStyle name="20 % - Accent5 2 2 2 3 4 5" xfId="56196"/>
    <cellStyle name="20 % - Accent5 2 2 2 3 5" xfId="3731"/>
    <cellStyle name="20 % - Accent5 2 2 2 3 6" xfId="14309"/>
    <cellStyle name="20 % - Accent5 2 2 2 3 7" xfId="19240"/>
    <cellStyle name="20 % - Accent5 2 2 2 3 8" xfId="29797"/>
    <cellStyle name="20 % - Accent5 2 2 2 3 9" xfId="40352"/>
    <cellStyle name="20 % - Accent5 2 2 2 4" xfId="1615"/>
    <cellStyle name="20 % - Accent5 2 2 2 4 2" xfId="6901"/>
    <cellStyle name="20 % - Accent5 2 2 2 4 2 2" xfId="12182"/>
    <cellStyle name="20 % - Accent5 2 2 2 4 2 2 2" xfId="27688"/>
    <cellStyle name="20 % - Accent5 2 2 2 4 2 2 3" xfId="38245"/>
    <cellStyle name="20 % - Accent5 2 2 2 4 2 2 4" xfId="48800"/>
    <cellStyle name="20 % - Accent5 2 2 2 4 2 2 5" xfId="59364"/>
    <cellStyle name="20 % - Accent5 2 2 2 4 2 3" xfId="17301"/>
    <cellStyle name="20 % - Accent5 2 2 2 4 2 4" xfId="22408"/>
    <cellStyle name="20 % - Accent5 2 2 2 4 2 5" xfId="32965"/>
    <cellStyle name="20 % - Accent5 2 2 2 4 2 6" xfId="43520"/>
    <cellStyle name="20 % - Accent5 2 2 2 4 2 7" xfId="54084"/>
    <cellStyle name="20 % - Accent5 2 2 2 4 3" xfId="9541"/>
    <cellStyle name="20 % - Accent5 2 2 2 4 3 2" xfId="25048"/>
    <cellStyle name="20 % - Accent5 2 2 2 4 3 3" xfId="35605"/>
    <cellStyle name="20 % - Accent5 2 2 2 4 3 4" xfId="46160"/>
    <cellStyle name="20 % - Accent5 2 2 2 4 3 5" xfId="56724"/>
    <cellStyle name="20 % - Accent5 2 2 2 4 4" xfId="4259"/>
    <cellStyle name="20 % - Accent5 2 2 2 4 5" xfId="14837"/>
    <cellStyle name="20 % - Accent5 2 2 2 4 6" xfId="19768"/>
    <cellStyle name="20 % - Accent5 2 2 2 4 7" xfId="30325"/>
    <cellStyle name="20 % - Accent5 2 2 2 4 8" xfId="40880"/>
    <cellStyle name="20 % - Accent5 2 2 2 4 9" xfId="51444"/>
    <cellStyle name="20 % - Accent5 2 2 2 5" xfId="5668"/>
    <cellStyle name="20 % - Accent5 2 2 2 5 2" xfId="10950"/>
    <cellStyle name="20 % - Accent5 2 2 2 5 2 2" xfId="26456"/>
    <cellStyle name="20 % - Accent5 2 2 2 5 2 3" xfId="37013"/>
    <cellStyle name="20 % - Accent5 2 2 2 5 2 4" xfId="47568"/>
    <cellStyle name="20 % - Accent5 2 2 2 5 2 5" xfId="58132"/>
    <cellStyle name="20 % - Accent5 2 2 2 5 3" xfId="16069"/>
    <cellStyle name="20 % - Accent5 2 2 2 5 4" xfId="21176"/>
    <cellStyle name="20 % - Accent5 2 2 2 5 5" xfId="31733"/>
    <cellStyle name="20 % - Accent5 2 2 2 5 6" xfId="42288"/>
    <cellStyle name="20 % - Accent5 2 2 2 5 7" xfId="52852"/>
    <cellStyle name="20 % - Accent5 2 2 2 6" xfId="8309"/>
    <cellStyle name="20 % - Accent5 2 2 2 6 2" xfId="23816"/>
    <cellStyle name="20 % - Accent5 2 2 2 6 3" xfId="34373"/>
    <cellStyle name="20 % - Accent5 2 2 2 6 4" xfId="44928"/>
    <cellStyle name="20 % - Accent5 2 2 2 6 5" xfId="55492"/>
    <cellStyle name="20 % - Accent5 2 2 2 7" xfId="3031"/>
    <cellStyle name="20 % - Accent5 2 2 2 8" xfId="13605"/>
    <cellStyle name="20 % - Accent5 2 2 2 9" xfId="18536"/>
    <cellStyle name="20 % - Accent5 2 2 3" xfId="558"/>
    <cellStyle name="20 % - Accent5 2 2 3 10" xfId="39824"/>
    <cellStyle name="20 % - Accent5 2 2 3 11" xfId="50388"/>
    <cellStyle name="20 % - Accent5 2 2 3 2" xfId="1263"/>
    <cellStyle name="20 % - Accent5 2 2 3 2 10" xfId="51092"/>
    <cellStyle name="20 % - Accent5 2 2 3 2 2" xfId="2495"/>
    <cellStyle name="20 % - Accent5 2 2 3 2 2 2" xfId="7781"/>
    <cellStyle name="20 % - Accent5 2 2 3 2 2 2 2" xfId="13062"/>
    <cellStyle name="20 % - Accent5 2 2 3 2 2 2 2 2" xfId="28568"/>
    <cellStyle name="20 % - Accent5 2 2 3 2 2 2 2 3" xfId="39125"/>
    <cellStyle name="20 % - Accent5 2 2 3 2 2 2 2 4" xfId="49680"/>
    <cellStyle name="20 % - Accent5 2 2 3 2 2 2 2 5" xfId="60244"/>
    <cellStyle name="20 % - Accent5 2 2 3 2 2 2 3" xfId="18181"/>
    <cellStyle name="20 % - Accent5 2 2 3 2 2 2 4" xfId="23288"/>
    <cellStyle name="20 % - Accent5 2 2 3 2 2 2 5" xfId="33845"/>
    <cellStyle name="20 % - Accent5 2 2 3 2 2 2 6" xfId="44400"/>
    <cellStyle name="20 % - Accent5 2 2 3 2 2 2 7" xfId="54964"/>
    <cellStyle name="20 % - Accent5 2 2 3 2 2 3" xfId="10421"/>
    <cellStyle name="20 % - Accent5 2 2 3 2 2 3 2" xfId="25928"/>
    <cellStyle name="20 % - Accent5 2 2 3 2 2 3 3" xfId="36485"/>
    <cellStyle name="20 % - Accent5 2 2 3 2 2 3 4" xfId="47040"/>
    <cellStyle name="20 % - Accent5 2 2 3 2 2 3 5" xfId="57604"/>
    <cellStyle name="20 % - Accent5 2 2 3 2 2 4" xfId="5139"/>
    <cellStyle name="20 % - Accent5 2 2 3 2 2 5" xfId="15717"/>
    <cellStyle name="20 % - Accent5 2 2 3 2 2 6" xfId="20648"/>
    <cellStyle name="20 % - Accent5 2 2 3 2 2 7" xfId="31205"/>
    <cellStyle name="20 % - Accent5 2 2 3 2 2 8" xfId="41760"/>
    <cellStyle name="20 % - Accent5 2 2 3 2 2 9" xfId="52324"/>
    <cellStyle name="20 % - Accent5 2 2 3 2 3" xfId="6549"/>
    <cellStyle name="20 % - Accent5 2 2 3 2 3 2" xfId="11830"/>
    <cellStyle name="20 % - Accent5 2 2 3 2 3 2 2" xfId="27336"/>
    <cellStyle name="20 % - Accent5 2 2 3 2 3 2 3" xfId="37893"/>
    <cellStyle name="20 % - Accent5 2 2 3 2 3 2 4" xfId="48448"/>
    <cellStyle name="20 % - Accent5 2 2 3 2 3 2 5" xfId="59012"/>
    <cellStyle name="20 % - Accent5 2 2 3 2 3 3" xfId="16949"/>
    <cellStyle name="20 % - Accent5 2 2 3 2 3 4" xfId="22056"/>
    <cellStyle name="20 % - Accent5 2 2 3 2 3 5" xfId="32613"/>
    <cellStyle name="20 % - Accent5 2 2 3 2 3 6" xfId="43168"/>
    <cellStyle name="20 % - Accent5 2 2 3 2 3 7" xfId="53732"/>
    <cellStyle name="20 % - Accent5 2 2 3 2 4" xfId="9189"/>
    <cellStyle name="20 % - Accent5 2 2 3 2 4 2" xfId="24696"/>
    <cellStyle name="20 % - Accent5 2 2 3 2 4 3" xfId="35253"/>
    <cellStyle name="20 % - Accent5 2 2 3 2 4 4" xfId="45808"/>
    <cellStyle name="20 % - Accent5 2 2 3 2 4 5" xfId="56372"/>
    <cellStyle name="20 % - Accent5 2 2 3 2 5" xfId="3907"/>
    <cellStyle name="20 % - Accent5 2 2 3 2 6" xfId="14485"/>
    <cellStyle name="20 % - Accent5 2 2 3 2 7" xfId="19416"/>
    <cellStyle name="20 % - Accent5 2 2 3 2 8" xfId="29973"/>
    <cellStyle name="20 % - Accent5 2 2 3 2 9" xfId="40528"/>
    <cellStyle name="20 % - Accent5 2 2 3 3" xfId="1791"/>
    <cellStyle name="20 % - Accent5 2 2 3 3 2" xfId="7077"/>
    <cellStyle name="20 % - Accent5 2 2 3 3 2 2" xfId="12358"/>
    <cellStyle name="20 % - Accent5 2 2 3 3 2 2 2" xfId="27864"/>
    <cellStyle name="20 % - Accent5 2 2 3 3 2 2 3" xfId="38421"/>
    <cellStyle name="20 % - Accent5 2 2 3 3 2 2 4" xfId="48976"/>
    <cellStyle name="20 % - Accent5 2 2 3 3 2 2 5" xfId="59540"/>
    <cellStyle name="20 % - Accent5 2 2 3 3 2 3" xfId="17477"/>
    <cellStyle name="20 % - Accent5 2 2 3 3 2 4" xfId="22584"/>
    <cellStyle name="20 % - Accent5 2 2 3 3 2 5" xfId="33141"/>
    <cellStyle name="20 % - Accent5 2 2 3 3 2 6" xfId="43696"/>
    <cellStyle name="20 % - Accent5 2 2 3 3 2 7" xfId="54260"/>
    <cellStyle name="20 % - Accent5 2 2 3 3 3" xfId="9717"/>
    <cellStyle name="20 % - Accent5 2 2 3 3 3 2" xfId="25224"/>
    <cellStyle name="20 % - Accent5 2 2 3 3 3 3" xfId="35781"/>
    <cellStyle name="20 % - Accent5 2 2 3 3 3 4" xfId="46336"/>
    <cellStyle name="20 % - Accent5 2 2 3 3 3 5" xfId="56900"/>
    <cellStyle name="20 % - Accent5 2 2 3 3 4" xfId="4435"/>
    <cellStyle name="20 % - Accent5 2 2 3 3 5" xfId="15013"/>
    <cellStyle name="20 % - Accent5 2 2 3 3 6" xfId="19944"/>
    <cellStyle name="20 % - Accent5 2 2 3 3 7" xfId="30501"/>
    <cellStyle name="20 % - Accent5 2 2 3 3 8" xfId="41056"/>
    <cellStyle name="20 % - Accent5 2 2 3 3 9" xfId="51620"/>
    <cellStyle name="20 % - Accent5 2 2 3 4" xfId="5844"/>
    <cellStyle name="20 % - Accent5 2 2 3 4 2" xfId="11126"/>
    <cellStyle name="20 % - Accent5 2 2 3 4 2 2" xfId="26632"/>
    <cellStyle name="20 % - Accent5 2 2 3 4 2 3" xfId="37189"/>
    <cellStyle name="20 % - Accent5 2 2 3 4 2 4" xfId="47744"/>
    <cellStyle name="20 % - Accent5 2 2 3 4 2 5" xfId="58308"/>
    <cellStyle name="20 % - Accent5 2 2 3 4 3" xfId="16245"/>
    <cellStyle name="20 % - Accent5 2 2 3 4 4" xfId="21352"/>
    <cellStyle name="20 % - Accent5 2 2 3 4 5" xfId="31909"/>
    <cellStyle name="20 % - Accent5 2 2 3 4 6" xfId="42464"/>
    <cellStyle name="20 % - Accent5 2 2 3 4 7" xfId="53028"/>
    <cellStyle name="20 % - Accent5 2 2 3 5" xfId="8485"/>
    <cellStyle name="20 % - Accent5 2 2 3 5 2" xfId="23992"/>
    <cellStyle name="20 % - Accent5 2 2 3 5 3" xfId="34549"/>
    <cellStyle name="20 % - Accent5 2 2 3 5 4" xfId="45104"/>
    <cellStyle name="20 % - Accent5 2 2 3 5 5" xfId="55668"/>
    <cellStyle name="20 % - Accent5 2 2 3 6" xfId="3203"/>
    <cellStyle name="20 % - Accent5 2 2 3 7" xfId="13781"/>
    <cellStyle name="20 % - Accent5 2 2 3 8" xfId="18712"/>
    <cellStyle name="20 % - Accent5 2 2 3 9" xfId="29269"/>
    <cellStyle name="20 % - Accent5 2 2 4" xfId="911"/>
    <cellStyle name="20 % - Accent5 2 2 4 10" xfId="50740"/>
    <cellStyle name="20 % - Accent5 2 2 4 2" xfId="2143"/>
    <cellStyle name="20 % - Accent5 2 2 4 2 2" xfId="7429"/>
    <cellStyle name="20 % - Accent5 2 2 4 2 2 2" xfId="12710"/>
    <cellStyle name="20 % - Accent5 2 2 4 2 2 2 2" xfId="28216"/>
    <cellStyle name="20 % - Accent5 2 2 4 2 2 2 3" xfId="38773"/>
    <cellStyle name="20 % - Accent5 2 2 4 2 2 2 4" xfId="49328"/>
    <cellStyle name="20 % - Accent5 2 2 4 2 2 2 5" xfId="59892"/>
    <cellStyle name="20 % - Accent5 2 2 4 2 2 3" xfId="17829"/>
    <cellStyle name="20 % - Accent5 2 2 4 2 2 4" xfId="22936"/>
    <cellStyle name="20 % - Accent5 2 2 4 2 2 5" xfId="33493"/>
    <cellStyle name="20 % - Accent5 2 2 4 2 2 6" xfId="44048"/>
    <cellStyle name="20 % - Accent5 2 2 4 2 2 7" xfId="54612"/>
    <cellStyle name="20 % - Accent5 2 2 4 2 3" xfId="10069"/>
    <cellStyle name="20 % - Accent5 2 2 4 2 3 2" xfId="25576"/>
    <cellStyle name="20 % - Accent5 2 2 4 2 3 3" xfId="36133"/>
    <cellStyle name="20 % - Accent5 2 2 4 2 3 4" xfId="46688"/>
    <cellStyle name="20 % - Accent5 2 2 4 2 3 5" xfId="57252"/>
    <cellStyle name="20 % - Accent5 2 2 4 2 4" xfId="4787"/>
    <cellStyle name="20 % - Accent5 2 2 4 2 5" xfId="15365"/>
    <cellStyle name="20 % - Accent5 2 2 4 2 6" xfId="20296"/>
    <cellStyle name="20 % - Accent5 2 2 4 2 7" xfId="30853"/>
    <cellStyle name="20 % - Accent5 2 2 4 2 8" xfId="41408"/>
    <cellStyle name="20 % - Accent5 2 2 4 2 9" xfId="51972"/>
    <cellStyle name="20 % - Accent5 2 2 4 3" xfId="6197"/>
    <cellStyle name="20 % - Accent5 2 2 4 3 2" xfId="11478"/>
    <cellStyle name="20 % - Accent5 2 2 4 3 2 2" xfId="26984"/>
    <cellStyle name="20 % - Accent5 2 2 4 3 2 3" xfId="37541"/>
    <cellStyle name="20 % - Accent5 2 2 4 3 2 4" xfId="48096"/>
    <cellStyle name="20 % - Accent5 2 2 4 3 2 5" xfId="58660"/>
    <cellStyle name="20 % - Accent5 2 2 4 3 3" xfId="16597"/>
    <cellStyle name="20 % - Accent5 2 2 4 3 4" xfId="21704"/>
    <cellStyle name="20 % - Accent5 2 2 4 3 5" xfId="32261"/>
    <cellStyle name="20 % - Accent5 2 2 4 3 6" xfId="42816"/>
    <cellStyle name="20 % - Accent5 2 2 4 3 7" xfId="53380"/>
    <cellStyle name="20 % - Accent5 2 2 4 4" xfId="8837"/>
    <cellStyle name="20 % - Accent5 2 2 4 4 2" xfId="24344"/>
    <cellStyle name="20 % - Accent5 2 2 4 4 3" xfId="34901"/>
    <cellStyle name="20 % - Accent5 2 2 4 4 4" xfId="45456"/>
    <cellStyle name="20 % - Accent5 2 2 4 4 5" xfId="56020"/>
    <cellStyle name="20 % - Accent5 2 2 4 5" xfId="3555"/>
    <cellStyle name="20 % - Accent5 2 2 4 6" xfId="14133"/>
    <cellStyle name="20 % - Accent5 2 2 4 7" xfId="19064"/>
    <cellStyle name="20 % - Accent5 2 2 4 8" xfId="29621"/>
    <cellStyle name="20 % - Accent5 2 2 4 9" xfId="40176"/>
    <cellStyle name="20 % - Accent5 2 2 5" xfId="1439"/>
    <cellStyle name="20 % - Accent5 2 2 5 2" xfId="6725"/>
    <cellStyle name="20 % - Accent5 2 2 5 2 2" xfId="12006"/>
    <cellStyle name="20 % - Accent5 2 2 5 2 2 2" xfId="27512"/>
    <cellStyle name="20 % - Accent5 2 2 5 2 2 3" xfId="38069"/>
    <cellStyle name="20 % - Accent5 2 2 5 2 2 4" xfId="48624"/>
    <cellStyle name="20 % - Accent5 2 2 5 2 2 5" xfId="59188"/>
    <cellStyle name="20 % - Accent5 2 2 5 2 3" xfId="17125"/>
    <cellStyle name="20 % - Accent5 2 2 5 2 4" xfId="22232"/>
    <cellStyle name="20 % - Accent5 2 2 5 2 5" xfId="32789"/>
    <cellStyle name="20 % - Accent5 2 2 5 2 6" xfId="43344"/>
    <cellStyle name="20 % - Accent5 2 2 5 2 7" xfId="53908"/>
    <cellStyle name="20 % - Accent5 2 2 5 3" xfId="9365"/>
    <cellStyle name="20 % - Accent5 2 2 5 3 2" xfId="24872"/>
    <cellStyle name="20 % - Accent5 2 2 5 3 3" xfId="35429"/>
    <cellStyle name="20 % - Accent5 2 2 5 3 4" xfId="45984"/>
    <cellStyle name="20 % - Accent5 2 2 5 3 5" xfId="56548"/>
    <cellStyle name="20 % - Accent5 2 2 5 4" xfId="4083"/>
    <cellStyle name="20 % - Accent5 2 2 5 5" xfId="14661"/>
    <cellStyle name="20 % - Accent5 2 2 5 6" xfId="19592"/>
    <cellStyle name="20 % - Accent5 2 2 5 7" xfId="30149"/>
    <cellStyle name="20 % - Accent5 2 2 5 8" xfId="40704"/>
    <cellStyle name="20 % - Accent5 2 2 5 9" xfId="51268"/>
    <cellStyle name="20 % - Accent5 2 2 6" xfId="2671"/>
    <cellStyle name="20 % - Accent5 2 2 6 2" xfId="7957"/>
    <cellStyle name="20 % - Accent5 2 2 6 2 2" xfId="13238"/>
    <cellStyle name="20 % - Accent5 2 2 6 2 2 2" xfId="28744"/>
    <cellStyle name="20 % - Accent5 2 2 6 2 2 3" xfId="39301"/>
    <cellStyle name="20 % - Accent5 2 2 6 2 2 4" xfId="49856"/>
    <cellStyle name="20 % - Accent5 2 2 6 2 2 5" xfId="60420"/>
    <cellStyle name="20 % - Accent5 2 2 6 2 3" xfId="23464"/>
    <cellStyle name="20 % - Accent5 2 2 6 2 4" xfId="34021"/>
    <cellStyle name="20 % - Accent5 2 2 6 2 5" xfId="44576"/>
    <cellStyle name="20 % - Accent5 2 2 6 2 6" xfId="55140"/>
    <cellStyle name="20 % - Accent5 2 2 6 3" xfId="10597"/>
    <cellStyle name="20 % - Accent5 2 2 6 3 2" xfId="26104"/>
    <cellStyle name="20 % - Accent5 2 2 6 3 3" xfId="36661"/>
    <cellStyle name="20 % - Accent5 2 2 6 3 4" xfId="47216"/>
    <cellStyle name="20 % - Accent5 2 2 6 3 5" xfId="57780"/>
    <cellStyle name="20 % - Accent5 2 2 6 4" xfId="5315"/>
    <cellStyle name="20 % - Accent5 2 2 6 5" xfId="15893"/>
    <cellStyle name="20 % - Accent5 2 2 6 6" xfId="20824"/>
    <cellStyle name="20 % - Accent5 2 2 6 7" xfId="31381"/>
    <cellStyle name="20 % - Accent5 2 2 6 8" xfId="41936"/>
    <cellStyle name="20 % - Accent5 2 2 6 9" xfId="52500"/>
    <cellStyle name="20 % - Accent5 2 2 7" xfId="5492"/>
    <cellStyle name="20 % - Accent5 2 2 7 2" xfId="10774"/>
    <cellStyle name="20 % - Accent5 2 2 7 2 2" xfId="26280"/>
    <cellStyle name="20 % - Accent5 2 2 7 2 3" xfId="36837"/>
    <cellStyle name="20 % - Accent5 2 2 7 2 4" xfId="47392"/>
    <cellStyle name="20 % - Accent5 2 2 7 2 5" xfId="57956"/>
    <cellStyle name="20 % - Accent5 2 2 7 3" xfId="21000"/>
    <cellStyle name="20 % - Accent5 2 2 7 4" xfId="31557"/>
    <cellStyle name="20 % - Accent5 2 2 7 5" xfId="42112"/>
    <cellStyle name="20 % - Accent5 2 2 7 6" xfId="52676"/>
    <cellStyle name="20 % - Accent5 2 2 8" xfId="8133"/>
    <cellStyle name="20 % - Accent5 2 2 8 2" xfId="23640"/>
    <cellStyle name="20 % - Accent5 2 2 8 3" xfId="34197"/>
    <cellStyle name="20 % - Accent5 2 2 8 4" xfId="44752"/>
    <cellStyle name="20 % - Accent5 2 2 8 5" xfId="55316"/>
    <cellStyle name="20 % - Accent5 2 2 9" xfId="2848"/>
    <cellStyle name="20 % - Accent5 2 3" xfId="295"/>
    <cellStyle name="20 % - Accent5 2 3 10" xfId="29010"/>
    <cellStyle name="20 % - Accent5 2 3 11" xfId="39565"/>
    <cellStyle name="20 % - Accent5 2 3 12" xfId="50125"/>
    <cellStyle name="20 % - Accent5 2 3 2" xfId="648"/>
    <cellStyle name="20 % - Accent5 2 3 2 10" xfId="50477"/>
    <cellStyle name="20 % - Accent5 2 3 2 2" xfId="1880"/>
    <cellStyle name="20 % - Accent5 2 3 2 2 2" xfId="7166"/>
    <cellStyle name="20 % - Accent5 2 3 2 2 2 2" xfId="12447"/>
    <cellStyle name="20 % - Accent5 2 3 2 2 2 2 2" xfId="27953"/>
    <cellStyle name="20 % - Accent5 2 3 2 2 2 2 3" xfId="38510"/>
    <cellStyle name="20 % - Accent5 2 3 2 2 2 2 4" xfId="49065"/>
    <cellStyle name="20 % - Accent5 2 3 2 2 2 2 5" xfId="59629"/>
    <cellStyle name="20 % - Accent5 2 3 2 2 2 3" xfId="17566"/>
    <cellStyle name="20 % - Accent5 2 3 2 2 2 4" xfId="22673"/>
    <cellStyle name="20 % - Accent5 2 3 2 2 2 5" xfId="33230"/>
    <cellStyle name="20 % - Accent5 2 3 2 2 2 6" xfId="43785"/>
    <cellStyle name="20 % - Accent5 2 3 2 2 2 7" xfId="54349"/>
    <cellStyle name="20 % - Accent5 2 3 2 2 3" xfId="9806"/>
    <cellStyle name="20 % - Accent5 2 3 2 2 3 2" xfId="25313"/>
    <cellStyle name="20 % - Accent5 2 3 2 2 3 3" xfId="35870"/>
    <cellStyle name="20 % - Accent5 2 3 2 2 3 4" xfId="46425"/>
    <cellStyle name="20 % - Accent5 2 3 2 2 3 5" xfId="56989"/>
    <cellStyle name="20 % - Accent5 2 3 2 2 4" xfId="4524"/>
    <cellStyle name="20 % - Accent5 2 3 2 2 5" xfId="15102"/>
    <cellStyle name="20 % - Accent5 2 3 2 2 6" xfId="20033"/>
    <cellStyle name="20 % - Accent5 2 3 2 2 7" xfId="30590"/>
    <cellStyle name="20 % - Accent5 2 3 2 2 8" xfId="41145"/>
    <cellStyle name="20 % - Accent5 2 3 2 2 9" xfId="51709"/>
    <cellStyle name="20 % - Accent5 2 3 2 3" xfId="5934"/>
    <cellStyle name="20 % - Accent5 2 3 2 3 2" xfId="11215"/>
    <cellStyle name="20 % - Accent5 2 3 2 3 2 2" xfId="26721"/>
    <cellStyle name="20 % - Accent5 2 3 2 3 2 3" xfId="37278"/>
    <cellStyle name="20 % - Accent5 2 3 2 3 2 4" xfId="47833"/>
    <cellStyle name="20 % - Accent5 2 3 2 3 2 5" xfId="58397"/>
    <cellStyle name="20 % - Accent5 2 3 2 3 3" xfId="16334"/>
    <cellStyle name="20 % - Accent5 2 3 2 3 4" xfId="21441"/>
    <cellStyle name="20 % - Accent5 2 3 2 3 5" xfId="31998"/>
    <cellStyle name="20 % - Accent5 2 3 2 3 6" xfId="42553"/>
    <cellStyle name="20 % - Accent5 2 3 2 3 7" xfId="53117"/>
    <cellStyle name="20 % - Accent5 2 3 2 4" xfId="8574"/>
    <cellStyle name="20 % - Accent5 2 3 2 4 2" xfId="24081"/>
    <cellStyle name="20 % - Accent5 2 3 2 4 3" xfId="34638"/>
    <cellStyle name="20 % - Accent5 2 3 2 4 4" xfId="45193"/>
    <cellStyle name="20 % - Accent5 2 3 2 4 5" xfId="55757"/>
    <cellStyle name="20 % - Accent5 2 3 2 5" xfId="3292"/>
    <cellStyle name="20 % - Accent5 2 3 2 6" xfId="13870"/>
    <cellStyle name="20 % - Accent5 2 3 2 7" xfId="18801"/>
    <cellStyle name="20 % - Accent5 2 3 2 8" xfId="29358"/>
    <cellStyle name="20 % - Accent5 2 3 2 9" xfId="39913"/>
    <cellStyle name="20 % - Accent5 2 3 3" xfId="1000"/>
    <cellStyle name="20 % - Accent5 2 3 3 10" xfId="50829"/>
    <cellStyle name="20 % - Accent5 2 3 3 2" xfId="2232"/>
    <cellStyle name="20 % - Accent5 2 3 3 2 2" xfId="7518"/>
    <cellStyle name="20 % - Accent5 2 3 3 2 2 2" xfId="12799"/>
    <cellStyle name="20 % - Accent5 2 3 3 2 2 2 2" xfId="28305"/>
    <cellStyle name="20 % - Accent5 2 3 3 2 2 2 3" xfId="38862"/>
    <cellStyle name="20 % - Accent5 2 3 3 2 2 2 4" xfId="49417"/>
    <cellStyle name="20 % - Accent5 2 3 3 2 2 2 5" xfId="59981"/>
    <cellStyle name="20 % - Accent5 2 3 3 2 2 3" xfId="17918"/>
    <cellStyle name="20 % - Accent5 2 3 3 2 2 4" xfId="23025"/>
    <cellStyle name="20 % - Accent5 2 3 3 2 2 5" xfId="33582"/>
    <cellStyle name="20 % - Accent5 2 3 3 2 2 6" xfId="44137"/>
    <cellStyle name="20 % - Accent5 2 3 3 2 2 7" xfId="54701"/>
    <cellStyle name="20 % - Accent5 2 3 3 2 3" xfId="10158"/>
    <cellStyle name="20 % - Accent5 2 3 3 2 3 2" xfId="25665"/>
    <cellStyle name="20 % - Accent5 2 3 3 2 3 3" xfId="36222"/>
    <cellStyle name="20 % - Accent5 2 3 3 2 3 4" xfId="46777"/>
    <cellStyle name="20 % - Accent5 2 3 3 2 3 5" xfId="57341"/>
    <cellStyle name="20 % - Accent5 2 3 3 2 4" xfId="4876"/>
    <cellStyle name="20 % - Accent5 2 3 3 2 5" xfId="15454"/>
    <cellStyle name="20 % - Accent5 2 3 3 2 6" xfId="20385"/>
    <cellStyle name="20 % - Accent5 2 3 3 2 7" xfId="30942"/>
    <cellStyle name="20 % - Accent5 2 3 3 2 8" xfId="41497"/>
    <cellStyle name="20 % - Accent5 2 3 3 2 9" xfId="52061"/>
    <cellStyle name="20 % - Accent5 2 3 3 3" xfId="6286"/>
    <cellStyle name="20 % - Accent5 2 3 3 3 2" xfId="11567"/>
    <cellStyle name="20 % - Accent5 2 3 3 3 2 2" xfId="27073"/>
    <cellStyle name="20 % - Accent5 2 3 3 3 2 3" xfId="37630"/>
    <cellStyle name="20 % - Accent5 2 3 3 3 2 4" xfId="48185"/>
    <cellStyle name="20 % - Accent5 2 3 3 3 2 5" xfId="58749"/>
    <cellStyle name="20 % - Accent5 2 3 3 3 3" xfId="16686"/>
    <cellStyle name="20 % - Accent5 2 3 3 3 4" xfId="21793"/>
    <cellStyle name="20 % - Accent5 2 3 3 3 5" xfId="32350"/>
    <cellStyle name="20 % - Accent5 2 3 3 3 6" xfId="42905"/>
    <cellStyle name="20 % - Accent5 2 3 3 3 7" xfId="53469"/>
    <cellStyle name="20 % - Accent5 2 3 3 4" xfId="8926"/>
    <cellStyle name="20 % - Accent5 2 3 3 4 2" xfId="24433"/>
    <cellStyle name="20 % - Accent5 2 3 3 4 3" xfId="34990"/>
    <cellStyle name="20 % - Accent5 2 3 3 4 4" xfId="45545"/>
    <cellStyle name="20 % - Accent5 2 3 3 4 5" xfId="56109"/>
    <cellStyle name="20 % - Accent5 2 3 3 5" xfId="3644"/>
    <cellStyle name="20 % - Accent5 2 3 3 6" xfId="14222"/>
    <cellStyle name="20 % - Accent5 2 3 3 7" xfId="19153"/>
    <cellStyle name="20 % - Accent5 2 3 3 8" xfId="29710"/>
    <cellStyle name="20 % - Accent5 2 3 3 9" xfId="40265"/>
    <cellStyle name="20 % - Accent5 2 3 4" xfId="1528"/>
    <cellStyle name="20 % - Accent5 2 3 4 2" xfId="6814"/>
    <cellStyle name="20 % - Accent5 2 3 4 2 2" xfId="12095"/>
    <cellStyle name="20 % - Accent5 2 3 4 2 2 2" xfId="27601"/>
    <cellStyle name="20 % - Accent5 2 3 4 2 2 3" xfId="38158"/>
    <cellStyle name="20 % - Accent5 2 3 4 2 2 4" xfId="48713"/>
    <cellStyle name="20 % - Accent5 2 3 4 2 2 5" xfId="59277"/>
    <cellStyle name="20 % - Accent5 2 3 4 2 3" xfId="17214"/>
    <cellStyle name="20 % - Accent5 2 3 4 2 4" xfId="22321"/>
    <cellStyle name="20 % - Accent5 2 3 4 2 5" xfId="32878"/>
    <cellStyle name="20 % - Accent5 2 3 4 2 6" xfId="43433"/>
    <cellStyle name="20 % - Accent5 2 3 4 2 7" xfId="53997"/>
    <cellStyle name="20 % - Accent5 2 3 4 3" xfId="9454"/>
    <cellStyle name="20 % - Accent5 2 3 4 3 2" xfId="24961"/>
    <cellStyle name="20 % - Accent5 2 3 4 3 3" xfId="35518"/>
    <cellStyle name="20 % - Accent5 2 3 4 3 4" xfId="46073"/>
    <cellStyle name="20 % - Accent5 2 3 4 3 5" xfId="56637"/>
    <cellStyle name="20 % - Accent5 2 3 4 4" xfId="4172"/>
    <cellStyle name="20 % - Accent5 2 3 4 5" xfId="14750"/>
    <cellStyle name="20 % - Accent5 2 3 4 6" xfId="19681"/>
    <cellStyle name="20 % - Accent5 2 3 4 7" xfId="30238"/>
    <cellStyle name="20 % - Accent5 2 3 4 8" xfId="40793"/>
    <cellStyle name="20 % - Accent5 2 3 4 9" xfId="51357"/>
    <cellStyle name="20 % - Accent5 2 3 5" xfId="5581"/>
    <cellStyle name="20 % - Accent5 2 3 5 2" xfId="10863"/>
    <cellStyle name="20 % - Accent5 2 3 5 2 2" xfId="26369"/>
    <cellStyle name="20 % - Accent5 2 3 5 2 3" xfId="36926"/>
    <cellStyle name="20 % - Accent5 2 3 5 2 4" xfId="47481"/>
    <cellStyle name="20 % - Accent5 2 3 5 2 5" xfId="58045"/>
    <cellStyle name="20 % - Accent5 2 3 5 3" xfId="15982"/>
    <cellStyle name="20 % - Accent5 2 3 5 4" xfId="21089"/>
    <cellStyle name="20 % - Accent5 2 3 5 5" xfId="31646"/>
    <cellStyle name="20 % - Accent5 2 3 5 6" xfId="42201"/>
    <cellStyle name="20 % - Accent5 2 3 5 7" xfId="52765"/>
    <cellStyle name="20 % - Accent5 2 3 6" xfId="8222"/>
    <cellStyle name="20 % - Accent5 2 3 6 2" xfId="23729"/>
    <cellStyle name="20 % - Accent5 2 3 6 3" xfId="34286"/>
    <cellStyle name="20 % - Accent5 2 3 6 4" xfId="44841"/>
    <cellStyle name="20 % - Accent5 2 3 6 5" xfId="55405"/>
    <cellStyle name="20 % - Accent5 2 3 7" xfId="2944"/>
    <cellStyle name="20 % - Accent5 2 3 8" xfId="13518"/>
    <cellStyle name="20 % - Accent5 2 3 9" xfId="18449"/>
    <cellStyle name="20 % - Accent5 2 4" xfId="471"/>
    <cellStyle name="20 % - Accent5 2 4 10" xfId="39739"/>
    <cellStyle name="20 % - Accent5 2 4 11" xfId="50301"/>
    <cellStyle name="20 % - Accent5 2 4 2" xfId="1176"/>
    <cellStyle name="20 % - Accent5 2 4 2 10" xfId="51005"/>
    <cellStyle name="20 % - Accent5 2 4 2 2" xfId="2408"/>
    <cellStyle name="20 % - Accent5 2 4 2 2 2" xfId="7694"/>
    <cellStyle name="20 % - Accent5 2 4 2 2 2 2" xfId="12975"/>
    <cellStyle name="20 % - Accent5 2 4 2 2 2 2 2" xfId="28481"/>
    <cellStyle name="20 % - Accent5 2 4 2 2 2 2 3" xfId="39038"/>
    <cellStyle name="20 % - Accent5 2 4 2 2 2 2 4" xfId="49593"/>
    <cellStyle name="20 % - Accent5 2 4 2 2 2 2 5" xfId="60157"/>
    <cellStyle name="20 % - Accent5 2 4 2 2 2 3" xfId="18094"/>
    <cellStyle name="20 % - Accent5 2 4 2 2 2 4" xfId="23201"/>
    <cellStyle name="20 % - Accent5 2 4 2 2 2 5" xfId="33758"/>
    <cellStyle name="20 % - Accent5 2 4 2 2 2 6" xfId="44313"/>
    <cellStyle name="20 % - Accent5 2 4 2 2 2 7" xfId="54877"/>
    <cellStyle name="20 % - Accent5 2 4 2 2 3" xfId="10334"/>
    <cellStyle name="20 % - Accent5 2 4 2 2 3 2" xfId="25841"/>
    <cellStyle name="20 % - Accent5 2 4 2 2 3 3" xfId="36398"/>
    <cellStyle name="20 % - Accent5 2 4 2 2 3 4" xfId="46953"/>
    <cellStyle name="20 % - Accent5 2 4 2 2 3 5" xfId="57517"/>
    <cellStyle name="20 % - Accent5 2 4 2 2 4" xfId="5052"/>
    <cellStyle name="20 % - Accent5 2 4 2 2 5" xfId="15630"/>
    <cellStyle name="20 % - Accent5 2 4 2 2 6" xfId="20561"/>
    <cellStyle name="20 % - Accent5 2 4 2 2 7" xfId="31118"/>
    <cellStyle name="20 % - Accent5 2 4 2 2 8" xfId="41673"/>
    <cellStyle name="20 % - Accent5 2 4 2 2 9" xfId="52237"/>
    <cellStyle name="20 % - Accent5 2 4 2 3" xfId="6462"/>
    <cellStyle name="20 % - Accent5 2 4 2 3 2" xfId="11743"/>
    <cellStyle name="20 % - Accent5 2 4 2 3 2 2" xfId="27249"/>
    <cellStyle name="20 % - Accent5 2 4 2 3 2 3" xfId="37806"/>
    <cellStyle name="20 % - Accent5 2 4 2 3 2 4" xfId="48361"/>
    <cellStyle name="20 % - Accent5 2 4 2 3 2 5" xfId="58925"/>
    <cellStyle name="20 % - Accent5 2 4 2 3 3" xfId="16862"/>
    <cellStyle name="20 % - Accent5 2 4 2 3 4" xfId="21969"/>
    <cellStyle name="20 % - Accent5 2 4 2 3 5" xfId="32526"/>
    <cellStyle name="20 % - Accent5 2 4 2 3 6" xfId="43081"/>
    <cellStyle name="20 % - Accent5 2 4 2 3 7" xfId="53645"/>
    <cellStyle name="20 % - Accent5 2 4 2 4" xfId="9102"/>
    <cellStyle name="20 % - Accent5 2 4 2 4 2" xfId="24609"/>
    <cellStyle name="20 % - Accent5 2 4 2 4 3" xfId="35166"/>
    <cellStyle name="20 % - Accent5 2 4 2 4 4" xfId="45721"/>
    <cellStyle name="20 % - Accent5 2 4 2 4 5" xfId="56285"/>
    <cellStyle name="20 % - Accent5 2 4 2 5" xfId="3820"/>
    <cellStyle name="20 % - Accent5 2 4 2 6" xfId="14398"/>
    <cellStyle name="20 % - Accent5 2 4 2 7" xfId="19329"/>
    <cellStyle name="20 % - Accent5 2 4 2 8" xfId="29886"/>
    <cellStyle name="20 % - Accent5 2 4 2 9" xfId="40441"/>
    <cellStyle name="20 % - Accent5 2 4 3" xfId="1704"/>
    <cellStyle name="20 % - Accent5 2 4 3 2" xfId="6990"/>
    <cellStyle name="20 % - Accent5 2 4 3 2 2" xfId="12271"/>
    <cellStyle name="20 % - Accent5 2 4 3 2 2 2" xfId="27777"/>
    <cellStyle name="20 % - Accent5 2 4 3 2 2 3" xfId="38334"/>
    <cellStyle name="20 % - Accent5 2 4 3 2 2 4" xfId="48889"/>
    <cellStyle name="20 % - Accent5 2 4 3 2 2 5" xfId="59453"/>
    <cellStyle name="20 % - Accent5 2 4 3 2 3" xfId="17390"/>
    <cellStyle name="20 % - Accent5 2 4 3 2 4" xfId="22497"/>
    <cellStyle name="20 % - Accent5 2 4 3 2 5" xfId="33054"/>
    <cellStyle name="20 % - Accent5 2 4 3 2 6" xfId="43609"/>
    <cellStyle name="20 % - Accent5 2 4 3 2 7" xfId="54173"/>
    <cellStyle name="20 % - Accent5 2 4 3 3" xfId="9630"/>
    <cellStyle name="20 % - Accent5 2 4 3 3 2" xfId="25137"/>
    <cellStyle name="20 % - Accent5 2 4 3 3 3" xfId="35694"/>
    <cellStyle name="20 % - Accent5 2 4 3 3 4" xfId="46249"/>
    <cellStyle name="20 % - Accent5 2 4 3 3 5" xfId="56813"/>
    <cellStyle name="20 % - Accent5 2 4 3 4" xfId="4348"/>
    <cellStyle name="20 % - Accent5 2 4 3 5" xfId="14926"/>
    <cellStyle name="20 % - Accent5 2 4 3 6" xfId="19857"/>
    <cellStyle name="20 % - Accent5 2 4 3 7" xfId="30414"/>
    <cellStyle name="20 % - Accent5 2 4 3 8" xfId="40969"/>
    <cellStyle name="20 % - Accent5 2 4 3 9" xfId="51533"/>
    <cellStyle name="20 % - Accent5 2 4 4" xfId="5757"/>
    <cellStyle name="20 % - Accent5 2 4 4 2" xfId="11039"/>
    <cellStyle name="20 % - Accent5 2 4 4 2 2" xfId="26545"/>
    <cellStyle name="20 % - Accent5 2 4 4 2 3" xfId="37102"/>
    <cellStyle name="20 % - Accent5 2 4 4 2 4" xfId="47657"/>
    <cellStyle name="20 % - Accent5 2 4 4 2 5" xfId="58221"/>
    <cellStyle name="20 % - Accent5 2 4 4 3" xfId="16158"/>
    <cellStyle name="20 % - Accent5 2 4 4 4" xfId="21265"/>
    <cellStyle name="20 % - Accent5 2 4 4 5" xfId="31822"/>
    <cellStyle name="20 % - Accent5 2 4 4 6" xfId="42377"/>
    <cellStyle name="20 % - Accent5 2 4 4 7" xfId="52941"/>
    <cellStyle name="20 % - Accent5 2 4 5" xfId="8398"/>
    <cellStyle name="20 % - Accent5 2 4 5 2" xfId="23905"/>
    <cellStyle name="20 % - Accent5 2 4 5 3" xfId="34462"/>
    <cellStyle name="20 % - Accent5 2 4 5 4" xfId="45017"/>
    <cellStyle name="20 % - Accent5 2 4 5 5" xfId="55581"/>
    <cellStyle name="20 % - Accent5 2 4 6" xfId="3118"/>
    <cellStyle name="20 % - Accent5 2 4 7" xfId="13694"/>
    <cellStyle name="20 % - Accent5 2 4 8" xfId="18625"/>
    <cellStyle name="20 % - Accent5 2 4 9" xfId="29184"/>
    <cellStyle name="20 % - Accent5 2 5" xfId="824"/>
    <cellStyle name="20 % - Accent5 2 5 10" xfId="50653"/>
    <cellStyle name="20 % - Accent5 2 5 2" xfId="2056"/>
    <cellStyle name="20 % - Accent5 2 5 2 2" xfId="7342"/>
    <cellStyle name="20 % - Accent5 2 5 2 2 2" xfId="12623"/>
    <cellStyle name="20 % - Accent5 2 5 2 2 2 2" xfId="28129"/>
    <cellStyle name="20 % - Accent5 2 5 2 2 2 3" xfId="38686"/>
    <cellStyle name="20 % - Accent5 2 5 2 2 2 4" xfId="49241"/>
    <cellStyle name="20 % - Accent5 2 5 2 2 2 5" xfId="59805"/>
    <cellStyle name="20 % - Accent5 2 5 2 2 3" xfId="17742"/>
    <cellStyle name="20 % - Accent5 2 5 2 2 4" xfId="22849"/>
    <cellStyle name="20 % - Accent5 2 5 2 2 5" xfId="33406"/>
    <cellStyle name="20 % - Accent5 2 5 2 2 6" xfId="43961"/>
    <cellStyle name="20 % - Accent5 2 5 2 2 7" xfId="54525"/>
    <cellStyle name="20 % - Accent5 2 5 2 3" xfId="9982"/>
    <cellStyle name="20 % - Accent5 2 5 2 3 2" xfId="25489"/>
    <cellStyle name="20 % - Accent5 2 5 2 3 3" xfId="36046"/>
    <cellStyle name="20 % - Accent5 2 5 2 3 4" xfId="46601"/>
    <cellStyle name="20 % - Accent5 2 5 2 3 5" xfId="57165"/>
    <cellStyle name="20 % - Accent5 2 5 2 4" xfId="4700"/>
    <cellStyle name="20 % - Accent5 2 5 2 5" xfId="15278"/>
    <cellStyle name="20 % - Accent5 2 5 2 6" xfId="20209"/>
    <cellStyle name="20 % - Accent5 2 5 2 7" xfId="30766"/>
    <cellStyle name="20 % - Accent5 2 5 2 8" xfId="41321"/>
    <cellStyle name="20 % - Accent5 2 5 2 9" xfId="51885"/>
    <cellStyle name="20 % - Accent5 2 5 3" xfId="6110"/>
    <cellStyle name="20 % - Accent5 2 5 3 2" xfId="11391"/>
    <cellStyle name="20 % - Accent5 2 5 3 2 2" xfId="26897"/>
    <cellStyle name="20 % - Accent5 2 5 3 2 3" xfId="37454"/>
    <cellStyle name="20 % - Accent5 2 5 3 2 4" xfId="48009"/>
    <cellStyle name="20 % - Accent5 2 5 3 2 5" xfId="58573"/>
    <cellStyle name="20 % - Accent5 2 5 3 3" xfId="16510"/>
    <cellStyle name="20 % - Accent5 2 5 3 4" xfId="21617"/>
    <cellStyle name="20 % - Accent5 2 5 3 5" xfId="32174"/>
    <cellStyle name="20 % - Accent5 2 5 3 6" xfId="42729"/>
    <cellStyle name="20 % - Accent5 2 5 3 7" xfId="53293"/>
    <cellStyle name="20 % - Accent5 2 5 4" xfId="8750"/>
    <cellStyle name="20 % - Accent5 2 5 4 2" xfId="24257"/>
    <cellStyle name="20 % - Accent5 2 5 4 3" xfId="34814"/>
    <cellStyle name="20 % - Accent5 2 5 4 4" xfId="45369"/>
    <cellStyle name="20 % - Accent5 2 5 4 5" xfId="55933"/>
    <cellStyle name="20 % - Accent5 2 5 5" xfId="3468"/>
    <cellStyle name="20 % - Accent5 2 5 6" xfId="14046"/>
    <cellStyle name="20 % - Accent5 2 5 7" xfId="18977"/>
    <cellStyle name="20 % - Accent5 2 5 8" xfId="29534"/>
    <cellStyle name="20 % - Accent5 2 5 9" xfId="40089"/>
    <cellStyle name="20 % - Accent5 2 6" xfId="1352"/>
    <cellStyle name="20 % - Accent5 2 6 2" xfId="6638"/>
    <cellStyle name="20 % - Accent5 2 6 2 2" xfId="11919"/>
    <cellStyle name="20 % - Accent5 2 6 2 2 2" xfId="27425"/>
    <cellStyle name="20 % - Accent5 2 6 2 2 3" xfId="37982"/>
    <cellStyle name="20 % - Accent5 2 6 2 2 4" xfId="48537"/>
    <cellStyle name="20 % - Accent5 2 6 2 2 5" xfId="59101"/>
    <cellStyle name="20 % - Accent5 2 6 2 3" xfId="17038"/>
    <cellStyle name="20 % - Accent5 2 6 2 4" xfId="22145"/>
    <cellStyle name="20 % - Accent5 2 6 2 5" xfId="32702"/>
    <cellStyle name="20 % - Accent5 2 6 2 6" xfId="43257"/>
    <cellStyle name="20 % - Accent5 2 6 2 7" xfId="53821"/>
    <cellStyle name="20 % - Accent5 2 6 3" xfId="9278"/>
    <cellStyle name="20 % - Accent5 2 6 3 2" xfId="24785"/>
    <cellStyle name="20 % - Accent5 2 6 3 3" xfId="35342"/>
    <cellStyle name="20 % - Accent5 2 6 3 4" xfId="45897"/>
    <cellStyle name="20 % - Accent5 2 6 3 5" xfId="56461"/>
    <cellStyle name="20 % - Accent5 2 6 4" xfId="3996"/>
    <cellStyle name="20 % - Accent5 2 6 5" xfId="14574"/>
    <cellStyle name="20 % - Accent5 2 6 6" xfId="19505"/>
    <cellStyle name="20 % - Accent5 2 6 7" xfId="30062"/>
    <cellStyle name="20 % - Accent5 2 6 8" xfId="40617"/>
    <cellStyle name="20 % - Accent5 2 6 9" xfId="51181"/>
    <cellStyle name="20 % - Accent5 2 7" xfId="2584"/>
    <cellStyle name="20 % - Accent5 2 7 2" xfId="7870"/>
    <cellStyle name="20 % - Accent5 2 7 2 2" xfId="13151"/>
    <cellStyle name="20 % - Accent5 2 7 2 2 2" xfId="28657"/>
    <cellStyle name="20 % - Accent5 2 7 2 2 3" xfId="39214"/>
    <cellStyle name="20 % - Accent5 2 7 2 2 4" xfId="49769"/>
    <cellStyle name="20 % - Accent5 2 7 2 2 5" xfId="60333"/>
    <cellStyle name="20 % - Accent5 2 7 2 3" xfId="23377"/>
    <cellStyle name="20 % - Accent5 2 7 2 4" xfId="33934"/>
    <cellStyle name="20 % - Accent5 2 7 2 5" xfId="44489"/>
    <cellStyle name="20 % - Accent5 2 7 2 6" xfId="55053"/>
    <cellStyle name="20 % - Accent5 2 7 3" xfId="10510"/>
    <cellStyle name="20 % - Accent5 2 7 3 2" xfId="26017"/>
    <cellStyle name="20 % - Accent5 2 7 3 3" xfId="36574"/>
    <cellStyle name="20 % - Accent5 2 7 3 4" xfId="47129"/>
    <cellStyle name="20 % - Accent5 2 7 3 5" xfId="57693"/>
    <cellStyle name="20 % - Accent5 2 7 4" xfId="5228"/>
    <cellStyle name="20 % - Accent5 2 7 5" xfId="15806"/>
    <cellStyle name="20 % - Accent5 2 7 6" xfId="20737"/>
    <cellStyle name="20 % - Accent5 2 7 7" xfId="31294"/>
    <cellStyle name="20 % - Accent5 2 7 8" xfId="41849"/>
    <cellStyle name="20 % - Accent5 2 7 9" xfId="52413"/>
    <cellStyle name="20 % - Accent5 2 8" xfId="5405"/>
    <cellStyle name="20 % - Accent5 2 8 2" xfId="10687"/>
    <cellStyle name="20 % - Accent5 2 8 2 2" xfId="26193"/>
    <cellStyle name="20 % - Accent5 2 8 2 3" xfId="36750"/>
    <cellStyle name="20 % - Accent5 2 8 2 4" xfId="47305"/>
    <cellStyle name="20 % - Accent5 2 8 2 5" xfId="57869"/>
    <cellStyle name="20 % - Accent5 2 8 3" xfId="20913"/>
    <cellStyle name="20 % - Accent5 2 8 4" xfId="31470"/>
    <cellStyle name="20 % - Accent5 2 8 5" xfId="42025"/>
    <cellStyle name="20 % - Accent5 2 8 6" xfId="52589"/>
    <cellStyle name="20 % - Accent5 2 9" xfId="8046"/>
    <cellStyle name="20 % - Accent5 2 9 2" xfId="23553"/>
    <cellStyle name="20 % - Accent5 2 9 3" xfId="34110"/>
    <cellStyle name="20 % - Accent5 2 9 4" xfId="44665"/>
    <cellStyle name="20 % - Accent5 2 9 5" xfId="55229"/>
    <cellStyle name="20 % - Accent5 3" xfId="140"/>
    <cellStyle name="20 % - Accent5 3 10" xfId="13370"/>
    <cellStyle name="20 % - Accent5 3 11" xfId="18300"/>
    <cellStyle name="20 % - Accent5 3 12" xfId="28862"/>
    <cellStyle name="20 % - Accent5 3 13" xfId="39417"/>
    <cellStyle name="20 % - Accent5 3 14" xfId="49977"/>
    <cellStyle name="20 % - Accent5 3 2" xfId="323"/>
    <cellStyle name="20 % - Accent5 3 2 10" xfId="29038"/>
    <cellStyle name="20 % - Accent5 3 2 11" xfId="39593"/>
    <cellStyle name="20 % - Accent5 3 2 12" xfId="50153"/>
    <cellStyle name="20 % - Accent5 3 2 2" xfId="676"/>
    <cellStyle name="20 % - Accent5 3 2 2 10" xfId="50505"/>
    <cellStyle name="20 % - Accent5 3 2 2 2" xfId="1908"/>
    <cellStyle name="20 % - Accent5 3 2 2 2 2" xfId="7194"/>
    <cellStyle name="20 % - Accent5 3 2 2 2 2 2" xfId="12475"/>
    <cellStyle name="20 % - Accent5 3 2 2 2 2 2 2" xfId="27981"/>
    <cellStyle name="20 % - Accent5 3 2 2 2 2 2 3" xfId="38538"/>
    <cellStyle name="20 % - Accent5 3 2 2 2 2 2 4" xfId="49093"/>
    <cellStyle name="20 % - Accent5 3 2 2 2 2 2 5" xfId="59657"/>
    <cellStyle name="20 % - Accent5 3 2 2 2 2 3" xfId="17594"/>
    <cellStyle name="20 % - Accent5 3 2 2 2 2 4" xfId="22701"/>
    <cellStyle name="20 % - Accent5 3 2 2 2 2 5" xfId="33258"/>
    <cellStyle name="20 % - Accent5 3 2 2 2 2 6" xfId="43813"/>
    <cellStyle name="20 % - Accent5 3 2 2 2 2 7" xfId="54377"/>
    <cellStyle name="20 % - Accent5 3 2 2 2 3" xfId="9834"/>
    <cellStyle name="20 % - Accent5 3 2 2 2 3 2" xfId="25341"/>
    <cellStyle name="20 % - Accent5 3 2 2 2 3 3" xfId="35898"/>
    <cellStyle name="20 % - Accent5 3 2 2 2 3 4" xfId="46453"/>
    <cellStyle name="20 % - Accent5 3 2 2 2 3 5" xfId="57017"/>
    <cellStyle name="20 % - Accent5 3 2 2 2 4" xfId="4552"/>
    <cellStyle name="20 % - Accent5 3 2 2 2 5" xfId="15130"/>
    <cellStyle name="20 % - Accent5 3 2 2 2 6" xfId="20061"/>
    <cellStyle name="20 % - Accent5 3 2 2 2 7" xfId="30618"/>
    <cellStyle name="20 % - Accent5 3 2 2 2 8" xfId="41173"/>
    <cellStyle name="20 % - Accent5 3 2 2 2 9" xfId="51737"/>
    <cellStyle name="20 % - Accent5 3 2 2 3" xfId="5962"/>
    <cellStyle name="20 % - Accent5 3 2 2 3 2" xfId="11243"/>
    <cellStyle name="20 % - Accent5 3 2 2 3 2 2" xfId="26749"/>
    <cellStyle name="20 % - Accent5 3 2 2 3 2 3" xfId="37306"/>
    <cellStyle name="20 % - Accent5 3 2 2 3 2 4" xfId="47861"/>
    <cellStyle name="20 % - Accent5 3 2 2 3 2 5" xfId="58425"/>
    <cellStyle name="20 % - Accent5 3 2 2 3 3" xfId="16362"/>
    <cellStyle name="20 % - Accent5 3 2 2 3 4" xfId="21469"/>
    <cellStyle name="20 % - Accent5 3 2 2 3 5" xfId="32026"/>
    <cellStyle name="20 % - Accent5 3 2 2 3 6" xfId="42581"/>
    <cellStyle name="20 % - Accent5 3 2 2 3 7" xfId="53145"/>
    <cellStyle name="20 % - Accent5 3 2 2 4" xfId="8602"/>
    <cellStyle name="20 % - Accent5 3 2 2 4 2" xfId="24109"/>
    <cellStyle name="20 % - Accent5 3 2 2 4 3" xfId="34666"/>
    <cellStyle name="20 % - Accent5 3 2 2 4 4" xfId="45221"/>
    <cellStyle name="20 % - Accent5 3 2 2 4 5" xfId="55785"/>
    <cellStyle name="20 % - Accent5 3 2 2 5" xfId="3320"/>
    <cellStyle name="20 % - Accent5 3 2 2 6" xfId="13898"/>
    <cellStyle name="20 % - Accent5 3 2 2 7" xfId="18829"/>
    <cellStyle name="20 % - Accent5 3 2 2 8" xfId="29386"/>
    <cellStyle name="20 % - Accent5 3 2 2 9" xfId="39941"/>
    <cellStyle name="20 % - Accent5 3 2 3" xfId="1028"/>
    <cellStyle name="20 % - Accent5 3 2 3 10" xfId="50857"/>
    <cellStyle name="20 % - Accent5 3 2 3 2" xfId="2260"/>
    <cellStyle name="20 % - Accent5 3 2 3 2 2" xfId="7546"/>
    <cellStyle name="20 % - Accent5 3 2 3 2 2 2" xfId="12827"/>
    <cellStyle name="20 % - Accent5 3 2 3 2 2 2 2" xfId="28333"/>
    <cellStyle name="20 % - Accent5 3 2 3 2 2 2 3" xfId="38890"/>
    <cellStyle name="20 % - Accent5 3 2 3 2 2 2 4" xfId="49445"/>
    <cellStyle name="20 % - Accent5 3 2 3 2 2 2 5" xfId="60009"/>
    <cellStyle name="20 % - Accent5 3 2 3 2 2 3" xfId="17946"/>
    <cellStyle name="20 % - Accent5 3 2 3 2 2 4" xfId="23053"/>
    <cellStyle name="20 % - Accent5 3 2 3 2 2 5" xfId="33610"/>
    <cellStyle name="20 % - Accent5 3 2 3 2 2 6" xfId="44165"/>
    <cellStyle name="20 % - Accent5 3 2 3 2 2 7" xfId="54729"/>
    <cellStyle name="20 % - Accent5 3 2 3 2 3" xfId="10186"/>
    <cellStyle name="20 % - Accent5 3 2 3 2 3 2" xfId="25693"/>
    <cellStyle name="20 % - Accent5 3 2 3 2 3 3" xfId="36250"/>
    <cellStyle name="20 % - Accent5 3 2 3 2 3 4" xfId="46805"/>
    <cellStyle name="20 % - Accent5 3 2 3 2 3 5" xfId="57369"/>
    <cellStyle name="20 % - Accent5 3 2 3 2 4" xfId="4904"/>
    <cellStyle name="20 % - Accent5 3 2 3 2 5" xfId="15482"/>
    <cellStyle name="20 % - Accent5 3 2 3 2 6" xfId="20413"/>
    <cellStyle name="20 % - Accent5 3 2 3 2 7" xfId="30970"/>
    <cellStyle name="20 % - Accent5 3 2 3 2 8" xfId="41525"/>
    <cellStyle name="20 % - Accent5 3 2 3 2 9" xfId="52089"/>
    <cellStyle name="20 % - Accent5 3 2 3 3" xfId="6314"/>
    <cellStyle name="20 % - Accent5 3 2 3 3 2" xfId="11595"/>
    <cellStyle name="20 % - Accent5 3 2 3 3 2 2" xfId="27101"/>
    <cellStyle name="20 % - Accent5 3 2 3 3 2 3" xfId="37658"/>
    <cellStyle name="20 % - Accent5 3 2 3 3 2 4" xfId="48213"/>
    <cellStyle name="20 % - Accent5 3 2 3 3 2 5" xfId="58777"/>
    <cellStyle name="20 % - Accent5 3 2 3 3 3" xfId="16714"/>
    <cellStyle name="20 % - Accent5 3 2 3 3 4" xfId="21821"/>
    <cellStyle name="20 % - Accent5 3 2 3 3 5" xfId="32378"/>
    <cellStyle name="20 % - Accent5 3 2 3 3 6" xfId="42933"/>
    <cellStyle name="20 % - Accent5 3 2 3 3 7" xfId="53497"/>
    <cellStyle name="20 % - Accent5 3 2 3 4" xfId="8954"/>
    <cellStyle name="20 % - Accent5 3 2 3 4 2" xfId="24461"/>
    <cellStyle name="20 % - Accent5 3 2 3 4 3" xfId="35018"/>
    <cellStyle name="20 % - Accent5 3 2 3 4 4" xfId="45573"/>
    <cellStyle name="20 % - Accent5 3 2 3 4 5" xfId="56137"/>
    <cellStyle name="20 % - Accent5 3 2 3 5" xfId="3672"/>
    <cellStyle name="20 % - Accent5 3 2 3 6" xfId="14250"/>
    <cellStyle name="20 % - Accent5 3 2 3 7" xfId="19181"/>
    <cellStyle name="20 % - Accent5 3 2 3 8" xfId="29738"/>
    <cellStyle name="20 % - Accent5 3 2 3 9" xfId="40293"/>
    <cellStyle name="20 % - Accent5 3 2 4" xfId="1556"/>
    <cellStyle name="20 % - Accent5 3 2 4 2" xfId="6842"/>
    <cellStyle name="20 % - Accent5 3 2 4 2 2" xfId="12123"/>
    <cellStyle name="20 % - Accent5 3 2 4 2 2 2" xfId="27629"/>
    <cellStyle name="20 % - Accent5 3 2 4 2 2 3" xfId="38186"/>
    <cellStyle name="20 % - Accent5 3 2 4 2 2 4" xfId="48741"/>
    <cellStyle name="20 % - Accent5 3 2 4 2 2 5" xfId="59305"/>
    <cellStyle name="20 % - Accent5 3 2 4 2 3" xfId="17242"/>
    <cellStyle name="20 % - Accent5 3 2 4 2 4" xfId="22349"/>
    <cellStyle name="20 % - Accent5 3 2 4 2 5" xfId="32906"/>
    <cellStyle name="20 % - Accent5 3 2 4 2 6" xfId="43461"/>
    <cellStyle name="20 % - Accent5 3 2 4 2 7" xfId="54025"/>
    <cellStyle name="20 % - Accent5 3 2 4 3" xfId="9482"/>
    <cellStyle name="20 % - Accent5 3 2 4 3 2" xfId="24989"/>
    <cellStyle name="20 % - Accent5 3 2 4 3 3" xfId="35546"/>
    <cellStyle name="20 % - Accent5 3 2 4 3 4" xfId="46101"/>
    <cellStyle name="20 % - Accent5 3 2 4 3 5" xfId="56665"/>
    <cellStyle name="20 % - Accent5 3 2 4 4" xfId="4200"/>
    <cellStyle name="20 % - Accent5 3 2 4 5" xfId="14778"/>
    <cellStyle name="20 % - Accent5 3 2 4 6" xfId="19709"/>
    <cellStyle name="20 % - Accent5 3 2 4 7" xfId="30266"/>
    <cellStyle name="20 % - Accent5 3 2 4 8" xfId="40821"/>
    <cellStyle name="20 % - Accent5 3 2 4 9" xfId="51385"/>
    <cellStyle name="20 % - Accent5 3 2 5" xfId="5609"/>
    <cellStyle name="20 % - Accent5 3 2 5 2" xfId="10891"/>
    <cellStyle name="20 % - Accent5 3 2 5 2 2" xfId="26397"/>
    <cellStyle name="20 % - Accent5 3 2 5 2 3" xfId="36954"/>
    <cellStyle name="20 % - Accent5 3 2 5 2 4" xfId="47509"/>
    <cellStyle name="20 % - Accent5 3 2 5 2 5" xfId="58073"/>
    <cellStyle name="20 % - Accent5 3 2 5 3" xfId="16010"/>
    <cellStyle name="20 % - Accent5 3 2 5 4" xfId="21117"/>
    <cellStyle name="20 % - Accent5 3 2 5 5" xfId="31674"/>
    <cellStyle name="20 % - Accent5 3 2 5 6" xfId="42229"/>
    <cellStyle name="20 % - Accent5 3 2 5 7" xfId="52793"/>
    <cellStyle name="20 % - Accent5 3 2 6" xfId="8250"/>
    <cellStyle name="20 % - Accent5 3 2 6 2" xfId="23757"/>
    <cellStyle name="20 % - Accent5 3 2 6 3" xfId="34314"/>
    <cellStyle name="20 % - Accent5 3 2 6 4" xfId="44869"/>
    <cellStyle name="20 % - Accent5 3 2 6 5" xfId="55433"/>
    <cellStyle name="20 % - Accent5 3 2 7" xfId="2972"/>
    <cellStyle name="20 % - Accent5 3 2 8" xfId="13546"/>
    <cellStyle name="20 % - Accent5 3 2 9" xfId="18477"/>
    <cellStyle name="20 % - Accent5 3 3" xfId="499"/>
    <cellStyle name="20 % - Accent5 3 3 10" xfId="39767"/>
    <cellStyle name="20 % - Accent5 3 3 11" xfId="50329"/>
    <cellStyle name="20 % - Accent5 3 3 2" xfId="1204"/>
    <cellStyle name="20 % - Accent5 3 3 2 10" xfId="51033"/>
    <cellStyle name="20 % - Accent5 3 3 2 2" xfId="2436"/>
    <cellStyle name="20 % - Accent5 3 3 2 2 2" xfId="7722"/>
    <cellStyle name="20 % - Accent5 3 3 2 2 2 2" xfId="13003"/>
    <cellStyle name="20 % - Accent5 3 3 2 2 2 2 2" xfId="28509"/>
    <cellStyle name="20 % - Accent5 3 3 2 2 2 2 3" xfId="39066"/>
    <cellStyle name="20 % - Accent5 3 3 2 2 2 2 4" xfId="49621"/>
    <cellStyle name="20 % - Accent5 3 3 2 2 2 2 5" xfId="60185"/>
    <cellStyle name="20 % - Accent5 3 3 2 2 2 3" xfId="18122"/>
    <cellStyle name="20 % - Accent5 3 3 2 2 2 4" xfId="23229"/>
    <cellStyle name="20 % - Accent5 3 3 2 2 2 5" xfId="33786"/>
    <cellStyle name="20 % - Accent5 3 3 2 2 2 6" xfId="44341"/>
    <cellStyle name="20 % - Accent5 3 3 2 2 2 7" xfId="54905"/>
    <cellStyle name="20 % - Accent5 3 3 2 2 3" xfId="10362"/>
    <cellStyle name="20 % - Accent5 3 3 2 2 3 2" xfId="25869"/>
    <cellStyle name="20 % - Accent5 3 3 2 2 3 3" xfId="36426"/>
    <cellStyle name="20 % - Accent5 3 3 2 2 3 4" xfId="46981"/>
    <cellStyle name="20 % - Accent5 3 3 2 2 3 5" xfId="57545"/>
    <cellStyle name="20 % - Accent5 3 3 2 2 4" xfId="5080"/>
    <cellStyle name="20 % - Accent5 3 3 2 2 5" xfId="15658"/>
    <cellStyle name="20 % - Accent5 3 3 2 2 6" xfId="20589"/>
    <cellStyle name="20 % - Accent5 3 3 2 2 7" xfId="31146"/>
    <cellStyle name="20 % - Accent5 3 3 2 2 8" xfId="41701"/>
    <cellStyle name="20 % - Accent5 3 3 2 2 9" xfId="52265"/>
    <cellStyle name="20 % - Accent5 3 3 2 3" xfId="6490"/>
    <cellStyle name="20 % - Accent5 3 3 2 3 2" xfId="11771"/>
    <cellStyle name="20 % - Accent5 3 3 2 3 2 2" xfId="27277"/>
    <cellStyle name="20 % - Accent5 3 3 2 3 2 3" xfId="37834"/>
    <cellStyle name="20 % - Accent5 3 3 2 3 2 4" xfId="48389"/>
    <cellStyle name="20 % - Accent5 3 3 2 3 2 5" xfId="58953"/>
    <cellStyle name="20 % - Accent5 3 3 2 3 3" xfId="16890"/>
    <cellStyle name="20 % - Accent5 3 3 2 3 4" xfId="21997"/>
    <cellStyle name="20 % - Accent5 3 3 2 3 5" xfId="32554"/>
    <cellStyle name="20 % - Accent5 3 3 2 3 6" xfId="43109"/>
    <cellStyle name="20 % - Accent5 3 3 2 3 7" xfId="53673"/>
    <cellStyle name="20 % - Accent5 3 3 2 4" xfId="9130"/>
    <cellStyle name="20 % - Accent5 3 3 2 4 2" xfId="24637"/>
    <cellStyle name="20 % - Accent5 3 3 2 4 3" xfId="35194"/>
    <cellStyle name="20 % - Accent5 3 3 2 4 4" xfId="45749"/>
    <cellStyle name="20 % - Accent5 3 3 2 4 5" xfId="56313"/>
    <cellStyle name="20 % - Accent5 3 3 2 5" xfId="3848"/>
    <cellStyle name="20 % - Accent5 3 3 2 6" xfId="14426"/>
    <cellStyle name="20 % - Accent5 3 3 2 7" xfId="19357"/>
    <cellStyle name="20 % - Accent5 3 3 2 8" xfId="29914"/>
    <cellStyle name="20 % - Accent5 3 3 2 9" xfId="40469"/>
    <cellStyle name="20 % - Accent5 3 3 3" xfId="1732"/>
    <cellStyle name="20 % - Accent5 3 3 3 2" xfId="7018"/>
    <cellStyle name="20 % - Accent5 3 3 3 2 2" xfId="12299"/>
    <cellStyle name="20 % - Accent5 3 3 3 2 2 2" xfId="27805"/>
    <cellStyle name="20 % - Accent5 3 3 3 2 2 3" xfId="38362"/>
    <cellStyle name="20 % - Accent5 3 3 3 2 2 4" xfId="48917"/>
    <cellStyle name="20 % - Accent5 3 3 3 2 2 5" xfId="59481"/>
    <cellStyle name="20 % - Accent5 3 3 3 2 3" xfId="17418"/>
    <cellStyle name="20 % - Accent5 3 3 3 2 4" xfId="22525"/>
    <cellStyle name="20 % - Accent5 3 3 3 2 5" xfId="33082"/>
    <cellStyle name="20 % - Accent5 3 3 3 2 6" xfId="43637"/>
    <cellStyle name="20 % - Accent5 3 3 3 2 7" xfId="54201"/>
    <cellStyle name="20 % - Accent5 3 3 3 3" xfId="9658"/>
    <cellStyle name="20 % - Accent5 3 3 3 3 2" xfId="25165"/>
    <cellStyle name="20 % - Accent5 3 3 3 3 3" xfId="35722"/>
    <cellStyle name="20 % - Accent5 3 3 3 3 4" xfId="46277"/>
    <cellStyle name="20 % - Accent5 3 3 3 3 5" xfId="56841"/>
    <cellStyle name="20 % - Accent5 3 3 3 4" xfId="4376"/>
    <cellStyle name="20 % - Accent5 3 3 3 5" xfId="14954"/>
    <cellStyle name="20 % - Accent5 3 3 3 6" xfId="19885"/>
    <cellStyle name="20 % - Accent5 3 3 3 7" xfId="30442"/>
    <cellStyle name="20 % - Accent5 3 3 3 8" xfId="40997"/>
    <cellStyle name="20 % - Accent5 3 3 3 9" xfId="51561"/>
    <cellStyle name="20 % - Accent5 3 3 4" xfId="5785"/>
    <cellStyle name="20 % - Accent5 3 3 4 2" xfId="11067"/>
    <cellStyle name="20 % - Accent5 3 3 4 2 2" xfId="26573"/>
    <cellStyle name="20 % - Accent5 3 3 4 2 3" xfId="37130"/>
    <cellStyle name="20 % - Accent5 3 3 4 2 4" xfId="47685"/>
    <cellStyle name="20 % - Accent5 3 3 4 2 5" xfId="58249"/>
    <cellStyle name="20 % - Accent5 3 3 4 3" xfId="16186"/>
    <cellStyle name="20 % - Accent5 3 3 4 4" xfId="21293"/>
    <cellStyle name="20 % - Accent5 3 3 4 5" xfId="31850"/>
    <cellStyle name="20 % - Accent5 3 3 4 6" xfId="42405"/>
    <cellStyle name="20 % - Accent5 3 3 4 7" xfId="52969"/>
    <cellStyle name="20 % - Accent5 3 3 5" xfId="8426"/>
    <cellStyle name="20 % - Accent5 3 3 5 2" xfId="23933"/>
    <cellStyle name="20 % - Accent5 3 3 5 3" xfId="34490"/>
    <cellStyle name="20 % - Accent5 3 3 5 4" xfId="45045"/>
    <cellStyle name="20 % - Accent5 3 3 5 5" xfId="55609"/>
    <cellStyle name="20 % - Accent5 3 3 6" xfId="3146"/>
    <cellStyle name="20 % - Accent5 3 3 7" xfId="13722"/>
    <cellStyle name="20 % - Accent5 3 3 8" xfId="18653"/>
    <cellStyle name="20 % - Accent5 3 3 9" xfId="29212"/>
    <cellStyle name="20 % - Accent5 3 4" xfId="852"/>
    <cellStyle name="20 % - Accent5 3 4 10" xfId="50681"/>
    <cellStyle name="20 % - Accent5 3 4 2" xfId="2084"/>
    <cellStyle name="20 % - Accent5 3 4 2 2" xfId="7370"/>
    <cellStyle name="20 % - Accent5 3 4 2 2 2" xfId="12651"/>
    <cellStyle name="20 % - Accent5 3 4 2 2 2 2" xfId="28157"/>
    <cellStyle name="20 % - Accent5 3 4 2 2 2 3" xfId="38714"/>
    <cellStyle name="20 % - Accent5 3 4 2 2 2 4" xfId="49269"/>
    <cellStyle name="20 % - Accent5 3 4 2 2 2 5" xfId="59833"/>
    <cellStyle name="20 % - Accent5 3 4 2 2 3" xfId="17770"/>
    <cellStyle name="20 % - Accent5 3 4 2 2 4" xfId="22877"/>
    <cellStyle name="20 % - Accent5 3 4 2 2 5" xfId="33434"/>
    <cellStyle name="20 % - Accent5 3 4 2 2 6" xfId="43989"/>
    <cellStyle name="20 % - Accent5 3 4 2 2 7" xfId="54553"/>
    <cellStyle name="20 % - Accent5 3 4 2 3" xfId="10010"/>
    <cellStyle name="20 % - Accent5 3 4 2 3 2" xfId="25517"/>
    <cellStyle name="20 % - Accent5 3 4 2 3 3" xfId="36074"/>
    <cellStyle name="20 % - Accent5 3 4 2 3 4" xfId="46629"/>
    <cellStyle name="20 % - Accent5 3 4 2 3 5" xfId="57193"/>
    <cellStyle name="20 % - Accent5 3 4 2 4" xfId="4728"/>
    <cellStyle name="20 % - Accent5 3 4 2 5" xfId="15306"/>
    <cellStyle name="20 % - Accent5 3 4 2 6" xfId="20237"/>
    <cellStyle name="20 % - Accent5 3 4 2 7" xfId="30794"/>
    <cellStyle name="20 % - Accent5 3 4 2 8" xfId="41349"/>
    <cellStyle name="20 % - Accent5 3 4 2 9" xfId="51913"/>
    <cellStyle name="20 % - Accent5 3 4 3" xfId="6138"/>
    <cellStyle name="20 % - Accent5 3 4 3 2" xfId="11419"/>
    <cellStyle name="20 % - Accent5 3 4 3 2 2" xfId="26925"/>
    <cellStyle name="20 % - Accent5 3 4 3 2 3" xfId="37482"/>
    <cellStyle name="20 % - Accent5 3 4 3 2 4" xfId="48037"/>
    <cellStyle name="20 % - Accent5 3 4 3 2 5" xfId="58601"/>
    <cellStyle name="20 % - Accent5 3 4 3 3" xfId="16538"/>
    <cellStyle name="20 % - Accent5 3 4 3 4" xfId="21645"/>
    <cellStyle name="20 % - Accent5 3 4 3 5" xfId="32202"/>
    <cellStyle name="20 % - Accent5 3 4 3 6" xfId="42757"/>
    <cellStyle name="20 % - Accent5 3 4 3 7" xfId="53321"/>
    <cellStyle name="20 % - Accent5 3 4 4" xfId="8778"/>
    <cellStyle name="20 % - Accent5 3 4 4 2" xfId="24285"/>
    <cellStyle name="20 % - Accent5 3 4 4 3" xfId="34842"/>
    <cellStyle name="20 % - Accent5 3 4 4 4" xfId="45397"/>
    <cellStyle name="20 % - Accent5 3 4 4 5" xfId="55961"/>
    <cellStyle name="20 % - Accent5 3 4 5" xfId="3496"/>
    <cellStyle name="20 % - Accent5 3 4 6" xfId="14074"/>
    <cellStyle name="20 % - Accent5 3 4 7" xfId="19005"/>
    <cellStyle name="20 % - Accent5 3 4 8" xfId="29562"/>
    <cellStyle name="20 % - Accent5 3 4 9" xfId="40117"/>
    <cellStyle name="20 % - Accent5 3 5" xfId="1380"/>
    <cellStyle name="20 % - Accent5 3 5 2" xfId="6666"/>
    <cellStyle name="20 % - Accent5 3 5 2 2" xfId="11947"/>
    <cellStyle name="20 % - Accent5 3 5 2 2 2" xfId="27453"/>
    <cellStyle name="20 % - Accent5 3 5 2 2 3" xfId="38010"/>
    <cellStyle name="20 % - Accent5 3 5 2 2 4" xfId="48565"/>
    <cellStyle name="20 % - Accent5 3 5 2 2 5" xfId="59129"/>
    <cellStyle name="20 % - Accent5 3 5 2 3" xfId="17066"/>
    <cellStyle name="20 % - Accent5 3 5 2 4" xfId="22173"/>
    <cellStyle name="20 % - Accent5 3 5 2 5" xfId="32730"/>
    <cellStyle name="20 % - Accent5 3 5 2 6" xfId="43285"/>
    <cellStyle name="20 % - Accent5 3 5 2 7" xfId="53849"/>
    <cellStyle name="20 % - Accent5 3 5 3" xfId="9306"/>
    <cellStyle name="20 % - Accent5 3 5 3 2" xfId="24813"/>
    <cellStyle name="20 % - Accent5 3 5 3 3" xfId="35370"/>
    <cellStyle name="20 % - Accent5 3 5 3 4" xfId="45925"/>
    <cellStyle name="20 % - Accent5 3 5 3 5" xfId="56489"/>
    <cellStyle name="20 % - Accent5 3 5 4" xfId="4024"/>
    <cellStyle name="20 % - Accent5 3 5 5" xfId="14602"/>
    <cellStyle name="20 % - Accent5 3 5 6" xfId="19533"/>
    <cellStyle name="20 % - Accent5 3 5 7" xfId="30090"/>
    <cellStyle name="20 % - Accent5 3 5 8" xfId="40645"/>
    <cellStyle name="20 % - Accent5 3 5 9" xfId="51209"/>
    <cellStyle name="20 % - Accent5 3 6" xfId="2612"/>
    <cellStyle name="20 % - Accent5 3 6 2" xfId="7898"/>
    <cellStyle name="20 % - Accent5 3 6 2 2" xfId="13179"/>
    <cellStyle name="20 % - Accent5 3 6 2 2 2" xfId="28685"/>
    <cellStyle name="20 % - Accent5 3 6 2 2 3" xfId="39242"/>
    <cellStyle name="20 % - Accent5 3 6 2 2 4" xfId="49797"/>
    <cellStyle name="20 % - Accent5 3 6 2 2 5" xfId="60361"/>
    <cellStyle name="20 % - Accent5 3 6 2 3" xfId="23405"/>
    <cellStyle name="20 % - Accent5 3 6 2 4" xfId="33962"/>
    <cellStyle name="20 % - Accent5 3 6 2 5" xfId="44517"/>
    <cellStyle name="20 % - Accent5 3 6 2 6" xfId="55081"/>
    <cellStyle name="20 % - Accent5 3 6 3" xfId="10538"/>
    <cellStyle name="20 % - Accent5 3 6 3 2" xfId="26045"/>
    <cellStyle name="20 % - Accent5 3 6 3 3" xfId="36602"/>
    <cellStyle name="20 % - Accent5 3 6 3 4" xfId="47157"/>
    <cellStyle name="20 % - Accent5 3 6 3 5" xfId="57721"/>
    <cellStyle name="20 % - Accent5 3 6 4" xfId="5256"/>
    <cellStyle name="20 % - Accent5 3 6 5" xfId="15834"/>
    <cellStyle name="20 % - Accent5 3 6 6" xfId="20765"/>
    <cellStyle name="20 % - Accent5 3 6 7" xfId="31322"/>
    <cellStyle name="20 % - Accent5 3 6 8" xfId="41877"/>
    <cellStyle name="20 % - Accent5 3 6 9" xfId="52441"/>
    <cellStyle name="20 % - Accent5 3 7" xfId="5433"/>
    <cellStyle name="20 % - Accent5 3 7 2" xfId="10715"/>
    <cellStyle name="20 % - Accent5 3 7 2 2" xfId="26221"/>
    <cellStyle name="20 % - Accent5 3 7 2 3" xfId="36778"/>
    <cellStyle name="20 % - Accent5 3 7 2 4" xfId="47333"/>
    <cellStyle name="20 % - Accent5 3 7 2 5" xfId="57897"/>
    <cellStyle name="20 % - Accent5 3 7 3" xfId="20941"/>
    <cellStyle name="20 % - Accent5 3 7 4" xfId="31498"/>
    <cellStyle name="20 % - Accent5 3 7 5" xfId="42053"/>
    <cellStyle name="20 % - Accent5 3 7 6" xfId="52617"/>
    <cellStyle name="20 % - Accent5 3 8" xfId="8074"/>
    <cellStyle name="20 % - Accent5 3 8 2" xfId="23581"/>
    <cellStyle name="20 % - Accent5 3 8 3" xfId="34138"/>
    <cellStyle name="20 % - Accent5 3 8 4" xfId="44693"/>
    <cellStyle name="20 % - Accent5 3 8 5" xfId="55257"/>
    <cellStyle name="20 % - Accent5 3 9" xfId="2789"/>
    <cellStyle name="20 % - Accent5 4" xfId="234"/>
    <cellStyle name="20 % - Accent5 4 10" xfId="28950"/>
    <cellStyle name="20 % - Accent5 4 11" xfId="39505"/>
    <cellStyle name="20 % - Accent5 4 12" xfId="50065"/>
    <cellStyle name="20 % - Accent5 4 2" xfId="587"/>
    <cellStyle name="20 % - Accent5 4 2 10" xfId="50416"/>
    <cellStyle name="20 % - Accent5 4 2 2" xfId="1819"/>
    <cellStyle name="20 % - Accent5 4 2 2 2" xfId="7105"/>
    <cellStyle name="20 % - Accent5 4 2 2 2 2" xfId="12386"/>
    <cellStyle name="20 % - Accent5 4 2 2 2 2 2" xfId="27892"/>
    <cellStyle name="20 % - Accent5 4 2 2 2 2 3" xfId="38449"/>
    <cellStyle name="20 % - Accent5 4 2 2 2 2 4" xfId="49004"/>
    <cellStyle name="20 % - Accent5 4 2 2 2 2 5" xfId="59568"/>
    <cellStyle name="20 % - Accent5 4 2 2 2 3" xfId="17505"/>
    <cellStyle name="20 % - Accent5 4 2 2 2 4" xfId="22612"/>
    <cellStyle name="20 % - Accent5 4 2 2 2 5" xfId="33169"/>
    <cellStyle name="20 % - Accent5 4 2 2 2 6" xfId="43724"/>
    <cellStyle name="20 % - Accent5 4 2 2 2 7" xfId="54288"/>
    <cellStyle name="20 % - Accent5 4 2 2 3" xfId="9745"/>
    <cellStyle name="20 % - Accent5 4 2 2 3 2" xfId="25252"/>
    <cellStyle name="20 % - Accent5 4 2 2 3 3" xfId="35809"/>
    <cellStyle name="20 % - Accent5 4 2 2 3 4" xfId="46364"/>
    <cellStyle name="20 % - Accent5 4 2 2 3 5" xfId="56928"/>
    <cellStyle name="20 % - Accent5 4 2 2 4" xfId="4463"/>
    <cellStyle name="20 % - Accent5 4 2 2 5" xfId="15041"/>
    <cellStyle name="20 % - Accent5 4 2 2 6" xfId="19972"/>
    <cellStyle name="20 % - Accent5 4 2 2 7" xfId="30529"/>
    <cellStyle name="20 % - Accent5 4 2 2 8" xfId="41084"/>
    <cellStyle name="20 % - Accent5 4 2 2 9" xfId="51648"/>
    <cellStyle name="20 % - Accent5 4 2 3" xfId="5873"/>
    <cellStyle name="20 % - Accent5 4 2 3 2" xfId="11154"/>
    <cellStyle name="20 % - Accent5 4 2 3 2 2" xfId="26660"/>
    <cellStyle name="20 % - Accent5 4 2 3 2 3" xfId="37217"/>
    <cellStyle name="20 % - Accent5 4 2 3 2 4" xfId="47772"/>
    <cellStyle name="20 % - Accent5 4 2 3 2 5" xfId="58336"/>
    <cellStyle name="20 % - Accent5 4 2 3 3" xfId="16273"/>
    <cellStyle name="20 % - Accent5 4 2 3 4" xfId="21380"/>
    <cellStyle name="20 % - Accent5 4 2 3 5" xfId="31937"/>
    <cellStyle name="20 % - Accent5 4 2 3 6" xfId="42492"/>
    <cellStyle name="20 % - Accent5 4 2 3 7" xfId="53056"/>
    <cellStyle name="20 % - Accent5 4 2 4" xfId="8513"/>
    <cellStyle name="20 % - Accent5 4 2 4 2" xfId="24020"/>
    <cellStyle name="20 % - Accent5 4 2 4 3" xfId="34577"/>
    <cellStyle name="20 % - Accent5 4 2 4 4" xfId="45132"/>
    <cellStyle name="20 % - Accent5 4 2 4 5" xfId="55696"/>
    <cellStyle name="20 % - Accent5 4 2 5" xfId="3231"/>
    <cellStyle name="20 % - Accent5 4 2 6" xfId="13809"/>
    <cellStyle name="20 % - Accent5 4 2 7" xfId="18740"/>
    <cellStyle name="20 % - Accent5 4 2 8" xfId="29297"/>
    <cellStyle name="20 % - Accent5 4 2 9" xfId="39852"/>
    <cellStyle name="20 % - Accent5 4 3" xfId="939"/>
    <cellStyle name="20 % - Accent5 4 3 10" xfId="50768"/>
    <cellStyle name="20 % - Accent5 4 3 2" xfId="2171"/>
    <cellStyle name="20 % - Accent5 4 3 2 2" xfId="7457"/>
    <cellStyle name="20 % - Accent5 4 3 2 2 2" xfId="12738"/>
    <cellStyle name="20 % - Accent5 4 3 2 2 2 2" xfId="28244"/>
    <cellStyle name="20 % - Accent5 4 3 2 2 2 3" xfId="38801"/>
    <cellStyle name="20 % - Accent5 4 3 2 2 2 4" xfId="49356"/>
    <cellStyle name="20 % - Accent5 4 3 2 2 2 5" xfId="59920"/>
    <cellStyle name="20 % - Accent5 4 3 2 2 3" xfId="17857"/>
    <cellStyle name="20 % - Accent5 4 3 2 2 4" xfId="22964"/>
    <cellStyle name="20 % - Accent5 4 3 2 2 5" xfId="33521"/>
    <cellStyle name="20 % - Accent5 4 3 2 2 6" xfId="44076"/>
    <cellStyle name="20 % - Accent5 4 3 2 2 7" xfId="54640"/>
    <cellStyle name="20 % - Accent5 4 3 2 3" xfId="10097"/>
    <cellStyle name="20 % - Accent5 4 3 2 3 2" xfId="25604"/>
    <cellStyle name="20 % - Accent5 4 3 2 3 3" xfId="36161"/>
    <cellStyle name="20 % - Accent5 4 3 2 3 4" xfId="46716"/>
    <cellStyle name="20 % - Accent5 4 3 2 3 5" xfId="57280"/>
    <cellStyle name="20 % - Accent5 4 3 2 4" xfId="4815"/>
    <cellStyle name="20 % - Accent5 4 3 2 5" xfId="15393"/>
    <cellStyle name="20 % - Accent5 4 3 2 6" xfId="20324"/>
    <cellStyle name="20 % - Accent5 4 3 2 7" xfId="30881"/>
    <cellStyle name="20 % - Accent5 4 3 2 8" xfId="41436"/>
    <cellStyle name="20 % - Accent5 4 3 2 9" xfId="52000"/>
    <cellStyle name="20 % - Accent5 4 3 3" xfId="6225"/>
    <cellStyle name="20 % - Accent5 4 3 3 2" xfId="11506"/>
    <cellStyle name="20 % - Accent5 4 3 3 2 2" xfId="27012"/>
    <cellStyle name="20 % - Accent5 4 3 3 2 3" xfId="37569"/>
    <cellStyle name="20 % - Accent5 4 3 3 2 4" xfId="48124"/>
    <cellStyle name="20 % - Accent5 4 3 3 2 5" xfId="58688"/>
    <cellStyle name="20 % - Accent5 4 3 3 3" xfId="16625"/>
    <cellStyle name="20 % - Accent5 4 3 3 4" xfId="21732"/>
    <cellStyle name="20 % - Accent5 4 3 3 5" xfId="32289"/>
    <cellStyle name="20 % - Accent5 4 3 3 6" xfId="42844"/>
    <cellStyle name="20 % - Accent5 4 3 3 7" xfId="53408"/>
    <cellStyle name="20 % - Accent5 4 3 4" xfId="8865"/>
    <cellStyle name="20 % - Accent5 4 3 4 2" xfId="24372"/>
    <cellStyle name="20 % - Accent5 4 3 4 3" xfId="34929"/>
    <cellStyle name="20 % - Accent5 4 3 4 4" xfId="45484"/>
    <cellStyle name="20 % - Accent5 4 3 4 5" xfId="56048"/>
    <cellStyle name="20 % - Accent5 4 3 5" xfId="3583"/>
    <cellStyle name="20 % - Accent5 4 3 6" xfId="14161"/>
    <cellStyle name="20 % - Accent5 4 3 7" xfId="19092"/>
    <cellStyle name="20 % - Accent5 4 3 8" xfId="29649"/>
    <cellStyle name="20 % - Accent5 4 3 9" xfId="40204"/>
    <cellStyle name="20 % - Accent5 4 4" xfId="1467"/>
    <cellStyle name="20 % - Accent5 4 4 2" xfId="6753"/>
    <cellStyle name="20 % - Accent5 4 4 2 2" xfId="12034"/>
    <cellStyle name="20 % - Accent5 4 4 2 2 2" xfId="27540"/>
    <cellStyle name="20 % - Accent5 4 4 2 2 3" xfId="38097"/>
    <cellStyle name="20 % - Accent5 4 4 2 2 4" xfId="48652"/>
    <cellStyle name="20 % - Accent5 4 4 2 2 5" xfId="59216"/>
    <cellStyle name="20 % - Accent5 4 4 2 3" xfId="17153"/>
    <cellStyle name="20 % - Accent5 4 4 2 4" xfId="22260"/>
    <cellStyle name="20 % - Accent5 4 4 2 5" xfId="32817"/>
    <cellStyle name="20 % - Accent5 4 4 2 6" xfId="43372"/>
    <cellStyle name="20 % - Accent5 4 4 2 7" xfId="53936"/>
    <cellStyle name="20 % - Accent5 4 4 3" xfId="9393"/>
    <cellStyle name="20 % - Accent5 4 4 3 2" xfId="24900"/>
    <cellStyle name="20 % - Accent5 4 4 3 3" xfId="35457"/>
    <cellStyle name="20 % - Accent5 4 4 3 4" xfId="46012"/>
    <cellStyle name="20 % - Accent5 4 4 3 5" xfId="56576"/>
    <cellStyle name="20 % - Accent5 4 4 4" xfId="4111"/>
    <cellStyle name="20 % - Accent5 4 4 5" xfId="14689"/>
    <cellStyle name="20 % - Accent5 4 4 6" xfId="19620"/>
    <cellStyle name="20 % - Accent5 4 4 7" xfId="30177"/>
    <cellStyle name="20 % - Accent5 4 4 8" xfId="40732"/>
    <cellStyle name="20 % - Accent5 4 4 9" xfId="51296"/>
    <cellStyle name="20 % - Accent5 4 5" xfId="5520"/>
    <cellStyle name="20 % - Accent5 4 5 2" xfId="10802"/>
    <cellStyle name="20 % - Accent5 4 5 2 2" xfId="26308"/>
    <cellStyle name="20 % - Accent5 4 5 2 3" xfId="36865"/>
    <cellStyle name="20 % - Accent5 4 5 2 4" xfId="47420"/>
    <cellStyle name="20 % - Accent5 4 5 2 5" xfId="57984"/>
    <cellStyle name="20 % - Accent5 4 5 3" xfId="15921"/>
    <cellStyle name="20 % - Accent5 4 5 4" xfId="21028"/>
    <cellStyle name="20 % - Accent5 4 5 5" xfId="31585"/>
    <cellStyle name="20 % - Accent5 4 5 6" xfId="42140"/>
    <cellStyle name="20 % - Accent5 4 5 7" xfId="52704"/>
    <cellStyle name="20 % - Accent5 4 6" xfId="8161"/>
    <cellStyle name="20 % - Accent5 4 6 2" xfId="23668"/>
    <cellStyle name="20 % - Accent5 4 6 3" xfId="34225"/>
    <cellStyle name="20 % - Accent5 4 6 4" xfId="44780"/>
    <cellStyle name="20 % - Accent5 4 6 5" xfId="55344"/>
    <cellStyle name="20 % - Accent5 4 7" xfId="2884"/>
    <cellStyle name="20 % - Accent5 4 8" xfId="13457"/>
    <cellStyle name="20 % - Accent5 4 9" xfId="18389"/>
    <cellStyle name="20 % - Accent5 5" xfId="407"/>
    <cellStyle name="20 % - Accent5 5 10" xfId="39677"/>
    <cellStyle name="20 % - Accent5 5 11" xfId="50237"/>
    <cellStyle name="20 % - Accent5 5 2" xfId="1112"/>
    <cellStyle name="20 % - Accent5 5 2 10" xfId="50941"/>
    <cellStyle name="20 % - Accent5 5 2 2" xfId="2344"/>
    <cellStyle name="20 % - Accent5 5 2 2 2" xfId="7630"/>
    <cellStyle name="20 % - Accent5 5 2 2 2 2" xfId="12911"/>
    <cellStyle name="20 % - Accent5 5 2 2 2 2 2" xfId="28417"/>
    <cellStyle name="20 % - Accent5 5 2 2 2 2 3" xfId="38974"/>
    <cellStyle name="20 % - Accent5 5 2 2 2 2 4" xfId="49529"/>
    <cellStyle name="20 % - Accent5 5 2 2 2 2 5" xfId="60093"/>
    <cellStyle name="20 % - Accent5 5 2 2 2 3" xfId="18030"/>
    <cellStyle name="20 % - Accent5 5 2 2 2 4" xfId="23137"/>
    <cellStyle name="20 % - Accent5 5 2 2 2 5" xfId="33694"/>
    <cellStyle name="20 % - Accent5 5 2 2 2 6" xfId="44249"/>
    <cellStyle name="20 % - Accent5 5 2 2 2 7" xfId="54813"/>
    <cellStyle name="20 % - Accent5 5 2 2 3" xfId="10270"/>
    <cellStyle name="20 % - Accent5 5 2 2 3 2" xfId="25777"/>
    <cellStyle name="20 % - Accent5 5 2 2 3 3" xfId="36334"/>
    <cellStyle name="20 % - Accent5 5 2 2 3 4" xfId="46889"/>
    <cellStyle name="20 % - Accent5 5 2 2 3 5" xfId="57453"/>
    <cellStyle name="20 % - Accent5 5 2 2 4" xfId="4988"/>
    <cellStyle name="20 % - Accent5 5 2 2 5" xfId="15566"/>
    <cellStyle name="20 % - Accent5 5 2 2 6" xfId="20497"/>
    <cellStyle name="20 % - Accent5 5 2 2 7" xfId="31054"/>
    <cellStyle name="20 % - Accent5 5 2 2 8" xfId="41609"/>
    <cellStyle name="20 % - Accent5 5 2 2 9" xfId="52173"/>
    <cellStyle name="20 % - Accent5 5 2 3" xfId="6398"/>
    <cellStyle name="20 % - Accent5 5 2 3 2" xfId="11679"/>
    <cellStyle name="20 % - Accent5 5 2 3 2 2" xfId="27185"/>
    <cellStyle name="20 % - Accent5 5 2 3 2 3" xfId="37742"/>
    <cellStyle name="20 % - Accent5 5 2 3 2 4" xfId="48297"/>
    <cellStyle name="20 % - Accent5 5 2 3 2 5" xfId="58861"/>
    <cellStyle name="20 % - Accent5 5 2 3 3" xfId="16798"/>
    <cellStyle name="20 % - Accent5 5 2 3 4" xfId="21905"/>
    <cellStyle name="20 % - Accent5 5 2 3 5" xfId="32462"/>
    <cellStyle name="20 % - Accent5 5 2 3 6" xfId="43017"/>
    <cellStyle name="20 % - Accent5 5 2 3 7" xfId="53581"/>
    <cellStyle name="20 % - Accent5 5 2 4" xfId="9038"/>
    <cellStyle name="20 % - Accent5 5 2 4 2" xfId="24545"/>
    <cellStyle name="20 % - Accent5 5 2 4 3" xfId="35102"/>
    <cellStyle name="20 % - Accent5 5 2 4 4" xfId="45657"/>
    <cellStyle name="20 % - Accent5 5 2 4 5" xfId="56221"/>
    <cellStyle name="20 % - Accent5 5 2 5" xfId="3756"/>
    <cellStyle name="20 % - Accent5 5 2 6" xfId="14334"/>
    <cellStyle name="20 % - Accent5 5 2 7" xfId="19265"/>
    <cellStyle name="20 % - Accent5 5 2 8" xfId="29822"/>
    <cellStyle name="20 % - Accent5 5 2 9" xfId="40377"/>
    <cellStyle name="20 % - Accent5 5 3" xfId="1640"/>
    <cellStyle name="20 % - Accent5 5 3 2" xfId="6926"/>
    <cellStyle name="20 % - Accent5 5 3 2 2" xfId="12207"/>
    <cellStyle name="20 % - Accent5 5 3 2 2 2" xfId="27713"/>
    <cellStyle name="20 % - Accent5 5 3 2 2 3" xfId="38270"/>
    <cellStyle name="20 % - Accent5 5 3 2 2 4" xfId="48825"/>
    <cellStyle name="20 % - Accent5 5 3 2 2 5" xfId="59389"/>
    <cellStyle name="20 % - Accent5 5 3 2 3" xfId="17326"/>
    <cellStyle name="20 % - Accent5 5 3 2 4" xfId="22433"/>
    <cellStyle name="20 % - Accent5 5 3 2 5" xfId="32990"/>
    <cellStyle name="20 % - Accent5 5 3 2 6" xfId="43545"/>
    <cellStyle name="20 % - Accent5 5 3 2 7" xfId="54109"/>
    <cellStyle name="20 % - Accent5 5 3 3" xfId="9566"/>
    <cellStyle name="20 % - Accent5 5 3 3 2" xfId="25073"/>
    <cellStyle name="20 % - Accent5 5 3 3 3" xfId="35630"/>
    <cellStyle name="20 % - Accent5 5 3 3 4" xfId="46185"/>
    <cellStyle name="20 % - Accent5 5 3 3 5" xfId="56749"/>
    <cellStyle name="20 % - Accent5 5 3 4" xfId="4284"/>
    <cellStyle name="20 % - Accent5 5 3 5" xfId="14862"/>
    <cellStyle name="20 % - Accent5 5 3 6" xfId="19793"/>
    <cellStyle name="20 % - Accent5 5 3 7" xfId="30350"/>
    <cellStyle name="20 % - Accent5 5 3 8" xfId="40905"/>
    <cellStyle name="20 % - Accent5 5 3 9" xfId="51469"/>
    <cellStyle name="20 % - Accent5 5 4" xfId="5693"/>
    <cellStyle name="20 % - Accent5 5 4 2" xfId="10975"/>
    <cellStyle name="20 % - Accent5 5 4 2 2" xfId="26481"/>
    <cellStyle name="20 % - Accent5 5 4 2 3" xfId="37038"/>
    <cellStyle name="20 % - Accent5 5 4 2 4" xfId="47593"/>
    <cellStyle name="20 % - Accent5 5 4 2 5" xfId="58157"/>
    <cellStyle name="20 % - Accent5 5 4 3" xfId="16094"/>
    <cellStyle name="20 % - Accent5 5 4 4" xfId="21201"/>
    <cellStyle name="20 % - Accent5 5 4 5" xfId="31758"/>
    <cellStyle name="20 % - Accent5 5 4 6" xfId="42313"/>
    <cellStyle name="20 % - Accent5 5 4 7" xfId="52877"/>
    <cellStyle name="20 % - Accent5 5 5" xfId="8334"/>
    <cellStyle name="20 % - Accent5 5 5 2" xfId="23841"/>
    <cellStyle name="20 % - Accent5 5 5 3" xfId="34398"/>
    <cellStyle name="20 % - Accent5 5 5 4" xfId="44953"/>
    <cellStyle name="20 % - Accent5 5 5 5" xfId="55517"/>
    <cellStyle name="20 % - Accent5 5 6" xfId="3056"/>
    <cellStyle name="20 % - Accent5 5 7" xfId="13630"/>
    <cellStyle name="20 % - Accent5 5 8" xfId="18561"/>
    <cellStyle name="20 % - Accent5 5 9" xfId="29122"/>
    <cellStyle name="20 % - Accent5 6" xfId="760"/>
    <cellStyle name="20 % - Accent5 6 10" xfId="50589"/>
    <cellStyle name="20 % - Accent5 6 2" xfId="1992"/>
    <cellStyle name="20 % - Accent5 6 2 2" xfId="7278"/>
    <cellStyle name="20 % - Accent5 6 2 2 2" xfId="12559"/>
    <cellStyle name="20 % - Accent5 6 2 2 2 2" xfId="28065"/>
    <cellStyle name="20 % - Accent5 6 2 2 2 3" xfId="38622"/>
    <cellStyle name="20 % - Accent5 6 2 2 2 4" xfId="49177"/>
    <cellStyle name="20 % - Accent5 6 2 2 2 5" xfId="59741"/>
    <cellStyle name="20 % - Accent5 6 2 2 3" xfId="17678"/>
    <cellStyle name="20 % - Accent5 6 2 2 4" xfId="22785"/>
    <cellStyle name="20 % - Accent5 6 2 2 5" xfId="33342"/>
    <cellStyle name="20 % - Accent5 6 2 2 6" xfId="43897"/>
    <cellStyle name="20 % - Accent5 6 2 2 7" xfId="54461"/>
    <cellStyle name="20 % - Accent5 6 2 3" xfId="9918"/>
    <cellStyle name="20 % - Accent5 6 2 3 2" xfId="25425"/>
    <cellStyle name="20 % - Accent5 6 2 3 3" xfId="35982"/>
    <cellStyle name="20 % - Accent5 6 2 3 4" xfId="46537"/>
    <cellStyle name="20 % - Accent5 6 2 3 5" xfId="57101"/>
    <cellStyle name="20 % - Accent5 6 2 4" xfId="4636"/>
    <cellStyle name="20 % - Accent5 6 2 5" xfId="15214"/>
    <cellStyle name="20 % - Accent5 6 2 6" xfId="20145"/>
    <cellStyle name="20 % - Accent5 6 2 7" xfId="30702"/>
    <cellStyle name="20 % - Accent5 6 2 8" xfId="41257"/>
    <cellStyle name="20 % - Accent5 6 2 9" xfId="51821"/>
    <cellStyle name="20 % - Accent5 6 3" xfId="6046"/>
    <cellStyle name="20 % - Accent5 6 3 2" xfId="11327"/>
    <cellStyle name="20 % - Accent5 6 3 2 2" xfId="26833"/>
    <cellStyle name="20 % - Accent5 6 3 2 3" xfId="37390"/>
    <cellStyle name="20 % - Accent5 6 3 2 4" xfId="47945"/>
    <cellStyle name="20 % - Accent5 6 3 2 5" xfId="58509"/>
    <cellStyle name="20 % - Accent5 6 3 3" xfId="16446"/>
    <cellStyle name="20 % - Accent5 6 3 4" xfId="21553"/>
    <cellStyle name="20 % - Accent5 6 3 5" xfId="32110"/>
    <cellStyle name="20 % - Accent5 6 3 6" xfId="42665"/>
    <cellStyle name="20 % - Accent5 6 3 7" xfId="53229"/>
    <cellStyle name="20 % - Accent5 6 4" xfId="8686"/>
    <cellStyle name="20 % - Accent5 6 4 2" xfId="24193"/>
    <cellStyle name="20 % - Accent5 6 4 3" xfId="34750"/>
    <cellStyle name="20 % - Accent5 6 4 4" xfId="45305"/>
    <cellStyle name="20 % - Accent5 6 4 5" xfId="55869"/>
    <cellStyle name="20 % - Accent5 6 5" xfId="3404"/>
    <cellStyle name="20 % - Accent5 6 6" xfId="13982"/>
    <cellStyle name="20 % - Accent5 6 7" xfId="18913"/>
    <cellStyle name="20 % - Accent5 6 8" xfId="29470"/>
    <cellStyle name="20 % - Accent5 6 9" xfId="40025"/>
    <cellStyle name="20 % - Accent5 7" xfId="1291"/>
    <cellStyle name="20 % - Accent5 7 2" xfId="6577"/>
    <cellStyle name="20 % - Accent5 7 2 2" xfId="11858"/>
    <cellStyle name="20 % - Accent5 7 2 2 2" xfId="27364"/>
    <cellStyle name="20 % - Accent5 7 2 2 3" xfId="37921"/>
    <cellStyle name="20 % - Accent5 7 2 2 4" xfId="48476"/>
    <cellStyle name="20 % - Accent5 7 2 2 5" xfId="59040"/>
    <cellStyle name="20 % - Accent5 7 2 3" xfId="16977"/>
    <cellStyle name="20 % - Accent5 7 2 4" xfId="22084"/>
    <cellStyle name="20 % - Accent5 7 2 5" xfId="32641"/>
    <cellStyle name="20 % - Accent5 7 2 6" xfId="43196"/>
    <cellStyle name="20 % - Accent5 7 2 7" xfId="53760"/>
    <cellStyle name="20 % - Accent5 7 3" xfId="9217"/>
    <cellStyle name="20 % - Accent5 7 3 2" xfId="24724"/>
    <cellStyle name="20 % - Accent5 7 3 3" xfId="35281"/>
    <cellStyle name="20 % - Accent5 7 3 4" xfId="45836"/>
    <cellStyle name="20 % - Accent5 7 3 5" xfId="56400"/>
    <cellStyle name="20 % - Accent5 7 4" xfId="3935"/>
    <cellStyle name="20 % - Accent5 7 5" xfId="14513"/>
    <cellStyle name="20 % - Accent5 7 6" xfId="19444"/>
    <cellStyle name="20 % - Accent5 7 7" xfId="30001"/>
    <cellStyle name="20 % - Accent5 7 8" xfId="40556"/>
    <cellStyle name="20 % - Accent5 7 9" xfId="51120"/>
    <cellStyle name="20 % - Accent5 8" xfId="2520"/>
    <cellStyle name="20 % - Accent5 8 2" xfId="7806"/>
    <cellStyle name="20 % - Accent5 8 2 2" xfId="13087"/>
    <cellStyle name="20 % - Accent5 8 2 2 2" xfId="28593"/>
    <cellStyle name="20 % - Accent5 8 2 2 3" xfId="39150"/>
    <cellStyle name="20 % - Accent5 8 2 2 4" xfId="49705"/>
    <cellStyle name="20 % - Accent5 8 2 2 5" xfId="60269"/>
    <cellStyle name="20 % - Accent5 8 2 3" xfId="23313"/>
    <cellStyle name="20 % - Accent5 8 2 4" xfId="33870"/>
    <cellStyle name="20 % - Accent5 8 2 5" xfId="44425"/>
    <cellStyle name="20 % - Accent5 8 2 6" xfId="54989"/>
    <cellStyle name="20 % - Accent5 8 3" xfId="10446"/>
    <cellStyle name="20 % - Accent5 8 3 2" xfId="25953"/>
    <cellStyle name="20 % - Accent5 8 3 3" xfId="36510"/>
    <cellStyle name="20 % - Accent5 8 3 4" xfId="47065"/>
    <cellStyle name="20 % - Accent5 8 3 5" xfId="57629"/>
    <cellStyle name="20 % - Accent5 8 4" xfId="5164"/>
    <cellStyle name="20 % - Accent5 8 5" xfId="15745"/>
    <cellStyle name="20 % - Accent5 8 6" xfId="20673"/>
    <cellStyle name="20 % - Accent5 8 7" xfId="31230"/>
    <cellStyle name="20 % - Accent5 8 8" xfId="41785"/>
    <cellStyle name="20 % - Accent5 8 9" xfId="52349"/>
    <cellStyle name="20 % - Accent5 9" xfId="5340"/>
    <cellStyle name="20 % - Accent5 9 2" xfId="10622"/>
    <cellStyle name="20 % - Accent5 9 2 2" xfId="26129"/>
    <cellStyle name="20 % - Accent5 9 2 3" xfId="36686"/>
    <cellStyle name="20 % - Accent5 9 2 4" xfId="47241"/>
    <cellStyle name="20 % - Accent5 9 2 5" xfId="57805"/>
    <cellStyle name="20 % - Accent5 9 3" xfId="20849"/>
    <cellStyle name="20 % - Accent5 9 4" xfId="31406"/>
    <cellStyle name="20 % - Accent5 9 5" xfId="41961"/>
    <cellStyle name="20 % - Accent5 9 6" xfId="52525"/>
    <cellStyle name="20 % - Accent6 10" xfId="7984"/>
    <cellStyle name="20 % - Accent6 10 2" xfId="23491"/>
    <cellStyle name="20 % - Accent6 10 3" xfId="34048"/>
    <cellStyle name="20 % - Accent6 10 4" xfId="44603"/>
    <cellStyle name="20 % - Accent6 10 5" xfId="55167"/>
    <cellStyle name="20 % - Accent6 11" xfId="2700"/>
    <cellStyle name="20 % - Accent6 12" xfId="13283"/>
    <cellStyle name="20 % - Accent6 13" xfId="18208"/>
    <cellStyle name="20 % - Accent6 14" xfId="28777"/>
    <cellStyle name="20 % - Accent6 15" xfId="39332"/>
    <cellStyle name="20 % - Accent6 16" xfId="49885"/>
    <cellStyle name="20 % - Accent6 2" xfId="51"/>
    <cellStyle name="20 % - Accent6 2 10" xfId="2724"/>
    <cellStyle name="20 % - Accent6 2 11" xfId="13340"/>
    <cellStyle name="20 % - Accent6 2 12" xfId="18269"/>
    <cellStyle name="20 % - Accent6 2 13" xfId="28798"/>
    <cellStyle name="20 % - Accent6 2 14" xfId="39353"/>
    <cellStyle name="20 % - Accent6 2 15" xfId="49946"/>
    <cellStyle name="20 % - Accent6 2 2" xfId="200"/>
    <cellStyle name="20 % - Accent6 2 2 10" xfId="13427"/>
    <cellStyle name="20 % - Accent6 2 2 11" xfId="18357"/>
    <cellStyle name="20 % - Accent6 2 2 12" xfId="28919"/>
    <cellStyle name="20 % - Accent6 2 2 13" xfId="39474"/>
    <cellStyle name="20 % - Accent6 2 2 14" xfId="50034"/>
    <cellStyle name="20 % - Accent6 2 2 2" xfId="380"/>
    <cellStyle name="20 % - Accent6 2 2 2 10" xfId="29095"/>
    <cellStyle name="20 % - Accent6 2 2 2 11" xfId="39650"/>
    <cellStyle name="20 % - Accent6 2 2 2 12" xfId="50210"/>
    <cellStyle name="20 % - Accent6 2 2 2 2" xfId="733"/>
    <cellStyle name="20 % - Accent6 2 2 2 2 10" xfId="50562"/>
    <cellStyle name="20 % - Accent6 2 2 2 2 2" xfId="1965"/>
    <cellStyle name="20 % - Accent6 2 2 2 2 2 2" xfId="7251"/>
    <cellStyle name="20 % - Accent6 2 2 2 2 2 2 2" xfId="12532"/>
    <cellStyle name="20 % - Accent6 2 2 2 2 2 2 2 2" xfId="28038"/>
    <cellStyle name="20 % - Accent6 2 2 2 2 2 2 2 3" xfId="38595"/>
    <cellStyle name="20 % - Accent6 2 2 2 2 2 2 2 4" xfId="49150"/>
    <cellStyle name="20 % - Accent6 2 2 2 2 2 2 2 5" xfId="59714"/>
    <cellStyle name="20 % - Accent6 2 2 2 2 2 2 3" xfId="17651"/>
    <cellStyle name="20 % - Accent6 2 2 2 2 2 2 4" xfId="22758"/>
    <cellStyle name="20 % - Accent6 2 2 2 2 2 2 5" xfId="33315"/>
    <cellStyle name="20 % - Accent6 2 2 2 2 2 2 6" xfId="43870"/>
    <cellStyle name="20 % - Accent6 2 2 2 2 2 2 7" xfId="54434"/>
    <cellStyle name="20 % - Accent6 2 2 2 2 2 3" xfId="9891"/>
    <cellStyle name="20 % - Accent6 2 2 2 2 2 3 2" xfId="25398"/>
    <cellStyle name="20 % - Accent6 2 2 2 2 2 3 3" xfId="35955"/>
    <cellStyle name="20 % - Accent6 2 2 2 2 2 3 4" xfId="46510"/>
    <cellStyle name="20 % - Accent6 2 2 2 2 2 3 5" xfId="57074"/>
    <cellStyle name="20 % - Accent6 2 2 2 2 2 4" xfId="4609"/>
    <cellStyle name="20 % - Accent6 2 2 2 2 2 5" xfId="15187"/>
    <cellStyle name="20 % - Accent6 2 2 2 2 2 6" xfId="20118"/>
    <cellStyle name="20 % - Accent6 2 2 2 2 2 7" xfId="30675"/>
    <cellStyle name="20 % - Accent6 2 2 2 2 2 8" xfId="41230"/>
    <cellStyle name="20 % - Accent6 2 2 2 2 2 9" xfId="51794"/>
    <cellStyle name="20 % - Accent6 2 2 2 2 3" xfId="6019"/>
    <cellStyle name="20 % - Accent6 2 2 2 2 3 2" xfId="11300"/>
    <cellStyle name="20 % - Accent6 2 2 2 2 3 2 2" xfId="26806"/>
    <cellStyle name="20 % - Accent6 2 2 2 2 3 2 3" xfId="37363"/>
    <cellStyle name="20 % - Accent6 2 2 2 2 3 2 4" xfId="47918"/>
    <cellStyle name="20 % - Accent6 2 2 2 2 3 2 5" xfId="58482"/>
    <cellStyle name="20 % - Accent6 2 2 2 2 3 3" xfId="16419"/>
    <cellStyle name="20 % - Accent6 2 2 2 2 3 4" xfId="21526"/>
    <cellStyle name="20 % - Accent6 2 2 2 2 3 5" xfId="32083"/>
    <cellStyle name="20 % - Accent6 2 2 2 2 3 6" xfId="42638"/>
    <cellStyle name="20 % - Accent6 2 2 2 2 3 7" xfId="53202"/>
    <cellStyle name="20 % - Accent6 2 2 2 2 4" xfId="8659"/>
    <cellStyle name="20 % - Accent6 2 2 2 2 4 2" xfId="24166"/>
    <cellStyle name="20 % - Accent6 2 2 2 2 4 3" xfId="34723"/>
    <cellStyle name="20 % - Accent6 2 2 2 2 4 4" xfId="45278"/>
    <cellStyle name="20 % - Accent6 2 2 2 2 4 5" xfId="55842"/>
    <cellStyle name="20 % - Accent6 2 2 2 2 5" xfId="3377"/>
    <cellStyle name="20 % - Accent6 2 2 2 2 6" xfId="13955"/>
    <cellStyle name="20 % - Accent6 2 2 2 2 7" xfId="18886"/>
    <cellStyle name="20 % - Accent6 2 2 2 2 8" xfId="29443"/>
    <cellStyle name="20 % - Accent6 2 2 2 2 9" xfId="39998"/>
    <cellStyle name="20 % - Accent6 2 2 2 3" xfId="1085"/>
    <cellStyle name="20 % - Accent6 2 2 2 3 10" xfId="50914"/>
    <cellStyle name="20 % - Accent6 2 2 2 3 2" xfId="2317"/>
    <cellStyle name="20 % - Accent6 2 2 2 3 2 2" xfId="7603"/>
    <cellStyle name="20 % - Accent6 2 2 2 3 2 2 2" xfId="12884"/>
    <cellStyle name="20 % - Accent6 2 2 2 3 2 2 2 2" xfId="28390"/>
    <cellStyle name="20 % - Accent6 2 2 2 3 2 2 2 3" xfId="38947"/>
    <cellStyle name="20 % - Accent6 2 2 2 3 2 2 2 4" xfId="49502"/>
    <cellStyle name="20 % - Accent6 2 2 2 3 2 2 2 5" xfId="60066"/>
    <cellStyle name="20 % - Accent6 2 2 2 3 2 2 3" xfId="18003"/>
    <cellStyle name="20 % - Accent6 2 2 2 3 2 2 4" xfId="23110"/>
    <cellStyle name="20 % - Accent6 2 2 2 3 2 2 5" xfId="33667"/>
    <cellStyle name="20 % - Accent6 2 2 2 3 2 2 6" xfId="44222"/>
    <cellStyle name="20 % - Accent6 2 2 2 3 2 2 7" xfId="54786"/>
    <cellStyle name="20 % - Accent6 2 2 2 3 2 3" xfId="10243"/>
    <cellStyle name="20 % - Accent6 2 2 2 3 2 3 2" xfId="25750"/>
    <cellStyle name="20 % - Accent6 2 2 2 3 2 3 3" xfId="36307"/>
    <cellStyle name="20 % - Accent6 2 2 2 3 2 3 4" xfId="46862"/>
    <cellStyle name="20 % - Accent6 2 2 2 3 2 3 5" xfId="57426"/>
    <cellStyle name="20 % - Accent6 2 2 2 3 2 4" xfId="4961"/>
    <cellStyle name="20 % - Accent6 2 2 2 3 2 5" xfId="15539"/>
    <cellStyle name="20 % - Accent6 2 2 2 3 2 6" xfId="20470"/>
    <cellStyle name="20 % - Accent6 2 2 2 3 2 7" xfId="31027"/>
    <cellStyle name="20 % - Accent6 2 2 2 3 2 8" xfId="41582"/>
    <cellStyle name="20 % - Accent6 2 2 2 3 2 9" xfId="52146"/>
    <cellStyle name="20 % - Accent6 2 2 2 3 3" xfId="6371"/>
    <cellStyle name="20 % - Accent6 2 2 2 3 3 2" xfId="11652"/>
    <cellStyle name="20 % - Accent6 2 2 2 3 3 2 2" xfId="27158"/>
    <cellStyle name="20 % - Accent6 2 2 2 3 3 2 3" xfId="37715"/>
    <cellStyle name="20 % - Accent6 2 2 2 3 3 2 4" xfId="48270"/>
    <cellStyle name="20 % - Accent6 2 2 2 3 3 2 5" xfId="58834"/>
    <cellStyle name="20 % - Accent6 2 2 2 3 3 3" xfId="16771"/>
    <cellStyle name="20 % - Accent6 2 2 2 3 3 4" xfId="21878"/>
    <cellStyle name="20 % - Accent6 2 2 2 3 3 5" xfId="32435"/>
    <cellStyle name="20 % - Accent6 2 2 2 3 3 6" xfId="42990"/>
    <cellStyle name="20 % - Accent6 2 2 2 3 3 7" xfId="53554"/>
    <cellStyle name="20 % - Accent6 2 2 2 3 4" xfId="9011"/>
    <cellStyle name="20 % - Accent6 2 2 2 3 4 2" xfId="24518"/>
    <cellStyle name="20 % - Accent6 2 2 2 3 4 3" xfId="35075"/>
    <cellStyle name="20 % - Accent6 2 2 2 3 4 4" xfId="45630"/>
    <cellStyle name="20 % - Accent6 2 2 2 3 4 5" xfId="56194"/>
    <cellStyle name="20 % - Accent6 2 2 2 3 5" xfId="3729"/>
    <cellStyle name="20 % - Accent6 2 2 2 3 6" xfId="14307"/>
    <cellStyle name="20 % - Accent6 2 2 2 3 7" xfId="19238"/>
    <cellStyle name="20 % - Accent6 2 2 2 3 8" xfId="29795"/>
    <cellStyle name="20 % - Accent6 2 2 2 3 9" xfId="40350"/>
    <cellStyle name="20 % - Accent6 2 2 2 4" xfId="1613"/>
    <cellStyle name="20 % - Accent6 2 2 2 4 2" xfId="6899"/>
    <cellStyle name="20 % - Accent6 2 2 2 4 2 2" xfId="12180"/>
    <cellStyle name="20 % - Accent6 2 2 2 4 2 2 2" xfId="27686"/>
    <cellStyle name="20 % - Accent6 2 2 2 4 2 2 3" xfId="38243"/>
    <cellStyle name="20 % - Accent6 2 2 2 4 2 2 4" xfId="48798"/>
    <cellStyle name="20 % - Accent6 2 2 2 4 2 2 5" xfId="59362"/>
    <cellStyle name="20 % - Accent6 2 2 2 4 2 3" xfId="17299"/>
    <cellStyle name="20 % - Accent6 2 2 2 4 2 4" xfId="22406"/>
    <cellStyle name="20 % - Accent6 2 2 2 4 2 5" xfId="32963"/>
    <cellStyle name="20 % - Accent6 2 2 2 4 2 6" xfId="43518"/>
    <cellStyle name="20 % - Accent6 2 2 2 4 2 7" xfId="54082"/>
    <cellStyle name="20 % - Accent6 2 2 2 4 3" xfId="9539"/>
    <cellStyle name="20 % - Accent6 2 2 2 4 3 2" xfId="25046"/>
    <cellStyle name="20 % - Accent6 2 2 2 4 3 3" xfId="35603"/>
    <cellStyle name="20 % - Accent6 2 2 2 4 3 4" xfId="46158"/>
    <cellStyle name="20 % - Accent6 2 2 2 4 3 5" xfId="56722"/>
    <cellStyle name="20 % - Accent6 2 2 2 4 4" xfId="4257"/>
    <cellStyle name="20 % - Accent6 2 2 2 4 5" xfId="14835"/>
    <cellStyle name="20 % - Accent6 2 2 2 4 6" xfId="19766"/>
    <cellStyle name="20 % - Accent6 2 2 2 4 7" xfId="30323"/>
    <cellStyle name="20 % - Accent6 2 2 2 4 8" xfId="40878"/>
    <cellStyle name="20 % - Accent6 2 2 2 4 9" xfId="51442"/>
    <cellStyle name="20 % - Accent6 2 2 2 5" xfId="5666"/>
    <cellStyle name="20 % - Accent6 2 2 2 5 2" xfId="10948"/>
    <cellStyle name="20 % - Accent6 2 2 2 5 2 2" xfId="26454"/>
    <cellStyle name="20 % - Accent6 2 2 2 5 2 3" xfId="37011"/>
    <cellStyle name="20 % - Accent6 2 2 2 5 2 4" xfId="47566"/>
    <cellStyle name="20 % - Accent6 2 2 2 5 2 5" xfId="58130"/>
    <cellStyle name="20 % - Accent6 2 2 2 5 3" xfId="16067"/>
    <cellStyle name="20 % - Accent6 2 2 2 5 4" xfId="21174"/>
    <cellStyle name="20 % - Accent6 2 2 2 5 5" xfId="31731"/>
    <cellStyle name="20 % - Accent6 2 2 2 5 6" xfId="42286"/>
    <cellStyle name="20 % - Accent6 2 2 2 5 7" xfId="52850"/>
    <cellStyle name="20 % - Accent6 2 2 2 6" xfId="8307"/>
    <cellStyle name="20 % - Accent6 2 2 2 6 2" xfId="23814"/>
    <cellStyle name="20 % - Accent6 2 2 2 6 3" xfId="34371"/>
    <cellStyle name="20 % - Accent6 2 2 2 6 4" xfId="44926"/>
    <cellStyle name="20 % - Accent6 2 2 2 6 5" xfId="55490"/>
    <cellStyle name="20 % - Accent6 2 2 2 7" xfId="3029"/>
    <cellStyle name="20 % - Accent6 2 2 2 8" xfId="13603"/>
    <cellStyle name="20 % - Accent6 2 2 2 9" xfId="18534"/>
    <cellStyle name="20 % - Accent6 2 2 3" xfId="556"/>
    <cellStyle name="20 % - Accent6 2 2 3 10" xfId="39822"/>
    <cellStyle name="20 % - Accent6 2 2 3 11" xfId="50386"/>
    <cellStyle name="20 % - Accent6 2 2 3 2" xfId="1261"/>
    <cellStyle name="20 % - Accent6 2 2 3 2 10" xfId="51090"/>
    <cellStyle name="20 % - Accent6 2 2 3 2 2" xfId="2493"/>
    <cellStyle name="20 % - Accent6 2 2 3 2 2 2" xfId="7779"/>
    <cellStyle name="20 % - Accent6 2 2 3 2 2 2 2" xfId="13060"/>
    <cellStyle name="20 % - Accent6 2 2 3 2 2 2 2 2" xfId="28566"/>
    <cellStyle name="20 % - Accent6 2 2 3 2 2 2 2 3" xfId="39123"/>
    <cellStyle name="20 % - Accent6 2 2 3 2 2 2 2 4" xfId="49678"/>
    <cellStyle name="20 % - Accent6 2 2 3 2 2 2 2 5" xfId="60242"/>
    <cellStyle name="20 % - Accent6 2 2 3 2 2 2 3" xfId="18179"/>
    <cellStyle name="20 % - Accent6 2 2 3 2 2 2 4" xfId="23286"/>
    <cellStyle name="20 % - Accent6 2 2 3 2 2 2 5" xfId="33843"/>
    <cellStyle name="20 % - Accent6 2 2 3 2 2 2 6" xfId="44398"/>
    <cellStyle name="20 % - Accent6 2 2 3 2 2 2 7" xfId="54962"/>
    <cellStyle name="20 % - Accent6 2 2 3 2 2 3" xfId="10419"/>
    <cellStyle name="20 % - Accent6 2 2 3 2 2 3 2" xfId="25926"/>
    <cellStyle name="20 % - Accent6 2 2 3 2 2 3 3" xfId="36483"/>
    <cellStyle name="20 % - Accent6 2 2 3 2 2 3 4" xfId="47038"/>
    <cellStyle name="20 % - Accent6 2 2 3 2 2 3 5" xfId="57602"/>
    <cellStyle name="20 % - Accent6 2 2 3 2 2 4" xfId="5137"/>
    <cellStyle name="20 % - Accent6 2 2 3 2 2 5" xfId="15715"/>
    <cellStyle name="20 % - Accent6 2 2 3 2 2 6" xfId="20646"/>
    <cellStyle name="20 % - Accent6 2 2 3 2 2 7" xfId="31203"/>
    <cellStyle name="20 % - Accent6 2 2 3 2 2 8" xfId="41758"/>
    <cellStyle name="20 % - Accent6 2 2 3 2 2 9" xfId="52322"/>
    <cellStyle name="20 % - Accent6 2 2 3 2 3" xfId="6547"/>
    <cellStyle name="20 % - Accent6 2 2 3 2 3 2" xfId="11828"/>
    <cellStyle name="20 % - Accent6 2 2 3 2 3 2 2" xfId="27334"/>
    <cellStyle name="20 % - Accent6 2 2 3 2 3 2 3" xfId="37891"/>
    <cellStyle name="20 % - Accent6 2 2 3 2 3 2 4" xfId="48446"/>
    <cellStyle name="20 % - Accent6 2 2 3 2 3 2 5" xfId="59010"/>
    <cellStyle name="20 % - Accent6 2 2 3 2 3 3" xfId="16947"/>
    <cellStyle name="20 % - Accent6 2 2 3 2 3 4" xfId="22054"/>
    <cellStyle name="20 % - Accent6 2 2 3 2 3 5" xfId="32611"/>
    <cellStyle name="20 % - Accent6 2 2 3 2 3 6" xfId="43166"/>
    <cellStyle name="20 % - Accent6 2 2 3 2 3 7" xfId="53730"/>
    <cellStyle name="20 % - Accent6 2 2 3 2 4" xfId="9187"/>
    <cellStyle name="20 % - Accent6 2 2 3 2 4 2" xfId="24694"/>
    <cellStyle name="20 % - Accent6 2 2 3 2 4 3" xfId="35251"/>
    <cellStyle name="20 % - Accent6 2 2 3 2 4 4" xfId="45806"/>
    <cellStyle name="20 % - Accent6 2 2 3 2 4 5" xfId="56370"/>
    <cellStyle name="20 % - Accent6 2 2 3 2 5" xfId="3905"/>
    <cellStyle name="20 % - Accent6 2 2 3 2 6" xfId="14483"/>
    <cellStyle name="20 % - Accent6 2 2 3 2 7" xfId="19414"/>
    <cellStyle name="20 % - Accent6 2 2 3 2 8" xfId="29971"/>
    <cellStyle name="20 % - Accent6 2 2 3 2 9" xfId="40526"/>
    <cellStyle name="20 % - Accent6 2 2 3 3" xfId="1789"/>
    <cellStyle name="20 % - Accent6 2 2 3 3 2" xfId="7075"/>
    <cellStyle name="20 % - Accent6 2 2 3 3 2 2" xfId="12356"/>
    <cellStyle name="20 % - Accent6 2 2 3 3 2 2 2" xfId="27862"/>
    <cellStyle name="20 % - Accent6 2 2 3 3 2 2 3" xfId="38419"/>
    <cellStyle name="20 % - Accent6 2 2 3 3 2 2 4" xfId="48974"/>
    <cellStyle name="20 % - Accent6 2 2 3 3 2 2 5" xfId="59538"/>
    <cellStyle name="20 % - Accent6 2 2 3 3 2 3" xfId="17475"/>
    <cellStyle name="20 % - Accent6 2 2 3 3 2 4" xfId="22582"/>
    <cellStyle name="20 % - Accent6 2 2 3 3 2 5" xfId="33139"/>
    <cellStyle name="20 % - Accent6 2 2 3 3 2 6" xfId="43694"/>
    <cellStyle name="20 % - Accent6 2 2 3 3 2 7" xfId="54258"/>
    <cellStyle name="20 % - Accent6 2 2 3 3 3" xfId="9715"/>
    <cellStyle name="20 % - Accent6 2 2 3 3 3 2" xfId="25222"/>
    <cellStyle name="20 % - Accent6 2 2 3 3 3 3" xfId="35779"/>
    <cellStyle name="20 % - Accent6 2 2 3 3 3 4" xfId="46334"/>
    <cellStyle name="20 % - Accent6 2 2 3 3 3 5" xfId="56898"/>
    <cellStyle name="20 % - Accent6 2 2 3 3 4" xfId="4433"/>
    <cellStyle name="20 % - Accent6 2 2 3 3 5" xfId="15011"/>
    <cellStyle name="20 % - Accent6 2 2 3 3 6" xfId="19942"/>
    <cellStyle name="20 % - Accent6 2 2 3 3 7" xfId="30499"/>
    <cellStyle name="20 % - Accent6 2 2 3 3 8" xfId="41054"/>
    <cellStyle name="20 % - Accent6 2 2 3 3 9" xfId="51618"/>
    <cellStyle name="20 % - Accent6 2 2 3 4" xfId="5842"/>
    <cellStyle name="20 % - Accent6 2 2 3 4 2" xfId="11124"/>
    <cellStyle name="20 % - Accent6 2 2 3 4 2 2" xfId="26630"/>
    <cellStyle name="20 % - Accent6 2 2 3 4 2 3" xfId="37187"/>
    <cellStyle name="20 % - Accent6 2 2 3 4 2 4" xfId="47742"/>
    <cellStyle name="20 % - Accent6 2 2 3 4 2 5" xfId="58306"/>
    <cellStyle name="20 % - Accent6 2 2 3 4 3" xfId="16243"/>
    <cellStyle name="20 % - Accent6 2 2 3 4 4" xfId="21350"/>
    <cellStyle name="20 % - Accent6 2 2 3 4 5" xfId="31907"/>
    <cellStyle name="20 % - Accent6 2 2 3 4 6" xfId="42462"/>
    <cellStyle name="20 % - Accent6 2 2 3 4 7" xfId="53026"/>
    <cellStyle name="20 % - Accent6 2 2 3 5" xfId="8483"/>
    <cellStyle name="20 % - Accent6 2 2 3 5 2" xfId="23990"/>
    <cellStyle name="20 % - Accent6 2 2 3 5 3" xfId="34547"/>
    <cellStyle name="20 % - Accent6 2 2 3 5 4" xfId="45102"/>
    <cellStyle name="20 % - Accent6 2 2 3 5 5" xfId="55666"/>
    <cellStyle name="20 % - Accent6 2 2 3 6" xfId="3201"/>
    <cellStyle name="20 % - Accent6 2 2 3 7" xfId="13779"/>
    <cellStyle name="20 % - Accent6 2 2 3 8" xfId="18710"/>
    <cellStyle name="20 % - Accent6 2 2 3 9" xfId="29267"/>
    <cellStyle name="20 % - Accent6 2 2 4" xfId="909"/>
    <cellStyle name="20 % - Accent6 2 2 4 10" xfId="50738"/>
    <cellStyle name="20 % - Accent6 2 2 4 2" xfId="2141"/>
    <cellStyle name="20 % - Accent6 2 2 4 2 2" xfId="7427"/>
    <cellStyle name="20 % - Accent6 2 2 4 2 2 2" xfId="12708"/>
    <cellStyle name="20 % - Accent6 2 2 4 2 2 2 2" xfId="28214"/>
    <cellStyle name="20 % - Accent6 2 2 4 2 2 2 3" xfId="38771"/>
    <cellStyle name="20 % - Accent6 2 2 4 2 2 2 4" xfId="49326"/>
    <cellStyle name="20 % - Accent6 2 2 4 2 2 2 5" xfId="59890"/>
    <cellStyle name="20 % - Accent6 2 2 4 2 2 3" xfId="17827"/>
    <cellStyle name="20 % - Accent6 2 2 4 2 2 4" xfId="22934"/>
    <cellStyle name="20 % - Accent6 2 2 4 2 2 5" xfId="33491"/>
    <cellStyle name="20 % - Accent6 2 2 4 2 2 6" xfId="44046"/>
    <cellStyle name="20 % - Accent6 2 2 4 2 2 7" xfId="54610"/>
    <cellStyle name="20 % - Accent6 2 2 4 2 3" xfId="10067"/>
    <cellStyle name="20 % - Accent6 2 2 4 2 3 2" xfId="25574"/>
    <cellStyle name="20 % - Accent6 2 2 4 2 3 3" xfId="36131"/>
    <cellStyle name="20 % - Accent6 2 2 4 2 3 4" xfId="46686"/>
    <cellStyle name="20 % - Accent6 2 2 4 2 3 5" xfId="57250"/>
    <cellStyle name="20 % - Accent6 2 2 4 2 4" xfId="4785"/>
    <cellStyle name="20 % - Accent6 2 2 4 2 5" xfId="15363"/>
    <cellStyle name="20 % - Accent6 2 2 4 2 6" xfId="20294"/>
    <cellStyle name="20 % - Accent6 2 2 4 2 7" xfId="30851"/>
    <cellStyle name="20 % - Accent6 2 2 4 2 8" xfId="41406"/>
    <cellStyle name="20 % - Accent6 2 2 4 2 9" xfId="51970"/>
    <cellStyle name="20 % - Accent6 2 2 4 3" xfId="6195"/>
    <cellStyle name="20 % - Accent6 2 2 4 3 2" xfId="11476"/>
    <cellStyle name="20 % - Accent6 2 2 4 3 2 2" xfId="26982"/>
    <cellStyle name="20 % - Accent6 2 2 4 3 2 3" xfId="37539"/>
    <cellStyle name="20 % - Accent6 2 2 4 3 2 4" xfId="48094"/>
    <cellStyle name="20 % - Accent6 2 2 4 3 2 5" xfId="58658"/>
    <cellStyle name="20 % - Accent6 2 2 4 3 3" xfId="16595"/>
    <cellStyle name="20 % - Accent6 2 2 4 3 4" xfId="21702"/>
    <cellStyle name="20 % - Accent6 2 2 4 3 5" xfId="32259"/>
    <cellStyle name="20 % - Accent6 2 2 4 3 6" xfId="42814"/>
    <cellStyle name="20 % - Accent6 2 2 4 3 7" xfId="53378"/>
    <cellStyle name="20 % - Accent6 2 2 4 4" xfId="8835"/>
    <cellStyle name="20 % - Accent6 2 2 4 4 2" xfId="24342"/>
    <cellStyle name="20 % - Accent6 2 2 4 4 3" xfId="34899"/>
    <cellStyle name="20 % - Accent6 2 2 4 4 4" xfId="45454"/>
    <cellStyle name="20 % - Accent6 2 2 4 4 5" xfId="56018"/>
    <cellStyle name="20 % - Accent6 2 2 4 5" xfId="3553"/>
    <cellStyle name="20 % - Accent6 2 2 4 6" xfId="14131"/>
    <cellStyle name="20 % - Accent6 2 2 4 7" xfId="19062"/>
    <cellStyle name="20 % - Accent6 2 2 4 8" xfId="29619"/>
    <cellStyle name="20 % - Accent6 2 2 4 9" xfId="40174"/>
    <cellStyle name="20 % - Accent6 2 2 5" xfId="1437"/>
    <cellStyle name="20 % - Accent6 2 2 5 2" xfId="6723"/>
    <cellStyle name="20 % - Accent6 2 2 5 2 2" xfId="12004"/>
    <cellStyle name="20 % - Accent6 2 2 5 2 2 2" xfId="27510"/>
    <cellStyle name="20 % - Accent6 2 2 5 2 2 3" xfId="38067"/>
    <cellStyle name="20 % - Accent6 2 2 5 2 2 4" xfId="48622"/>
    <cellStyle name="20 % - Accent6 2 2 5 2 2 5" xfId="59186"/>
    <cellStyle name="20 % - Accent6 2 2 5 2 3" xfId="17123"/>
    <cellStyle name="20 % - Accent6 2 2 5 2 4" xfId="22230"/>
    <cellStyle name="20 % - Accent6 2 2 5 2 5" xfId="32787"/>
    <cellStyle name="20 % - Accent6 2 2 5 2 6" xfId="43342"/>
    <cellStyle name="20 % - Accent6 2 2 5 2 7" xfId="53906"/>
    <cellStyle name="20 % - Accent6 2 2 5 3" xfId="9363"/>
    <cellStyle name="20 % - Accent6 2 2 5 3 2" xfId="24870"/>
    <cellStyle name="20 % - Accent6 2 2 5 3 3" xfId="35427"/>
    <cellStyle name="20 % - Accent6 2 2 5 3 4" xfId="45982"/>
    <cellStyle name="20 % - Accent6 2 2 5 3 5" xfId="56546"/>
    <cellStyle name="20 % - Accent6 2 2 5 4" xfId="4081"/>
    <cellStyle name="20 % - Accent6 2 2 5 5" xfId="14659"/>
    <cellStyle name="20 % - Accent6 2 2 5 6" xfId="19590"/>
    <cellStyle name="20 % - Accent6 2 2 5 7" xfId="30147"/>
    <cellStyle name="20 % - Accent6 2 2 5 8" xfId="40702"/>
    <cellStyle name="20 % - Accent6 2 2 5 9" xfId="51266"/>
    <cellStyle name="20 % - Accent6 2 2 6" xfId="2669"/>
    <cellStyle name="20 % - Accent6 2 2 6 2" xfId="7955"/>
    <cellStyle name="20 % - Accent6 2 2 6 2 2" xfId="13236"/>
    <cellStyle name="20 % - Accent6 2 2 6 2 2 2" xfId="28742"/>
    <cellStyle name="20 % - Accent6 2 2 6 2 2 3" xfId="39299"/>
    <cellStyle name="20 % - Accent6 2 2 6 2 2 4" xfId="49854"/>
    <cellStyle name="20 % - Accent6 2 2 6 2 2 5" xfId="60418"/>
    <cellStyle name="20 % - Accent6 2 2 6 2 3" xfId="23462"/>
    <cellStyle name="20 % - Accent6 2 2 6 2 4" xfId="34019"/>
    <cellStyle name="20 % - Accent6 2 2 6 2 5" xfId="44574"/>
    <cellStyle name="20 % - Accent6 2 2 6 2 6" xfId="55138"/>
    <cellStyle name="20 % - Accent6 2 2 6 3" xfId="10595"/>
    <cellStyle name="20 % - Accent6 2 2 6 3 2" xfId="26102"/>
    <cellStyle name="20 % - Accent6 2 2 6 3 3" xfId="36659"/>
    <cellStyle name="20 % - Accent6 2 2 6 3 4" xfId="47214"/>
    <cellStyle name="20 % - Accent6 2 2 6 3 5" xfId="57778"/>
    <cellStyle name="20 % - Accent6 2 2 6 4" xfId="5313"/>
    <cellStyle name="20 % - Accent6 2 2 6 5" xfId="15891"/>
    <cellStyle name="20 % - Accent6 2 2 6 6" xfId="20822"/>
    <cellStyle name="20 % - Accent6 2 2 6 7" xfId="31379"/>
    <cellStyle name="20 % - Accent6 2 2 6 8" xfId="41934"/>
    <cellStyle name="20 % - Accent6 2 2 6 9" xfId="52498"/>
    <cellStyle name="20 % - Accent6 2 2 7" xfId="5490"/>
    <cellStyle name="20 % - Accent6 2 2 7 2" xfId="10772"/>
    <cellStyle name="20 % - Accent6 2 2 7 2 2" xfId="26278"/>
    <cellStyle name="20 % - Accent6 2 2 7 2 3" xfId="36835"/>
    <cellStyle name="20 % - Accent6 2 2 7 2 4" xfId="47390"/>
    <cellStyle name="20 % - Accent6 2 2 7 2 5" xfId="57954"/>
    <cellStyle name="20 % - Accent6 2 2 7 3" xfId="20998"/>
    <cellStyle name="20 % - Accent6 2 2 7 4" xfId="31555"/>
    <cellStyle name="20 % - Accent6 2 2 7 5" xfId="42110"/>
    <cellStyle name="20 % - Accent6 2 2 7 6" xfId="52674"/>
    <cellStyle name="20 % - Accent6 2 2 8" xfId="8131"/>
    <cellStyle name="20 % - Accent6 2 2 8 2" xfId="23638"/>
    <cellStyle name="20 % - Accent6 2 2 8 3" xfId="34195"/>
    <cellStyle name="20 % - Accent6 2 2 8 4" xfId="44750"/>
    <cellStyle name="20 % - Accent6 2 2 8 5" xfId="55314"/>
    <cellStyle name="20 % - Accent6 2 2 9" xfId="2846"/>
    <cellStyle name="20 % - Accent6 2 3" xfId="293"/>
    <cellStyle name="20 % - Accent6 2 3 10" xfId="29008"/>
    <cellStyle name="20 % - Accent6 2 3 11" xfId="39563"/>
    <cellStyle name="20 % - Accent6 2 3 12" xfId="50123"/>
    <cellStyle name="20 % - Accent6 2 3 2" xfId="646"/>
    <cellStyle name="20 % - Accent6 2 3 2 10" xfId="50475"/>
    <cellStyle name="20 % - Accent6 2 3 2 2" xfId="1878"/>
    <cellStyle name="20 % - Accent6 2 3 2 2 2" xfId="7164"/>
    <cellStyle name="20 % - Accent6 2 3 2 2 2 2" xfId="12445"/>
    <cellStyle name="20 % - Accent6 2 3 2 2 2 2 2" xfId="27951"/>
    <cellStyle name="20 % - Accent6 2 3 2 2 2 2 3" xfId="38508"/>
    <cellStyle name="20 % - Accent6 2 3 2 2 2 2 4" xfId="49063"/>
    <cellStyle name="20 % - Accent6 2 3 2 2 2 2 5" xfId="59627"/>
    <cellStyle name="20 % - Accent6 2 3 2 2 2 3" xfId="17564"/>
    <cellStyle name="20 % - Accent6 2 3 2 2 2 4" xfId="22671"/>
    <cellStyle name="20 % - Accent6 2 3 2 2 2 5" xfId="33228"/>
    <cellStyle name="20 % - Accent6 2 3 2 2 2 6" xfId="43783"/>
    <cellStyle name="20 % - Accent6 2 3 2 2 2 7" xfId="54347"/>
    <cellStyle name="20 % - Accent6 2 3 2 2 3" xfId="9804"/>
    <cellStyle name="20 % - Accent6 2 3 2 2 3 2" xfId="25311"/>
    <cellStyle name="20 % - Accent6 2 3 2 2 3 3" xfId="35868"/>
    <cellStyle name="20 % - Accent6 2 3 2 2 3 4" xfId="46423"/>
    <cellStyle name="20 % - Accent6 2 3 2 2 3 5" xfId="56987"/>
    <cellStyle name="20 % - Accent6 2 3 2 2 4" xfId="4522"/>
    <cellStyle name="20 % - Accent6 2 3 2 2 5" xfId="15100"/>
    <cellStyle name="20 % - Accent6 2 3 2 2 6" xfId="20031"/>
    <cellStyle name="20 % - Accent6 2 3 2 2 7" xfId="30588"/>
    <cellStyle name="20 % - Accent6 2 3 2 2 8" xfId="41143"/>
    <cellStyle name="20 % - Accent6 2 3 2 2 9" xfId="51707"/>
    <cellStyle name="20 % - Accent6 2 3 2 3" xfId="5932"/>
    <cellStyle name="20 % - Accent6 2 3 2 3 2" xfId="11213"/>
    <cellStyle name="20 % - Accent6 2 3 2 3 2 2" xfId="26719"/>
    <cellStyle name="20 % - Accent6 2 3 2 3 2 3" xfId="37276"/>
    <cellStyle name="20 % - Accent6 2 3 2 3 2 4" xfId="47831"/>
    <cellStyle name="20 % - Accent6 2 3 2 3 2 5" xfId="58395"/>
    <cellStyle name="20 % - Accent6 2 3 2 3 3" xfId="16332"/>
    <cellStyle name="20 % - Accent6 2 3 2 3 4" xfId="21439"/>
    <cellStyle name="20 % - Accent6 2 3 2 3 5" xfId="31996"/>
    <cellStyle name="20 % - Accent6 2 3 2 3 6" xfId="42551"/>
    <cellStyle name="20 % - Accent6 2 3 2 3 7" xfId="53115"/>
    <cellStyle name="20 % - Accent6 2 3 2 4" xfId="8572"/>
    <cellStyle name="20 % - Accent6 2 3 2 4 2" xfId="24079"/>
    <cellStyle name="20 % - Accent6 2 3 2 4 3" xfId="34636"/>
    <cellStyle name="20 % - Accent6 2 3 2 4 4" xfId="45191"/>
    <cellStyle name="20 % - Accent6 2 3 2 4 5" xfId="55755"/>
    <cellStyle name="20 % - Accent6 2 3 2 5" xfId="3290"/>
    <cellStyle name="20 % - Accent6 2 3 2 6" xfId="13868"/>
    <cellStyle name="20 % - Accent6 2 3 2 7" xfId="18799"/>
    <cellStyle name="20 % - Accent6 2 3 2 8" xfId="29356"/>
    <cellStyle name="20 % - Accent6 2 3 2 9" xfId="39911"/>
    <cellStyle name="20 % - Accent6 2 3 3" xfId="998"/>
    <cellStyle name="20 % - Accent6 2 3 3 10" xfId="50827"/>
    <cellStyle name="20 % - Accent6 2 3 3 2" xfId="2230"/>
    <cellStyle name="20 % - Accent6 2 3 3 2 2" xfId="7516"/>
    <cellStyle name="20 % - Accent6 2 3 3 2 2 2" xfId="12797"/>
    <cellStyle name="20 % - Accent6 2 3 3 2 2 2 2" xfId="28303"/>
    <cellStyle name="20 % - Accent6 2 3 3 2 2 2 3" xfId="38860"/>
    <cellStyle name="20 % - Accent6 2 3 3 2 2 2 4" xfId="49415"/>
    <cellStyle name="20 % - Accent6 2 3 3 2 2 2 5" xfId="59979"/>
    <cellStyle name="20 % - Accent6 2 3 3 2 2 3" xfId="17916"/>
    <cellStyle name="20 % - Accent6 2 3 3 2 2 4" xfId="23023"/>
    <cellStyle name="20 % - Accent6 2 3 3 2 2 5" xfId="33580"/>
    <cellStyle name="20 % - Accent6 2 3 3 2 2 6" xfId="44135"/>
    <cellStyle name="20 % - Accent6 2 3 3 2 2 7" xfId="54699"/>
    <cellStyle name="20 % - Accent6 2 3 3 2 3" xfId="10156"/>
    <cellStyle name="20 % - Accent6 2 3 3 2 3 2" xfId="25663"/>
    <cellStyle name="20 % - Accent6 2 3 3 2 3 3" xfId="36220"/>
    <cellStyle name="20 % - Accent6 2 3 3 2 3 4" xfId="46775"/>
    <cellStyle name="20 % - Accent6 2 3 3 2 3 5" xfId="57339"/>
    <cellStyle name="20 % - Accent6 2 3 3 2 4" xfId="4874"/>
    <cellStyle name="20 % - Accent6 2 3 3 2 5" xfId="15452"/>
    <cellStyle name="20 % - Accent6 2 3 3 2 6" xfId="20383"/>
    <cellStyle name="20 % - Accent6 2 3 3 2 7" xfId="30940"/>
    <cellStyle name="20 % - Accent6 2 3 3 2 8" xfId="41495"/>
    <cellStyle name="20 % - Accent6 2 3 3 2 9" xfId="52059"/>
    <cellStyle name="20 % - Accent6 2 3 3 3" xfId="6284"/>
    <cellStyle name="20 % - Accent6 2 3 3 3 2" xfId="11565"/>
    <cellStyle name="20 % - Accent6 2 3 3 3 2 2" xfId="27071"/>
    <cellStyle name="20 % - Accent6 2 3 3 3 2 3" xfId="37628"/>
    <cellStyle name="20 % - Accent6 2 3 3 3 2 4" xfId="48183"/>
    <cellStyle name="20 % - Accent6 2 3 3 3 2 5" xfId="58747"/>
    <cellStyle name="20 % - Accent6 2 3 3 3 3" xfId="16684"/>
    <cellStyle name="20 % - Accent6 2 3 3 3 4" xfId="21791"/>
    <cellStyle name="20 % - Accent6 2 3 3 3 5" xfId="32348"/>
    <cellStyle name="20 % - Accent6 2 3 3 3 6" xfId="42903"/>
    <cellStyle name="20 % - Accent6 2 3 3 3 7" xfId="53467"/>
    <cellStyle name="20 % - Accent6 2 3 3 4" xfId="8924"/>
    <cellStyle name="20 % - Accent6 2 3 3 4 2" xfId="24431"/>
    <cellStyle name="20 % - Accent6 2 3 3 4 3" xfId="34988"/>
    <cellStyle name="20 % - Accent6 2 3 3 4 4" xfId="45543"/>
    <cellStyle name="20 % - Accent6 2 3 3 4 5" xfId="56107"/>
    <cellStyle name="20 % - Accent6 2 3 3 5" xfId="3642"/>
    <cellStyle name="20 % - Accent6 2 3 3 6" xfId="14220"/>
    <cellStyle name="20 % - Accent6 2 3 3 7" xfId="19151"/>
    <cellStyle name="20 % - Accent6 2 3 3 8" xfId="29708"/>
    <cellStyle name="20 % - Accent6 2 3 3 9" xfId="40263"/>
    <cellStyle name="20 % - Accent6 2 3 4" xfId="1526"/>
    <cellStyle name="20 % - Accent6 2 3 4 2" xfId="6812"/>
    <cellStyle name="20 % - Accent6 2 3 4 2 2" xfId="12093"/>
    <cellStyle name="20 % - Accent6 2 3 4 2 2 2" xfId="27599"/>
    <cellStyle name="20 % - Accent6 2 3 4 2 2 3" xfId="38156"/>
    <cellStyle name="20 % - Accent6 2 3 4 2 2 4" xfId="48711"/>
    <cellStyle name="20 % - Accent6 2 3 4 2 2 5" xfId="59275"/>
    <cellStyle name="20 % - Accent6 2 3 4 2 3" xfId="17212"/>
    <cellStyle name="20 % - Accent6 2 3 4 2 4" xfId="22319"/>
    <cellStyle name="20 % - Accent6 2 3 4 2 5" xfId="32876"/>
    <cellStyle name="20 % - Accent6 2 3 4 2 6" xfId="43431"/>
    <cellStyle name="20 % - Accent6 2 3 4 2 7" xfId="53995"/>
    <cellStyle name="20 % - Accent6 2 3 4 3" xfId="9452"/>
    <cellStyle name="20 % - Accent6 2 3 4 3 2" xfId="24959"/>
    <cellStyle name="20 % - Accent6 2 3 4 3 3" xfId="35516"/>
    <cellStyle name="20 % - Accent6 2 3 4 3 4" xfId="46071"/>
    <cellStyle name="20 % - Accent6 2 3 4 3 5" xfId="56635"/>
    <cellStyle name="20 % - Accent6 2 3 4 4" xfId="4170"/>
    <cellStyle name="20 % - Accent6 2 3 4 5" xfId="14748"/>
    <cellStyle name="20 % - Accent6 2 3 4 6" xfId="19679"/>
    <cellStyle name="20 % - Accent6 2 3 4 7" xfId="30236"/>
    <cellStyle name="20 % - Accent6 2 3 4 8" xfId="40791"/>
    <cellStyle name="20 % - Accent6 2 3 4 9" xfId="51355"/>
    <cellStyle name="20 % - Accent6 2 3 5" xfId="5579"/>
    <cellStyle name="20 % - Accent6 2 3 5 2" xfId="10861"/>
    <cellStyle name="20 % - Accent6 2 3 5 2 2" xfId="26367"/>
    <cellStyle name="20 % - Accent6 2 3 5 2 3" xfId="36924"/>
    <cellStyle name="20 % - Accent6 2 3 5 2 4" xfId="47479"/>
    <cellStyle name="20 % - Accent6 2 3 5 2 5" xfId="58043"/>
    <cellStyle name="20 % - Accent6 2 3 5 3" xfId="15980"/>
    <cellStyle name="20 % - Accent6 2 3 5 4" xfId="21087"/>
    <cellStyle name="20 % - Accent6 2 3 5 5" xfId="31644"/>
    <cellStyle name="20 % - Accent6 2 3 5 6" xfId="42199"/>
    <cellStyle name="20 % - Accent6 2 3 5 7" xfId="52763"/>
    <cellStyle name="20 % - Accent6 2 3 6" xfId="8220"/>
    <cellStyle name="20 % - Accent6 2 3 6 2" xfId="23727"/>
    <cellStyle name="20 % - Accent6 2 3 6 3" xfId="34284"/>
    <cellStyle name="20 % - Accent6 2 3 6 4" xfId="44839"/>
    <cellStyle name="20 % - Accent6 2 3 6 5" xfId="55403"/>
    <cellStyle name="20 % - Accent6 2 3 7" xfId="2942"/>
    <cellStyle name="20 % - Accent6 2 3 8" xfId="13516"/>
    <cellStyle name="20 % - Accent6 2 3 9" xfId="18447"/>
    <cellStyle name="20 % - Accent6 2 4" xfId="469"/>
    <cellStyle name="20 % - Accent6 2 4 10" xfId="39737"/>
    <cellStyle name="20 % - Accent6 2 4 11" xfId="50299"/>
    <cellStyle name="20 % - Accent6 2 4 2" xfId="1174"/>
    <cellStyle name="20 % - Accent6 2 4 2 10" xfId="51003"/>
    <cellStyle name="20 % - Accent6 2 4 2 2" xfId="2406"/>
    <cellStyle name="20 % - Accent6 2 4 2 2 2" xfId="7692"/>
    <cellStyle name="20 % - Accent6 2 4 2 2 2 2" xfId="12973"/>
    <cellStyle name="20 % - Accent6 2 4 2 2 2 2 2" xfId="28479"/>
    <cellStyle name="20 % - Accent6 2 4 2 2 2 2 3" xfId="39036"/>
    <cellStyle name="20 % - Accent6 2 4 2 2 2 2 4" xfId="49591"/>
    <cellStyle name="20 % - Accent6 2 4 2 2 2 2 5" xfId="60155"/>
    <cellStyle name="20 % - Accent6 2 4 2 2 2 3" xfId="18092"/>
    <cellStyle name="20 % - Accent6 2 4 2 2 2 4" xfId="23199"/>
    <cellStyle name="20 % - Accent6 2 4 2 2 2 5" xfId="33756"/>
    <cellStyle name="20 % - Accent6 2 4 2 2 2 6" xfId="44311"/>
    <cellStyle name="20 % - Accent6 2 4 2 2 2 7" xfId="54875"/>
    <cellStyle name="20 % - Accent6 2 4 2 2 3" xfId="10332"/>
    <cellStyle name="20 % - Accent6 2 4 2 2 3 2" xfId="25839"/>
    <cellStyle name="20 % - Accent6 2 4 2 2 3 3" xfId="36396"/>
    <cellStyle name="20 % - Accent6 2 4 2 2 3 4" xfId="46951"/>
    <cellStyle name="20 % - Accent6 2 4 2 2 3 5" xfId="57515"/>
    <cellStyle name="20 % - Accent6 2 4 2 2 4" xfId="5050"/>
    <cellStyle name="20 % - Accent6 2 4 2 2 5" xfId="15628"/>
    <cellStyle name="20 % - Accent6 2 4 2 2 6" xfId="20559"/>
    <cellStyle name="20 % - Accent6 2 4 2 2 7" xfId="31116"/>
    <cellStyle name="20 % - Accent6 2 4 2 2 8" xfId="41671"/>
    <cellStyle name="20 % - Accent6 2 4 2 2 9" xfId="52235"/>
    <cellStyle name="20 % - Accent6 2 4 2 3" xfId="6460"/>
    <cellStyle name="20 % - Accent6 2 4 2 3 2" xfId="11741"/>
    <cellStyle name="20 % - Accent6 2 4 2 3 2 2" xfId="27247"/>
    <cellStyle name="20 % - Accent6 2 4 2 3 2 3" xfId="37804"/>
    <cellStyle name="20 % - Accent6 2 4 2 3 2 4" xfId="48359"/>
    <cellStyle name="20 % - Accent6 2 4 2 3 2 5" xfId="58923"/>
    <cellStyle name="20 % - Accent6 2 4 2 3 3" xfId="16860"/>
    <cellStyle name="20 % - Accent6 2 4 2 3 4" xfId="21967"/>
    <cellStyle name="20 % - Accent6 2 4 2 3 5" xfId="32524"/>
    <cellStyle name="20 % - Accent6 2 4 2 3 6" xfId="43079"/>
    <cellStyle name="20 % - Accent6 2 4 2 3 7" xfId="53643"/>
    <cellStyle name="20 % - Accent6 2 4 2 4" xfId="9100"/>
    <cellStyle name="20 % - Accent6 2 4 2 4 2" xfId="24607"/>
    <cellStyle name="20 % - Accent6 2 4 2 4 3" xfId="35164"/>
    <cellStyle name="20 % - Accent6 2 4 2 4 4" xfId="45719"/>
    <cellStyle name="20 % - Accent6 2 4 2 4 5" xfId="56283"/>
    <cellStyle name="20 % - Accent6 2 4 2 5" xfId="3818"/>
    <cellStyle name="20 % - Accent6 2 4 2 6" xfId="14396"/>
    <cellStyle name="20 % - Accent6 2 4 2 7" xfId="19327"/>
    <cellStyle name="20 % - Accent6 2 4 2 8" xfId="29884"/>
    <cellStyle name="20 % - Accent6 2 4 2 9" xfId="40439"/>
    <cellStyle name="20 % - Accent6 2 4 3" xfId="1702"/>
    <cellStyle name="20 % - Accent6 2 4 3 2" xfId="6988"/>
    <cellStyle name="20 % - Accent6 2 4 3 2 2" xfId="12269"/>
    <cellStyle name="20 % - Accent6 2 4 3 2 2 2" xfId="27775"/>
    <cellStyle name="20 % - Accent6 2 4 3 2 2 3" xfId="38332"/>
    <cellStyle name="20 % - Accent6 2 4 3 2 2 4" xfId="48887"/>
    <cellStyle name="20 % - Accent6 2 4 3 2 2 5" xfId="59451"/>
    <cellStyle name="20 % - Accent6 2 4 3 2 3" xfId="17388"/>
    <cellStyle name="20 % - Accent6 2 4 3 2 4" xfId="22495"/>
    <cellStyle name="20 % - Accent6 2 4 3 2 5" xfId="33052"/>
    <cellStyle name="20 % - Accent6 2 4 3 2 6" xfId="43607"/>
    <cellStyle name="20 % - Accent6 2 4 3 2 7" xfId="54171"/>
    <cellStyle name="20 % - Accent6 2 4 3 3" xfId="9628"/>
    <cellStyle name="20 % - Accent6 2 4 3 3 2" xfId="25135"/>
    <cellStyle name="20 % - Accent6 2 4 3 3 3" xfId="35692"/>
    <cellStyle name="20 % - Accent6 2 4 3 3 4" xfId="46247"/>
    <cellStyle name="20 % - Accent6 2 4 3 3 5" xfId="56811"/>
    <cellStyle name="20 % - Accent6 2 4 3 4" xfId="4346"/>
    <cellStyle name="20 % - Accent6 2 4 3 5" xfId="14924"/>
    <cellStyle name="20 % - Accent6 2 4 3 6" xfId="19855"/>
    <cellStyle name="20 % - Accent6 2 4 3 7" xfId="30412"/>
    <cellStyle name="20 % - Accent6 2 4 3 8" xfId="40967"/>
    <cellStyle name="20 % - Accent6 2 4 3 9" xfId="51531"/>
    <cellStyle name="20 % - Accent6 2 4 4" xfId="5755"/>
    <cellStyle name="20 % - Accent6 2 4 4 2" xfId="11037"/>
    <cellStyle name="20 % - Accent6 2 4 4 2 2" xfId="26543"/>
    <cellStyle name="20 % - Accent6 2 4 4 2 3" xfId="37100"/>
    <cellStyle name="20 % - Accent6 2 4 4 2 4" xfId="47655"/>
    <cellStyle name="20 % - Accent6 2 4 4 2 5" xfId="58219"/>
    <cellStyle name="20 % - Accent6 2 4 4 3" xfId="16156"/>
    <cellStyle name="20 % - Accent6 2 4 4 4" xfId="21263"/>
    <cellStyle name="20 % - Accent6 2 4 4 5" xfId="31820"/>
    <cellStyle name="20 % - Accent6 2 4 4 6" xfId="42375"/>
    <cellStyle name="20 % - Accent6 2 4 4 7" xfId="52939"/>
    <cellStyle name="20 % - Accent6 2 4 5" xfId="8396"/>
    <cellStyle name="20 % - Accent6 2 4 5 2" xfId="23903"/>
    <cellStyle name="20 % - Accent6 2 4 5 3" xfId="34460"/>
    <cellStyle name="20 % - Accent6 2 4 5 4" xfId="45015"/>
    <cellStyle name="20 % - Accent6 2 4 5 5" xfId="55579"/>
    <cellStyle name="20 % - Accent6 2 4 6" xfId="3116"/>
    <cellStyle name="20 % - Accent6 2 4 7" xfId="13692"/>
    <cellStyle name="20 % - Accent6 2 4 8" xfId="18623"/>
    <cellStyle name="20 % - Accent6 2 4 9" xfId="29182"/>
    <cellStyle name="20 % - Accent6 2 5" xfId="822"/>
    <cellStyle name="20 % - Accent6 2 5 10" xfId="50651"/>
    <cellStyle name="20 % - Accent6 2 5 2" xfId="2054"/>
    <cellStyle name="20 % - Accent6 2 5 2 2" xfId="7340"/>
    <cellStyle name="20 % - Accent6 2 5 2 2 2" xfId="12621"/>
    <cellStyle name="20 % - Accent6 2 5 2 2 2 2" xfId="28127"/>
    <cellStyle name="20 % - Accent6 2 5 2 2 2 3" xfId="38684"/>
    <cellStyle name="20 % - Accent6 2 5 2 2 2 4" xfId="49239"/>
    <cellStyle name="20 % - Accent6 2 5 2 2 2 5" xfId="59803"/>
    <cellStyle name="20 % - Accent6 2 5 2 2 3" xfId="17740"/>
    <cellStyle name="20 % - Accent6 2 5 2 2 4" xfId="22847"/>
    <cellStyle name="20 % - Accent6 2 5 2 2 5" xfId="33404"/>
    <cellStyle name="20 % - Accent6 2 5 2 2 6" xfId="43959"/>
    <cellStyle name="20 % - Accent6 2 5 2 2 7" xfId="54523"/>
    <cellStyle name="20 % - Accent6 2 5 2 3" xfId="9980"/>
    <cellStyle name="20 % - Accent6 2 5 2 3 2" xfId="25487"/>
    <cellStyle name="20 % - Accent6 2 5 2 3 3" xfId="36044"/>
    <cellStyle name="20 % - Accent6 2 5 2 3 4" xfId="46599"/>
    <cellStyle name="20 % - Accent6 2 5 2 3 5" xfId="57163"/>
    <cellStyle name="20 % - Accent6 2 5 2 4" xfId="4698"/>
    <cellStyle name="20 % - Accent6 2 5 2 5" xfId="15276"/>
    <cellStyle name="20 % - Accent6 2 5 2 6" xfId="20207"/>
    <cellStyle name="20 % - Accent6 2 5 2 7" xfId="30764"/>
    <cellStyle name="20 % - Accent6 2 5 2 8" xfId="41319"/>
    <cellStyle name="20 % - Accent6 2 5 2 9" xfId="51883"/>
    <cellStyle name="20 % - Accent6 2 5 3" xfId="6108"/>
    <cellStyle name="20 % - Accent6 2 5 3 2" xfId="11389"/>
    <cellStyle name="20 % - Accent6 2 5 3 2 2" xfId="26895"/>
    <cellStyle name="20 % - Accent6 2 5 3 2 3" xfId="37452"/>
    <cellStyle name="20 % - Accent6 2 5 3 2 4" xfId="48007"/>
    <cellStyle name="20 % - Accent6 2 5 3 2 5" xfId="58571"/>
    <cellStyle name="20 % - Accent6 2 5 3 3" xfId="16508"/>
    <cellStyle name="20 % - Accent6 2 5 3 4" xfId="21615"/>
    <cellStyle name="20 % - Accent6 2 5 3 5" xfId="32172"/>
    <cellStyle name="20 % - Accent6 2 5 3 6" xfId="42727"/>
    <cellStyle name="20 % - Accent6 2 5 3 7" xfId="53291"/>
    <cellStyle name="20 % - Accent6 2 5 4" xfId="8748"/>
    <cellStyle name="20 % - Accent6 2 5 4 2" xfId="24255"/>
    <cellStyle name="20 % - Accent6 2 5 4 3" xfId="34812"/>
    <cellStyle name="20 % - Accent6 2 5 4 4" xfId="45367"/>
    <cellStyle name="20 % - Accent6 2 5 4 5" xfId="55931"/>
    <cellStyle name="20 % - Accent6 2 5 5" xfId="3466"/>
    <cellStyle name="20 % - Accent6 2 5 6" xfId="14044"/>
    <cellStyle name="20 % - Accent6 2 5 7" xfId="18975"/>
    <cellStyle name="20 % - Accent6 2 5 8" xfId="29532"/>
    <cellStyle name="20 % - Accent6 2 5 9" xfId="40087"/>
    <cellStyle name="20 % - Accent6 2 6" xfId="1350"/>
    <cellStyle name="20 % - Accent6 2 6 2" xfId="6636"/>
    <cellStyle name="20 % - Accent6 2 6 2 2" xfId="11917"/>
    <cellStyle name="20 % - Accent6 2 6 2 2 2" xfId="27423"/>
    <cellStyle name="20 % - Accent6 2 6 2 2 3" xfId="37980"/>
    <cellStyle name="20 % - Accent6 2 6 2 2 4" xfId="48535"/>
    <cellStyle name="20 % - Accent6 2 6 2 2 5" xfId="59099"/>
    <cellStyle name="20 % - Accent6 2 6 2 3" xfId="17036"/>
    <cellStyle name="20 % - Accent6 2 6 2 4" xfId="22143"/>
    <cellStyle name="20 % - Accent6 2 6 2 5" xfId="32700"/>
    <cellStyle name="20 % - Accent6 2 6 2 6" xfId="43255"/>
    <cellStyle name="20 % - Accent6 2 6 2 7" xfId="53819"/>
    <cellStyle name="20 % - Accent6 2 6 3" xfId="9276"/>
    <cellStyle name="20 % - Accent6 2 6 3 2" xfId="24783"/>
    <cellStyle name="20 % - Accent6 2 6 3 3" xfId="35340"/>
    <cellStyle name="20 % - Accent6 2 6 3 4" xfId="45895"/>
    <cellStyle name="20 % - Accent6 2 6 3 5" xfId="56459"/>
    <cellStyle name="20 % - Accent6 2 6 4" xfId="3994"/>
    <cellStyle name="20 % - Accent6 2 6 5" xfId="14572"/>
    <cellStyle name="20 % - Accent6 2 6 6" xfId="19503"/>
    <cellStyle name="20 % - Accent6 2 6 7" xfId="30060"/>
    <cellStyle name="20 % - Accent6 2 6 8" xfId="40615"/>
    <cellStyle name="20 % - Accent6 2 6 9" xfId="51179"/>
    <cellStyle name="20 % - Accent6 2 7" xfId="2582"/>
    <cellStyle name="20 % - Accent6 2 7 2" xfId="7868"/>
    <cellStyle name="20 % - Accent6 2 7 2 2" xfId="13149"/>
    <cellStyle name="20 % - Accent6 2 7 2 2 2" xfId="28655"/>
    <cellStyle name="20 % - Accent6 2 7 2 2 3" xfId="39212"/>
    <cellStyle name="20 % - Accent6 2 7 2 2 4" xfId="49767"/>
    <cellStyle name="20 % - Accent6 2 7 2 2 5" xfId="60331"/>
    <cellStyle name="20 % - Accent6 2 7 2 3" xfId="23375"/>
    <cellStyle name="20 % - Accent6 2 7 2 4" xfId="33932"/>
    <cellStyle name="20 % - Accent6 2 7 2 5" xfId="44487"/>
    <cellStyle name="20 % - Accent6 2 7 2 6" xfId="55051"/>
    <cellStyle name="20 % - Accent6 2 7 3" xfId="10508"/>
    <cellStyle name="20 % - Accent6 2 7 3 2" xfId="26015"/>
    <cellStyle name="20 % - Accent6 2 7 3 3" xfId="36572"/>
    <cellStyle name="20 % - Accent6 2 7 3 4" xfId="47127"/>
    <cellStyle name="20 % - Accent6 2 7 3 5" xfId="57691"/>
    <cellStyle name="20 % - Accent6 2 7 4" xfId="5226"/>
    <cellStyle name="20 % - Accent6 2 7 5" xfId="15804"/>
    <cellStyle name="20 % - Accent6 2 7 6" xfId="20735"/>
    <cellStyle name="20 % - Accent6 2 7 7" xfId="31292"/>
    <cellStyle name="20 % - Accent6 2 7 8" xfId="41847"/>
    <cellStyle name="20 % - Accent6 2 7 9" xfId="52411"/>
    <cellStyle name="20 % - Accent6 2 8" xfId="5403"/>
    <cellStyle name="20 % - Accent6 2 8 2" xfId="10685"/>
    <cellStyle name="20 % - Accent6 2 8 2 2" xfId="26191"/>
    <cellStyle name="20 % - Accent6 2 8 2 3" xfId="36748"/>
    <cellStyle name="20 % - Accent6 2 8 2 4" xfId="47303"/>
    <cellStyle name="20 % - Accent6 2 8 2 5" xfId="57867"/>
    <cellStyle name="20 % - Accent6 2 8 3" xfId="20911"/>
    <cellStyle name="20 % - Accent6 2 8 4" xfId="31468"/>
    <cellStyle name="20 % - Accent6 2 8 5" xfId="42023"/>
    <cellStyle name="20 % - Accent6 2 8 6" xfId="52587"/>
    <cellStyle name="20 % - Accent6 2 9" xfId="8044"/>
    <cellStyle name="20 % - Accent6 2 9 2" xfId="23551"/>
    <cellStyle name="20 % - Accent6 2 9 3" xfId="34108"/>
    <cellStyle name="20 % - Accent6 2 9 4" xfId="44663"/>
    <cellStyle name="20 % - Accent6 2 9 5" xfId="55227"/>
    <cellStyle name="20 % - Accent6 3" xfId="142"/>
    <cellStyle name="20 % - Accent6 3 10" xfId="13372"/>
    <cellStyle name="20 % - Accent6 3 11" xfId="18302"/>
    <cellStyle name="20 % - Accent6 3 12" xfId="28864"/>
    <cellStyle name="20 % - Accent6 3 13" xfId="39419"/>
    <cellStyle name="20 % - Accent6 3 14" xfId="49979"/>
    <cellStyle name="20 % - Accent6 3 2" xfId="325"/>
    <cellStyle name="20 % - Accent6 3 2 10" xfId="29040"/>
    <cellStyle name="20 % - Accent6 3 2 11" xfId="39595"/>
    <cellStyle name="20 % - Accent6 3 2 12" xfId="50155"/>
    <cellStyle name="20 % - Accent6 3 2 2" xfId="678"/>
    <cellStyle name="20 % - Accent6 3 2 2 10" xfId="50507"/>
    <cellStyle name="20 % - Accent6 3 2 2 2" xfId="1910"/>
    <cellStyle name="20 % - Accent6 3 2 2 2 2" xfId="7196"/>
    <cellStyle name="20 % - Accent6 3 2 2 2 2 2" xfId="12477"/>
    <cellStyle name="20 % - Accent6 3 2 2 2 2 2 2" xfId="27983"/>
    <cellStyle name="20 % - Accent6 3 2 2 2 2 2 3" xfId="38540"/>
    <cellStyle name="20 % - Accent6 3 2 2 2 2 2 4" xfId="49095"/>
    <cellStyle name="20 % - Accent6 3 2 2 2 2 2 5" xfId="59659"/>
    <cellStyle name="20 % - Accent6 3 2 2 2 2 3" xfId="17596"/>
    <cellStyle name="20 % - Accent6 3 2 2 2 2 4" xfId="22703"/>
    <cellStyle name="20 % - Accent6 3 2 2 2 2 5" xfId="33260"/>
    <cellStyle name="20 % - Accent6 3 2 2 2 2 6" xfId="43815"/>
    <cellStyle name="20 % - Accent6 3 2 2 2 2 7" xfId="54379"/>
    <cellStyle name="20 % - Accent6 3 2 2 2 3" xfId="9836"/>
    <cellStyle name="20 % - Accent6 3 2 2 2 3 2" xfId="25343"/>
    <cellStyle name="20 % - Accent6 3 2 2 2 3 3" xfId="35900"/>
    <cellStyle name="20 % - Accent6 3 2 2 2 3 4" xfId="46455"/>
    <cellStyle name="20 % - Accent6 3 2 2 2 3 5" xfId="57019"/>
    <cellStyle name="20 % - Accent6 3 2 2 2 4" xfId="4554"/>
    <cellStyle name="20 % - Accent6 3 2 2 2 5" xfId="15132"/>
    <cellStyle name="20 % - Accent6 3 2 2 2 6" xfId="20063"/>
    <cellStyle name="20 % - Accent6 3 2 2 2 7" xfId="30620"/>
    <cellStyle name="20 % - Accent6 3 2 2 2 8" xfId="41175"/>
    <cellStyle name="20 % - Accent6 3 2 2 2 9" xfId="51739"/>
    <cellStyle name="20 % - Accent6 3 2 2 3" xfId="5964"/>
    <cellStyle name="20 % - Accent6 3 2 2 3 2" xfId="11245"/>
    <cellStyle name="20 % - Accent6 3 2 2 3 2 2" xfId="26751"/>
    <cellStyle name="20 % - Accent6 3 2 2 3 2 3" xfId="37308"/>
    <cellStyle name="20 % - Accent6 3 2 2 3 2 4" xfId="47863"/>
    <cellStyle name="20 % - Accent6 3 2 2 3 2 5" xfId="58427"/>
    <cellStyle name="20 % - Accent6 3 2 2 3 3" xfId="16364"/>
    <cellStyle name="20 % - Accent6 3 2 2 3 4" xfId="21471"/>
    <cellStyle name="20 % - Accent6 3 2 2 3 5" xfId="32028"/>
    <cellStyle name="20 % - Accent6 3 2 2 3 6" xfId="42583"/>
    <cellStyle name="20 % - Accent6 3 2 2 3 7" xfId="53147"/>
    <cellStyle name="20 % - Accent6 3 2 2 4" xfId="8604"/>
    <cellStyle name="20 % - Accent6 3 2 2 4 2" xfId="24111"/>
    <cellStyle name="20 % - Accent6 3 2 2 4 3" xfId="34668"/>
    <cellStyle name="20 % - Accent6 3 2 2 4 4" xfId="45223"/>
    <cellStyle name="20 % - Accent6 3 2 2 4 5" xfId="55787"/>
    <cellStyle name="20 % - Accent6 3 2 2 5" xfId="3322"/>
    <cellStyle name="20 % - Accent6 3 2 2 6" xfId="13900"/>
    <cellStyle name="20 % - Accent6 3 2 2 7" xfId="18831"/>
    <cellStyle name="20 % - Accent6 3 2 2 8" xfId="29388"/>
    <cellStyle name="20 % - Accent6 3 2 2 9" xfId="39943"/>
    <cellStyle name="20 % - Accent6 3 2 3" xfId="1030"/>
    <cellStyle name="20 % - Accent6 3 2 3 10" xfId="50859"/>
    <cellStyle name="20 % - Accent6 3 2 3 2" xfId="2262"/>
    <cellStyle name="20 % - Accent6 3 2 3 2 2" xfId="7548"/>
    <cellStyle name="20 % - Accent6 3 2 3 2 2 2" xfId="12829"/>
    <cellStyle name="20 % - Accent6 3 2 3 2 2 2 2" xfId="28335"/>
    <cellStyle name="20 % - Accent6 3 2 3 2 2 2 3" xfId="38892"/>
    <cellStyle name="20 % - Accent6 3 2 3 2 2 2 4" xfId="49447"/>
    <cellStyle name="20 % - Accent6 3 2 3 2 2 2 5" xfId="60011"/>
    <cellStyle name="20 % - Accent6 3 2 3 2 2 3" xfId="17948"/>
    <cellStyle name="20 % - Accent6 3 2 3 2 2 4" xfId="23055"/>
    <cellStyle name="20 % - Accent6 3 2 3 2 2 5" xfId="33612"/>
    <cellStyle name="20 % - Accent6 3 2 3 2 2 6" xfId="44167"/>
    <cellStyle name="20 % - Accent6 3 2 3 2 2 7" xfId="54731"/>
    <cellStyle name="20 % - Accent6 3 2 3 2 3" xfId="10188"/>
    <cellStyle name="20 % - Accent6 3 2 3 2 3 2" xfId="25695"/>
    <cellStyle name="20 % - Accent6 3 2 3 2 3 3" xfId="36252"/>
    <cellStyle name="20 % - Accent6 3 2 3 2 3 4" xfId="46807"/>
    <cellStyle name="20 % - Accent6 3 2 3 2 3 5" xfId="57371"/>
    <cellStyle name="20 % - Accent6 3 2 3 2 4" xfId="4906"/>
    <cellStyle name="20 % - Accent6 3 2 3 2 5" xfId="15484"/>
    <cellStyle name="20 % - Accent6 3 2 3 2 6" xfId="20415"/>
    <cellStyle name="20 % - Accent6 3 2 3 2 7" xfId="30972"/>
    <cellStyle name="20 % - Accent6 3 2 3 2 8" xfId="41527"/>
    <cellStyle name="20 % - Accent6 3 2 3 2 9" xfId="52091"/>
    <cellStyle name="20 % - Accent6 3 2 3 3" xfId="6316"/>
    <cellStyle name="20 % - Accent6 3 2 3 3 2" xfId="11597"/>
    <cellStyle name="20 % - Accent6 3 2 3 3 2 2" xfId="27103"/>
    <cellStyle name="20 % - Accent6 3 2 3 3 2 3" xfId="37660"/>
    <cellStyle name="20 % - Accent6 3 2 3 3 2 4" xfId="48215"/>
    <cellStyle name="20 % - Accent6 3 2 3 3 2 5" xfId="58779"/>
    <cellStyle name="20 % - Accent6 3 2 3 3 3" xfId="16716"/>
    <cellStyle name="20 % - Accent6 3 2 3 3 4" xfId="21823"/>
    <cellStyle name="20 % - Accent6 3 2 3 3 5" xfId="32380"/>
    <cellStyle name="20 % - Accent6 3 2 3 3 6" xfId="42935"/>
    <cellStyle name="20 % - Accent6 3 2 3 3 7" xfId="53499"/>
    <cellStyle name="20 % - Accent6 3 2 3 4" xfId="8956"/>
    <cellStyle name="20 % - Accent6 3 2 3 4 2" xfId="24463"/>
    <cellStyle name="20 % - Accent6 3 2 3 4 3" xfId="35020"/>
    <cellStyle name="20 % - Accent6 3 2 3 4 4" xfId="45575"/>
    <cellStyle name="20 % - Accent6 3 2 3 4 5" xfId="56139"/>
    <cellStyle name="20 % - Accent6 3 2 3 5" xfId="3674"/>
    <cellStyle name="20 % - Accent6 3 2 3 6" xfId="14252"/>
    <cellStyle name="20 % - Accent6 3 2 3 7" xfId="19183"/>
    <cellStyle name="20 % - Accent6 3 2 3 8" xfId="29740"/>
    <cellStyle name="20 % - Accent6 3 2 3 9" xfId="40295"/>
    <cellStyle name="20 % - Accent6 3 2 4" xfId="1558"/>
    <cellStyle name="20 % - Accent6 3 2 4 2" xfId="6844"/>
    <cellStyle name="20 % - Accent6 3 2 4 2 2" xfId="12125"/>
    <cellStyle name="20 % - Accent6 3 2 4 2 2 2" xfId="27631"/>
    <cellStyle name="20 % - Accent6 3 2 4 2 2 3" xfId="38188"/>
    <cellStyle name="20 % - Accent6 3 2 4 2 2 4" xfId="48743"/>
    <cellStyle name="20 % - Accent6 3 2 4 2 2 5" xfId="59307"/>
    <cellStyle name="20 % - Accent6 3 2 4 2 3" xfId="17244"/>
    <cellStyle name="20 % - Accent6 3 2 4 2 4" xfId="22351"/>
    <cellStyle name="20 % - Accent6 3 2 4 2 5" xfId="32908"/>
    <cellStyle name="20 % - Accent6 3 2 4 2 6" xfId="43463"/>
    <cellStyle name="20 % - Accent6 3 2 4 2 7" xfId="54027"/>
    <cellStyle name="20 % - Accent6 3 2 4 3" xfId="9484"/>
    <cellStyle name="20 % - Accent6 3 2 4 3 2" xfId="24991"/>
    <cellStyle name="20 % - Accent6 3 2 4 3 3" xfId="35548"/>
    <cellStyle name="20 % - Accent6 3 2 4 3 4" xfId="46103"/>
    <cellStyle name="20 % - Accent6 3 2 4 3 5" xfId="56667"/>
    <cellStyle name="20 % - Accent6 3 2 4 4" xfId="4202"/>
    <cellStyle name="20 % - Accent6 3 2 4 5" xfId="14780"/>
    <cellStyle name="20 % - Accent6 3 2 4 6" xfId="19711"/>
    <cellStyle name="20 % - Accent6 3 2 4 7" xfId="30268"/>
    <cellStyle name="20 % - Accent6 3 2 4 8" xfId="40823"/>
    <cellStyle name="20 % - Accent6 3 2 4 9" xfId="51387"/>
    <cellStyle name="20 % - Accent6 3 2 5" xfId="5611"/>
    <cellStyle name="20 % - Accent6 3 2 5 2" xfId="10893"/>
    <cellStyle name="20 % - Accent6 3 2 5 2 2" xfId="26399"/>
    <cellStyle name="20 % - Accent6 3 2 5 2 3" xfId="36956"/>
    <cellStyle name="20 % - Accent6 3 2 5 2 4" xfId="47511"/>
    <cellStyle name="20 % - Accent6 3 2 5 2 5" xfId="58075"/>
    <cellStyle name="20 % - Accent6 3 2 5 3" xfId="16012"/>
    <cellStyle name="20 % - Accent6 3 2 5 4" xfId="21119"/>
    <cellStyle name="20 % - Accent6 3 2 5 5" xfId="31676"/>
    <cellStyle name="20 % - Accent6 3 2 5 6" xfId="42231"/>
    <cellStyle name="20 % - Accent6 3 2 5 7" xfId="52795"/>
    <cellStyle name="20 % - Accent6 3 2 6" xfId="8252"/>
    <cellStyle name="20 % - Accent6 3 2 6 2" xfId="23759"/>
    <cellStyle name="20 % - Accent6 3 2 6 3" xfId="34316"/>
    <cellStyle name="20 % - Accent6 3 2 6 4" xfId="44871"/>
    <cellStyle name="20 % - Accent6 3 2 6 5" xfId="55435"/>
    <cellStyle name="20 % - Accent6 3 2 7" xfId="2974"/>
    <cellStyle name="20 % - Accent6 3 2 8" xfId="13548"/>
    <cellStyle name="20 % - Accent6 3 2 9" xfId="18479"/>
    <cellStyle name="20 % - Accent6 3 3" xfId="501"/>
    <cellStyle name="20 % - Accent6 3 3 10" xfId="39769"/>
    <cellStyle name="20 % - Accent6 3 3 11" xfId="50331"/>
    <cellStyle name="20 % - Accent6 3 3 2" xfId="1206"/>
    <cellStyle name="20 % - Accent6 3 3 2 10" xfId="51035"/>
    <cellStyle name="20 % - Accent6 3 3 2 2" xfId="2438"/>
    <cellStyle name="20 % - Accent6 3 3 2 2 2" xfId="7724"/>
    <cellStyle name="20 % - Accent6 3 3 2 2 2 2" xfId="13005"/>
    <cellStyle name="20 % - Accent6 3 3 2 2 2 2 2" xfId="28511"/>
    <cellStyle name="20 % - Accent6 3 3 2 2 2 2 3" xfId="39068"/>
    <cellStyle name="20 % - Accent6 3 3 2 2 2 2 4" xfId="49623"/>
    <cellStyle name="20 % - Accent6 3 3 2 2 2 2 5" xfId="60187"/>
    <cellStyle name="20 % - Accent6 3 3 2 2 2 3" xfId="18124"/>
    <cellStyle name="20 % - Accent6 3 3 2 2 2 4" xfId="23231"/>
    <cellStyle name="20 % - Accent6 3 3 2 2 2 5" xfId="33788"/>
    <cellStyle name="20 % - Accent6 3 3 2 2 2 6" xfId="44343"/>
    <cellStyle name="20 % - Accent6 3 3 2 2 2 7" xfId="54907"/>
    <cellStyle name="20 % - Accent6 3 3 2 2 3" xfId="10364"/>
    <cellStyle name="20 % - Accent6 3 3 2 2 3 2" xfId="25871"/>
    <cellStyle name="20 % - Accent6 3 3 2 2 3 3" xfId="36428"/>
    <cellStyle name="20 % - Accent6 3 3 2 2 3 4" xfId="46983"/>
    <cellStyle name="20 % - Accent6 3 3 2 2 3 5" xfId="57547"/>
    <cellStyle name="20 % - Accent6 3 3 2 2 4" xfId="5082"/>
    <cellStyle name="20 % - Accent6 3 3 2 2 5" xfId="15660"/>
    <cellStyle name="20 % - Accent6 3 3 2 2 6" xfId="20591"/>
    <cellStyle name="20 % - Accent6 3 3 2 2 7" xfId="31148"/>
    <cellStyle name="20 % - Accent6 3 3 2 2 8" xfId="41703"/>
    <cellStyle name="20 % - Accent6 3 3 2 2 9" xfId="52267"/>
    <cellStyle name="20 % - Accent6 3 3 2 3" xfId="6492"/>
    <cellStyle name="20 % - Accent6 3 3 2 3 2" xfId="11773"/>
    <cellStyle name="20 % - Accent6 3 3 2 3 2 2" xfId="27279"/>
    <cellStyle name="20 % - Accent6 3 3 2 3 2 3" xfId="37836"/>
    <cellStyle name="20 % - Accent6 3 3 2 3 2 4" xfId="48391"/>
    <cellStyle name="20 % - Accent6 3 3 2 3 2 5" xfId="58955"/>
    <cellStyle name="20 % - Accent6 3 3 2 3 3" xfId="16892"/>
    <cellStyle name="20 % - Accent6 3 3 2 3 4" xfId="21999"/>
    <cellStyle name="20 % - Accent6 3 3 2 3 5" xfId="32556"/>
    <cellStyle name="20 % - Accent6 3 3 2 3 6" xfId="43111"/>
    <cellStyle name="20 % - Accent6 3 3 2 3 7" xfId="53675"/>
    <cellStyle name="20 % - Accent6 3 3 2 4" xfId="9132"/>
    <cellStyle name="20 % - Accent6 3 3 2 4 2" xfId="24639"/>
    <cellStyle name="20 % - Accent6 3 3 2 4 3" xfId="35196"/>
    <cellStyle name="20 % - Accent6 3 3 2 4 4" xfId="45751"/>
    <cellStyle name="20 % - Accent6 3 3 2 4 5" xfId="56315"/>
    <cellStyle name="20 % - Accent6 3 3 2 5" xfId="3850"/>
    <cellStyle name="20 % - Accent6 3 3 2 6" xfId="14428"/>
    <cellStyle name="20 % - Accent6 3 3 2 7" xfId="19359"/>
    <cellStyle name="20 % - Accent6 3 3 2 8" xfId="29916"/>
    <cellStyle name="20 % - Accent6 3 3 2 9" xfId="40471"/>
    <cellStyle name="20 % - Accent6 3 3 3" xfId="1734"/>
    <cellStyle name="20 % - Accent6 3 3 3 2" xfId="7020"/>
    <cellStyle name="20 % - Accent6 3 3 3 2 2" xfId="12301"/>
    <cellStyle name="20 % - Accent6 3 3 3 2 2 2" xfId="27807"/>
    <cellStyle name="20 % - Accent6 3 3 3 2 2 3" xfId="38364"/>
    <cellStyle name="20 % - Accent6 3 3 3 2 2 4" xfId="48919"/>
    <cellStyle name="20 % - Accent6 3 3 3 2 2 5" xfId="59483"/>
    <cellStyle name="20 % - Accent6 3 3 3 2 3" xfId="17420"/>
    <cellStyle name="20 % - Accent6 3 3 3 2 4" xfId="22527"/>
    <cellStyle name="20 % - Accent6 3 3 3 2 5" xfId="33084"/>
    <cellStyle name="20 % - Accent6 3 3 3 2 6" xfId="43639"/>
    <cellStyle name="20 % - Accent6 3 3 3 2 7" xfId="54203"/>
    <cellStyle name="20 % - Accent6 3 3 3 3" xfId="9660"/>
    <cellStyle name="20 % - Accent6 3 3 3 3 2" xfId="25167"/>
    <cellStyle name="20 % - Accent6 3 3 3 3 3" xfId="35724"/>
    <cellStyle name="20 % - Accent6 3 3 3 3 4" xfId="46279"/>
    <cellStyle name="20 % - Accent6 3 3 3 3 5" xfId="56843"/>
    <cellStyle name="20 % - Accent6 3 3 3 4" xfId="4378"/>
    <cellStyle name="20 % - Accent6 3 3 3 5" xfId="14956"/>
    <cellStyle name="20 % - Accent6 3 3 3 6" xfId="19887"/>
    <cellStyle name="20 % - Accent6 3 3 3 7" xfId="30444"/>
    <cellStyle name="20 % - Accent6 3 3 3 8" xfId="40999"/>
    <cellStyle name="20 % - Accent6 3 3 3 9" xfId="51563"/>
    <cellStyle name="20 % - Accent6 3 3 4" xfId="5787"/>
    <cellStyle name="20 % - Accent6 3 3 4 2" xfId="11069"/>
    <cellStyle name="20 % - Accent6 3 3 4 2 2" xfId="26575"/>
    <cellStyle name="20 % - Accent6 3 3 4 2 3" xfId="37132"/>
    <cellStyle name="20 % - Accent6 3 3 4 2 4" xfId="47687"/>
    <cellStyle name="20 % - Accent6 3 3 4 2 5" xfId="58251"/>
    <cellStyle name="20 % - Accent6 3 3 4 3" xfId="16188"/>
    <cellStyle name="20 % - Accent6 3 3 4 4" xfId="21295"/>
    <cellStyle name="20 % - Accent6 3 3 4 5" xfId="31852"/>
    <cellStyle name="20 % - Accent6 3 3 4 6" xfId="42407"/>
    <cellStyle name="20 % - Accent6 3 3 4 7" xfId="52971"/>
    <cellStyle name="20 % - Accent6 3 3 5" xfId="8428"/>
    <cellStyle name="20 % - Accent6 3 3 5 2" xfId="23935"/>
    <cellStyle name="20 % - Accent6 3 3 5 3" xfId="34492"/>
    <cellStyle name="20 % - Accent6 3 3 5 4" xfId="45047"/>
    <cellStyle name="20 % - Accent6 3 3 5 5" xfId="55611"/>
    <cellStyle name="20 % - Accent6 3 3 6" xfId="3148"/>
    <cellStyle name="20 % - Accent6 3 3 7" xfId="13724"/>
    <cellStyle name="20 % - Accent6 3 3 8" xfId="18655"/>
    <cellStyle name="20 % - Accent6 3 3 9" xfId="29214"/>
    <cellStyle name="20 % - Accent6 3 4" xfId="854"/>
    <cellStyle name="20 % - Accent6 3 4 10" xfId="50683"/>
    <cellStyle name="20 % - Accent6 3 4 2" xfId="2086"/>
    <cellStyle name="20 % - Accent6 3 4 2 2" xfId="7372"/>
    <cellStyle name="20 % - Accent6 3 4 2 2 2" xfId="12653"/>
    <cellStyle name="20 % - Accent6 3 4 2 2 2 2" xfId="28159"/>
    <cellStyle name="20 % - Accent6 3 4 2 2 2 3" xfId="38716"/>
    <cellStyle name="20 % - Accent6 3 4 2 2 2 4" xfId="49271"/>
    <cellStyle name="20 % - Accent6 3 4 2 2 2 5" xfId="59835"/>
    <cellStyle name="20 % - Accent6 3 4 2 2 3" xfId="17772"/>
    <cellStyle name="20 % - Accent6 3 4 2 2 4" xfId="22879"/>
    <cellStyle name="20 % - Accent6 3 4 2 2 5" xfId="33436"/>
    <cellStyle name="20 % - Accent6 3 4 2 2 6" xfId="43991"/>
    <cellStyle name="20 % - Accent6 3 4 2 2 7" xfId="54555"/>
    <cellStyle name="20 % - Accent6 3 4 2 3" xfId="10012"/>
    <cellStyle name="20 % - Accent6 3 4 2 3 2" xfId="25519"/>
    <cellStyle name="20 % - Accent6 3 4 2 3 3" xfId="36076"/>
    <cellStyle name="20 % - Accent6 3 4 2 3 4" xfId="46631"/>
    <cellStyle name="20 % - Accent6 3 4 2 3 5" xfId="57195"/>
    <cellStyle name="20 % - Accent6 3 4 2 4" xfId="4730"/>
    <cellStyle name="20 % - Accent6 3 4 2 5" xfId="15308"/>
    <cellStyle name="20 % - Accent6 3 4 2 6" xfId="20239"/>
    <cellStyle name="20 % - Accent6 3 4 2 7" xfId="30796"/>
    <cellStyle name="20 % - Accent6 3 4 2 8" xfId="41351"/>
    <cellStyle name="20 % - Accent6 3 4 2 9" xfId="51915"/>
    <cellStyle name="20 % - Accent6 3 4 3" xfId="6140"/>
    <cellStyle name="20 % - Accent6 3 4 3 2" xfId="11421"/>
    <cellStyle name="20 % - Accent6 3 4 3 2 2" xfId="26927"/>
    <cellStyle name="20 % - Accent6 3 4 3 2 3" xfId="37484"/>
    <cellStyle name="20 % - Accent6 3 4 3 2 4" xfId="48039"/>
    <cellStyle name="20 % - Accent6 3 4 3 2 5" xfId="58603"/>
    <cellStyle name="20 % - Accent6 3 4 3 3" xfId="16540"/>
    <cellStyle name="20 % - Accent6 3 4 3 4" xfId="21647"/>
    <cellStyle name="20 % - Accent6 3 4 3 5" xfId="32204"/>
    <cellStyle name="20 % - Accent6 3 4 3 6" xfId="42759"/>
    <cellStyle name="20 % - Accent6 3 4 3 7" xfId="53323"/>
    <cellStyle name="20 % - Accent6 3 4 4" xfId="8780"/>
    <cellStyle name="20 % - Accent6 3 4 4 2" xfId="24287"/>
    <cellStyle name="20 % - Accent6 3 4 4 3" xfId="34844"/>
    <cellStyle name="20 % - Accent6 3 4 4 4" xfId="45399"/>
    <cellStyle name="20 % - Accent6 3 4 4 5" xfId="55963"/>
    <cellStyle name="20 % - Accent6 3 4 5" xfId="3498"/>
    <cellStyle name="20 % - Accent6 3 4 6" xfId="14076"/>
    <cellStyle name="20 % - Accent6 3 4 7" xfId="19007"/>
    <cellStyle name="20 % - Accent6 3 4 8" xfId="29564"/>
    <cellStyle name="20 % - Accent6 3 4 9" xfId="40119"/>
    <cellStyle name="20 % - Accent6 3 5" xfId="1382"/>
    <cellStyle name="20 % - Accent6 3 5 2" xfId="6668"/>
    <cellStyle name="20 % - Accent6 3 5 2 2" xfId="11949"/>
    <cellStyle name="20 % - Accent6 3 5 2 2 2" xfId="27455"/>
    <cellStyle name="20 % - Accent6 3 5 2 2 3" xfId="38012"/>
    <cellStyle name="20 % - Accent6 3 5 2 2 4" xfId="48567"/>
    <cellStyle name="20 % - Accent6 3 5 2 2 5" xfId="59131"/>
    <cellStyle name="20 % - Accent6 3 5 2 3" xfId="17068"/>
    <cellStyle name="20 % - Accent6 3 5 2 4" xfId="22175"/>
    <cellStyle name="20 % - Accent6 3 5 2 5" xfId="32732"/>
    <cellStyle name="20 % - Accent6 3 5 2 6" xfId="43287"/>
    <cellStyle name="20 % - Accent6 3 5 2 7" xfId="53851"/>
    <cellStyle name="20 % - Accent6 3 5 3" xfId="9308"/>
    <cellStyle name="20 % - Accent6 3 5 3 2" xfId="24815"/>
    <cellStyle name="20 % - Accent6 3 5 3 3" xfId="35372"/>
    <cellStyle name="20 % - Accent6 3 5 3 4" xfId="45927"/>
    <cellStyle name="20 % - Accent6 3 5 3 5" xfId="56491"/>
    <cellStyle name="20 % - Accent6 3 5 4" xfId="4026"/>
    <cellStyle name="20 % - Accent6 3 5 5" xfId="14604"/>
    <cellStyle name="20 % - Accent6 3 5 6" xfId="19535"/>
    <cellStyle name="20 % - Accent6 3 5 7" xfId="30092"/>
    <cellStyle name="20 % - Accent6 3 5 8" xfId="40647"/>
    <cellStyle name="20 % - Accent6 3 5 9" xfId="51211"/>
    <cellStyle name="20 % - Accent6 3 6" xfId="2614"/>
    <cellStyle name="20 % - Accent6 3 6 2" xfId="7900"/>
    <cellStyle name="20 % - Accent6 3 6 2 2" xfId="13181"/>
    <cellStyle name="20 % - Accent6 3 6 2 2 2" xfId="28687"/>
    <cellStyle name="20 % - Accent6 3 6 2 2 3" xfId="39244"/>
    <cellStyle name="20 % - Accent6 3 6 2 2 4" xfId="49799"/>
    <cellStyle name="20 % - Accent6 3 6 2 2 5" xfId="60363"/>
    <cellStyle name="20 % - Accent6 3 6 2 3" xfId="23407"/>
    <cellStyle name="20 % - Accent6 3 6 2 4" xfId="33964"/>
    <cellStyle name="20 % - Accent6 3 6 2 5" xfId="44519"/>
    <cellStyle name="20 % - Accent6 3 6 2 6" xfId="55083"/>
    <cellStyle name="20 % - Accent6 3 6 3" xfId="10540"/>
    <cellStyle name="20 % - Accent6 3 6 3 2" xfId="26047"/>
    <cellStyle name="20 % - Accent6 3 6 3 3" xfId="36604"/>
    <cellStyle name="20 % - Accent6 3 6 3 4" xfId="47159"/>
    <cellStyle name="20 % - Accent6 3 6 3 5" xfId="57723"/>
    <cellStyle name="20 % - Accent6 3 6 4" xfId="5258"/>
    <cellStyle name="20 % - Accent6 3 6 5" xfId="15836"/>
    <cellStyle name="20 % - Accent6 3 6 6" xfId="20767"/>
    <cellStyle name="20 % - Accent6 3 6 7" xfId="31324"/>
    <cellStyle name="20 % - Accent6 3 6 8" xfId="41879"/>
    <cellStyle name="20 % - Accent6 3 6 9" xfId="52443"/>
    <cellStyle name="20 % - Accent6 3 7" xfId="5435"/>
    <cellStyle name="20 % - Accent6 3 7 2" xfId="10717"/>
    <cellStyle name="20 % - Accent6 3 7 2 2" xfId="26223"/>
    <cellStyle name="20 % - Accent6 3 7 2 3" xfId="36780"/>
    <cellStyle name="20 % - Accent6 3 7 2 4" xfId="47335"/>
    <cellStyle name="20 % - Accent6 3 7 2 5" xfId="57899"/>
    <cellStyle name="20 % - Accent6 3 7 3" xfId="20943"/>
    <cellStyle name="20 % - Accent6 3 7 4" xfId="31500"/>
    <cellStyle name="20 % - Accent6 3 7 5" xfId="42055"/>
    <cellStyle name="20 % - Accent6 3 7 6" xfId="52619"/>
    <cellStyle name="20 % - Accent6 3 8" xfId="8076"/>
    <cellStyle name="20 % - Accent6 3 8 2" xfId="23583"/>
    <cellStyle name="20 % - Accent6 3 8 3" xfId="34140"/>
    <cellStyle name="20 % - Accent6 3 8 4" xfId="44695"/>
    <cellStyle name="20 % - Accent6 3 8 5" xfId="55259"/>
    <cellStyle name="20 % - Accent6 3 9" xfId="2791"/>
    <cellStyle name="20 % - Accent6 4" xfId="236"/>
    <cellStyle name="20 % - Accent6 4 10" xfId="28952"/>
    <cellStyle name="20 % - Accent6 4 11" xfId="39507"/>
    <cellStyle name="20 % - Accent6 4 12" xfId="50067"/>
    <cellStyle name="20 % - Accent6 4 2" xfId="589"/>
    <cellStyle name="20 % - Accent6 4 2 10" xfId="50418"/>
    <cellStyle name="20 % - Accent6 4 2 2" xfId="1821"/>
    <cellStyle name="20 % - Accent6 4 2 2 2" xfId="7107"/>
    <cellStyle name="20 % - Accent6 4 2 2 2 2" xfId="12388"/>
    <cellStyle name="20 % - Accent6 4 2 2 2 2 2" xfId="27894"/>
    <cellStyle name="20 % - Accent6 4 2 2 2 2 3" xfId="38451"/>
    <cellStyle name="20 % - Accent6 4 2 2 2 2 4" xfId="49006"/>
    <cellStyle name="20 % - Accent6 4 2 2 2 2 5" xfId="59570"/>
    <cellStyle name="20 % - Accent6 4 2 2 2 3" xfId="17507"/>
    <cellStyle name="20 % - Accent6 4 2 2 2 4" xfId="22614"/>
    <cellStyle name="20 % - Accent6 4 2 2 2 5" xfId="33171"/>
    <cellStyle name="20 % - Accent6 4 2 2 2 6" xfId="43726"/>
    <cellStyle name="20 % - Accent6 4 2 2 2 7" xfId="54290"/>
    <cellStyle name="20 % - Accent6 4 2 2 3" xfId="9747"/>
    <cellStyle name="20 % - Accent6 4 2 2 3 2" xfId="25254"/>
    <cellStyle name="20 % - Accent6 4 2 2 3 3" xfId="35811"/>
    <cellStyle name="20 % - Accent6 4 2 2 3 4" xfId="46366"/>
    <cellStyle name="20 % - Accent6 4 2 2 3 5" xfId="56930"/>
    <cellStyle name="20 % - Accent6 4 2 2 4" xfId="4465"/>
    <cellStyle name="20 % - Accent6 4 2 2 5" xfId="15043"/>
    <cellStyle name="20 % - Accent6 4 2 2 6" xfId="19974"/>
    <cellStyle name="20 % - Accent6 4 2 2 7" xfId="30531"/>
    <cellStyle name="20 % - Accent6 4 2 2 8" xfId="41086"/>
    <cellStyle name="20 % - Accent6 4 2 2 9" xfId="51650"/>
    <cellStyle name="20 % - Accent6 4 2 3" xfId="5875"/>
    <cellStyle name="20 % - Accent6 4 2 3 2" xfId="11156"/>
    <cellStyle name="20 % - Accent6 4 2 3 2 2" xfId="26662"/>
    <cellStyle name="20 % - Accent6 4 2 3 2 3" xfId="37219"/>
    <cellStyle name="20 % - Accent6 4 2 3 2 4" xfId="47774"/>
    <cellStyle name="20 % - Accent6 4 2 3 2 5" xfId="58338"/>
    <cellStyle name="20 % - Accent6 4 2 3 3" xfId="16275"/>
    <cellStyle name="20 % - Accent6 4 2 3 4" xfId="21382"/>
    <cellStyle name="20 % - Accent6 4 2 3 5" xfId="31939"/>
    <cellStyle name="20 % - Accent6 4 2 3 6" xfId="42494"/>
    <cellStyle name="20 % - Accent6 4 2 3 7" xfId="53058"/>
    <cellStyle name="20 % - Accent6 4 2 4" xfId="8515"/>
    <cellStyle name="20 % - Accent6 4 2 4 2" xfId="24022"/>
    <cellStyle name="20 % - Accent6 4 2 4 3" xfId="34579"/>
    <cellStyle name="20 % - Accent6 4 2 4 4" xfId="45134"/>
    <cellStyle name="20 % - Accent6 4 2 4 5" xfId="55698"/>
    <cellStyle name="20 % - Accent6 4 2 5" xfId="3233"/>
    <cellStyle name="20 % - Accent6 4 2 6" xfId="13811"/>
    <cellStyle name="20 % - Accent6 4 2 7" xfId="18742"/>
    <cellStyle name="20 % - Accent6 4 2 8" xfId="29299"/>
    <cellStyle name="20 % - Accent6 4 2 9" xfId="39854"/>
    <cellStyle name="20 % - Accent6 4 3" xfId="941"/>
    <cellStyle name="20 % - Accent6 4 3 10" xfId="50770"/>
    <cellStyle name="20 % - Accent6 4 3 2" xfId="2173"/>
    <cellStyle name="20 % - Accent6 4 3 2 2" xfId="7459"/>
    <cellStyle name="20 % - Accent6 4 3 2 2 2" xfId="12740"/>
    <cellStyle name="20 % - Accent6 4 3 2 2 2 2" xfId="28246"/>
    <cellStyle name="20 % - Accent6 4 3 2 2 2 3" xfId="38803"/>
    <cellStyle name="20 % - Accent6 4 3 2 2 2 4" xfId="49358"/>
    <cellStyle name="20 % - Accent6 4 3 2 2 2 5" xfId="59922"/>
    <cellStyle name="20 % - Accent6 4 3 2 2 3" xfId="17859"/>
    <cellStyle name="20 % - Accent6 4 3 2 2 4" xfId="22966"/>
    <cellStyle name="20 % - Accent6 4 3 2 2 5" xfId="33523"/>
    <cellStyle name="20 % - Accent6 4 3 2 2 6" xfId="44078"/>
    <cellStyle name="20 % - Accent6 4 3 2 2 7" xfId="54642"/>
    <cellStyle name="20 % - Accent6 4 3 2 3" xfId="10099"/>
    <cellStyle name="20 % - Accent6 4 3 2 3 2" xfId="25606"/>
    <cellStyle name="20 % - Accent6 4 3 2 3 3" xfId="36163"/>
    <cellStyle name="20 % - Accent6 4 3 2 3 4" xfId="46718"/>
    <cellStyle name="20 % - Accent6 4 3 2 3 5" xfId="57282"/>
    <cellStyle name="20 % - Accent6 4 3 2 4" xfId="4817"/>
    <cellStyle name="20 % - Accent6 4 3 2 5" xfId="15395"/>
    <cellStyle name="20 % - Accent6 4 3 2 6" xfId="20326"/>
    <cellStyle name="20 % - Accent6 4 3 2 7" xfId="30883"/>
    <cellStyle name="20 % - Accent6 4 3 2 8" xfId="41438"/>
    <cellStyle name="20 % - Accent6 4 3 2 9" xfId="52002"/>
    <cellStyle name="20 % - Accent6 4 3 3" xfId="6227"/>
    <cellStyle name="20 % - Accent6 4 3 3 2" xfId="11508"/>
    <cellStyle name="20 % - Accent6 4 3 3 2 2" xfId="27014"/>
    <cellStyle name="20 % - Accent6 4 3 3 2 3" xfId="37571"/>
    <cellStyle name="20 % - Accent6 4 3 3 2 4" xfId="48126"/>
    <cellStyle name="20 % - Accent6 4 3 3 2 5" xfId="58690"/>
    <cellStyle name="20 % - Accent6 4 3 3 3" xfId="16627"/>
    <cellStyle name="20 % - Accent6 4 3 3 4" xfId="21734"/>
    <cellStyle name="20 % - Accent6 4 3 3 5" xfId="32291"/>
    <cellStyle name="20 % - Accent6 4 3 3 6" xfId="42846"/>
    <cellStyle name="20 % - Accent6 4 3 3 7" xfId="53410"/>
    <cellStyle name="20 % - Accent6 4 3 4" xfId="8867"/>
    <cellStyle name="20 % - Accent6 4 3 4 2" xfId="24374"/>
    <cellStyle name="20 % - Accent6 4 3 4 3" xfId="34931"/>
    <cellStyle name="20 % - Accent6 4 3 4 4" xfId="45486"/>
    <cellStyle name="20 % - Accent6 4 3 4 5" xfId="56050"/>
    <cellStyle name="20 % - Accent6 4 3 5" xfId="3585"/>
    <cellStyle name="20 % - Accent6 4 3 6" xfId="14163"/>
    <cellStyle name="20 % - Accent6 4 3 7" xfId="19094"/>
    <cellStyle name="20 % - Accent6 4 3 8" xfId="29651"/>
    <cellStyle name="20 % - Accent6 4 3 9" xfId="40206"/>
    <cellStyle name="20 % - Accent6 4 4" xfId="1469"/>
    <cellStyle name="20 % - Accent6 4 4 2" xfId="6755"/>
    <cellStyle name="20 % - Accent6 4 4 2 2" xfId="12036"/>
    <cellStyle name="20 % - Accent6 4 4 2 2 2" xfId="27542"/>
    <cellStyle name="20 % - Accent6 4 4 2 2 3" xfId="38099"/>
    <cellStyle name="20 % - Accent6 4 4 2 2 4" xfId="48654"/>
    <cellStyle name="20 % - Accent6 4 4 2 2 5" xfId="59218"/>
    <cellStyle name="20 % - Accent6 4 4 2 3" xfId="17155"/>
    <cellStyle name="20 % - Accent6 4 4 2 4" xfId="22262"/>
    <cellStyle name="20 % - Accent6 4 4 2 5" xfId="32819"/>
    <cellStyle name="20 % - Accent6 4 4 2 6" xfId="43374"/>
    <cellStyle name="20 % - Accent6 4 4 2 7" xfId="53938"/>
    <cellStyle name="20 % - Accent6 4 4 3" xfId="9395"/>
    <cellStyle name="20 % - Accent6 4 4 3 2" xfId="24902"/>
    <cellStyle name="20 % - Accent6 4 4 3 3" xfId="35459"/>
    <cellStyle name="20 % - Accent6 4 4 3 4" xfId="46014"/>
    <cellStyle name="20 % - Accent6 4 4 3 5" xfId="56578"/>
    <cellStyle name="20 % - Accent6 4 4 4" xfId="4113"/>
    <cellStyle name="20 % - Accent6 4 4 5" xfId="14691"/>
    <cellStyle name="20 % - Accent6 4 4 6" xfId="19622"/>
    <cellStyle name="20 % - Accent6 4 4 7" xfId="30179"/>
    <cellStyle name="20 % - Accent6 4 4 8" xfId="40734"/>
    <cellStyle name="20 % - Accent6 4 4 9" xfId="51298"/>
    <cellStyle name="20 % - Accent6 4 5" xfId="5522"/>
    <cellStyle name="20 % - Accent6 4 5 2" xfId="10804"/>
    <cellStyle name="20 % - Accent6 4 5 2 2" xfId="26310"/>
    <cellStyle name="20 % - Accent6 4 5 2 3" xfId="36867"/>
    <cellStyle name="20 % - Accent6 4 5 2 4" xfId="47422"/>
    <cellStyle name="20 % - Accent6 4 5 2 5" xfId="57986"/>
    <cellStyle name="20 % - Accent6 4 5 3" xfId="15923"/>
    <cellStyle name="20 % - Accent6 4 5 4" xfId="21030"/>
    <cellStyle name="20 % - Accent6 4 5 5" xfId="31587"/>
    <cellStyle name="20 % - Accent6 4 5 6" xfId="42142"/>
    <cellStyle name="20 % - Accent6 4 5 7" xfId="52706"/>
    <cellStyle name="20 % - Accent6 4 6" xfId="8163"/>
    <cellStyle name="20 % - Accent6 4 6 2" xfId="23670"/>
    <cellStyle name="20 % - Accent6 4 6 3" xfId="34227"/>
    <cellStyle name="20 % - Accent6 4 6 4" xfId="44782"/>
    <cellStyle name="20 % - Accent6 4 6 5" xfId="55346"/>
    <cellStyle name="20 % - Accent6 4 7" xfId="2886"/>
    <cellStyle name="20 % - Accent6 4 8" xfId="13459"/>
    <cellStyle name="20 % - Accent6 4 9" xfId="18391"/>
    <cellStyle name="20 % - Accent6 5" xfId="409"/>
    <cellStyle name="20 % - Accent6 5 10" xfId="39679"/>
    <cellStyle name="20 % - Accent6 5 11" xfId="50239"/>
    <cellStyle name="20 % - Accent6 5 2" xfId="1114"/>
    <cellStyle name="20 % - Accent6 5 2 10" xfId="50943"/>
    <cellStyle name="20 % - Accent6 5 2 2" xfId="2346"/>
    <cellStyle name="20 % - Accent6 5 2 2 2" xfId="7632"/>
    <cellStyle name="20 % - Accent6 5 2 2 2 2" xfId="12913"/>
    <cellStyle name="20 % - Accent6 5 2 2 2 2 2" xfId="28419"/>
    <cellStyle name="20 % - Accent6 5 2 2 2 2 3" xfId="38976"/>
    <cellStyle name="20 % - Accent6 5 2 2 2 2 4" xfId="49531"/>
    <cellStyle name="20 % - Accent6 5 2 2 2 2 5" xfId="60095"/>
    <cellStyle name="20 % - Accent6 5 2 2 2 3" xfId="18032"/>
    <cellStyle name="20 % - Accent6 5 2 2 2 4" xfId="23139"/>
    <cellStyle name="20 % - Accent6 5 2 2 2 5" xfId="33696"/>
    <cellStyle name="20 % - Accent6 5 2 2 2 6" xfId="44251"/>
    <cellStyle name="20 % - Accent6 5 2 2 2 7" xfId="54815"/>
    <cellStyle name="20 % - Accent6 5 2 2 3" xfId="10272"/>
    <cellStyle name="20 % - Accent6 5 2 2 3 2" xfId="25779"/>
    <cellStyle name="20 % - Accent6 5 2 2 3 3" xfId="36336"/>
    <cellStyle name="20 % - Accent6 5 2 2 3 4" xfId="46891"/>
    <cellStyle name="20 % - Accent6 5 2 2 3 5" xfId="57455"/>
    <cellStyle name="20 % - Accent6 5 2 2 4" xfId="4990"/>
    <cellStyle name="20 % - Accent6 5 2 2 5" xfId="15568"/>
    <cellStyle name="20 % - Accent6 5 2 2 6" xfId="20499"/>
    <cellStyle name="20 % - Accent6 5 2 2 7" xfId="31056"/>
    <cellStyle name="20 % - Accent6 5 2 2 8" xfId="41611"/>
    <cellStyle name="20 % - Accent6 5 2 2 9" xfId="52175"/>
    <cellStyle name="20 % - Accent6 5 2 3" xfId="6400"/>
    <cellStyle name="20 % - Accent6 5 2 3 2" xfId="11681"/>
    <cellStyle name="20 % - Accent6 5 2 3 2 2" xfId="27187"/>
    <cellStyle name="20 % - Accent6 5 2 3 2 3" xfId="37744"/>
    <cellStyle name="20 % - Accent6 5 2 3 2 4" xfId="48299"/>
    <cellStyle name="20 % - Accent6 5 2 3 2 5" xfId="58863"/>
    <cellStyle name="20 % - Accent6 5 2 3 3" xfId="16800"/>
    <cellStyle name="20 % - Accent6 5 2 3 4" xfId="21907"/>
    <cellStyle name="20 % - Accent6 5 2 3 5" xfId="32464"/>
    <cellStyle name="20 % - Accent6 5 2 3 6" xfId="43019"/>
    <cellStyle name="20 % - Accent6 5 2 3 7" xfId="53583"/>
    <cellStyle name="20 % - Accent6 5 2 4" xfId="9040"/>
    <cellStyle name="20 % - Accent6 5 2 4 2" xfId="24547"/>
    <cellStyle name="20 % - Accent6 5 2 4 3" xfId="35104"/>
    <cellStyle name="20 % - Accent6 5 2 4 4" xfId="45659"/>
    <cellStyle name="20 % - Accent6 5 2 4 5" xfId="56223"/>
    <cellStyle name="20 % - Accent6 5 2 5" xfId="3758"/>
    <cellStyle name="20 % - Accent6 5 2 6" xfId="14336"/>
    <cellStyle name="20 % - Accent6 5 2 7" xfId="19267"/>
    <cellStyle name="20 % - Accent6 5 2 8" xfId="29824"/>
    <cellStyle name="20 % - Accent6 5 2 9" xfId="40379"/>
    <cellStyle name="20 % - Accent6 5 3" xfId="1642"/>
    <cellStyle name="20 % - Accent6 5 3 2" xfId="6928"/>
    <cellStyle name="20 % - Accent6 5 3 2 2" xfId="12209"/>
    <cellStyle name="20 % - Accent6 5 3 2 2 2" xfId="27715"/>
    <cellStyle name="20 % - Accent6 5 3 2 2 3" xfId="38272"/>
    <cellStyle name="20 % - Accent6 5 3 2 2 4" xfId="48827"/>
    <cellStyle name="20 % - Accent6 5 3 2 2 5" xfId="59391"/>
    <cellStyle name="20 % - Accent6 5 3 2 3" xfId="17328"/>
    <cellStyle name="20 % - Accent6 5 3 2 4" xfId="22435"/>
    <cellStyle name="20 % - Accent6 5 3 2 5" xfId="32992"/>
    <cellStyle name="20 % - Accent6 5 3 2 6" xfId="43547"/>
    <cellStyle name="20 % - Accent6 5 3 2 7" xfId="54111"/>
    <cellStyle name="20 % - Accent6 5 3 3" xfId="9568"/>
    <cellStyle name="20 % - Accent6 5 3 3 2" xfId="25075"/>
    <cellStyle name="20 % - Accent6 5 3 3 3" xfId="35632"/>
    <cellStyle name="20 % - Accent6 5 3 3 4" xfId="46187"/>
    <cellStyle name="20 % - Accent6 5 3 3 5" xfId="56751"/>
    <cellStyle name="20 % - Accent6 5 3 4" xfId="4286"/>
    <cellStyle name="20 % - Accent6 5 3 5" xfId="14864"/>
    <cellStyle name="20 % - Accent6 5 3 6" xfId="19795"/>
    <cellStyle name="20 % - Accent6 5 3 7" xfId="30352"/>
    <cellStyle name="20 % - Accent6 5 3 8" xfId="40907"/>
    <cellStyle name="20 % - Accent6 5 3 9" xfId="51471"/>
    <cellStyle name="20 % - Accent6 5 4" xfId="5695"/>
    <cellStyle name="20 % - Accent6 5 4 2" xfId="10977"/>
    <cellStyle name="20 % - Accent6 5 4 2 2" xfId="26483"/>
    <cellStyle name="20 % - Accent6 5 4 2 3" xfId="37040"/>
    <cellStyle name="20 % - Accent6 5 4 2 4" xfId="47595"/>
    <cellStyle name="20 % - Accent6 5 4 2 5" xfId="58159"/>
    <cellStyle name="20 % - Accent6 5 4 3" xfId="16096"/>
    <cellStyle name="20 % - Accent6 5 4 4" xfId="21203"/>
    <cellStyle name="20 % - Accent6 5 4 5" xfId="31760"/>
    <cellStyle name="20 % - Accent6 5 4 6" xfId="42315"/>
    <cellStyle name="20 % - Accent6 5 4 7" xfId="52879"/>
    <cellStyle name="20 % - Accent6 5 5" xfId="8336"/>
    <cellStyle name="20 % - Accent6 5 5 2" xfId="23843"/>
    <cellStyle name="20 % - Accent6 5 5 3" xfId="34400"/>
    <cellStyle name="20 % - Accent6 5 5 4" xfId="44955"/>
    <cellStyle name="20 % - Accent6 5 5 5" xfId="55519"/>
    <cellStyle name="20 % - Accent6 5 6" xfId="3058"/>
    <cellStyle name="20 % - Accent6 5 7" xfId="13632"/>
    <cellStyle name="20 % - Accent6 5 8" xfId="18563"/>
    <cellStyle name="20 % - Accent6 5 9" xfId="29124"/>
    <cellStyle name="20 % - Accent6 6" xfId="762"/>
    <cellStyle name="20 % - Accent6 6 10" xfId="50591"/>
    <cellStyle name="20 % - Accent6 6 2" xfId="1994"/>
    <cellStyle name="20 % - Accent6 6 2 2" xfId="7280"/>
    <cellStyle name="20 % - Accent6 6 2 2 2" xfId="12561"/>
    <cellStyle name="20 % - Accent6 6 2 2 2 2" xfId="28067"/>
    <cellStyle name="20 % - Accent6 6 2 2 2 3" xfId="38624"/>
    <cellStyle name="20 % - Accent6 6 2 2 2 4" xfId="49179"/>
    <cellStyle name="20 % - Accent6 6 2 2 2 5" xfId="59743"/>
    <cellStyle name="20 % - Accent6 6 2 2 3" xfId="17680"/>
    <cellStyle name="20 % - Accent6 6 2 2 4" xfId="22787"/>
    <cellStyle name="20 % - Accent6 6 2 2 5" xfId="33344"/>
    <cellStyle name="20 % - Accent6 6 2 2 6" xfId="43899"/>
    <cellStyle name="20 % - Accent6 6 2 2 7" xfId="54463"/>
    <cellStyle name="20 % - Accent6 6 2 3" xfId="9920"/>
    <cellStyle name="20 % - Accent6 6 2 3 2" xfId="25427"/>
    <cellStyle name="20 % - Accent6 6 2 3 3" xfId="35984"/>
    <cellStyle name="20 % - Accent6 6 2 3 4" xfId="46539"/>
    <cellStyle name="20 % - Accent6 6 2 3 5" xfId="57103"/>
    <cellStyle name="20 % - Accent6 6 2 4" xfId="4638"/>
    <cellStyle name="20 % - Accent6 6 2 5" xfId="15216"/>
    <cellStyle name="20 % - Accent6 6 2 6" xfId="20147"/>
    <cellStyle name="20 % - Accent6 6 2 7" xfId="30704"/>
    <cellStyle name="20 % - Accent6 6 2 8" xfId="41259"/>
    <cellStyle name="20 % - Accent6 6 2 9" xfId="51823"/>
    <cellStyle name="20 % - Accent6 6 3" xfId="6048"/>
    <cellStyle name="20 % - Accent6 6 3 2" xfId="11329"/>
    <cellStyle name="20 % - Accent6 6 3 2 2" xfId="26835"/>
    <cellStyle name="20 % - Accent6 6 3 2 3" xfId="37392"/>
    <cellStyle name="20 % - Accent6 6 3 2 4" xfId="47947"/>
    <cellStyle name="20 % - Accent6 6 3 2 5" xfId="58511"/>
    <cellStyle name="20 % - Accent6 6 3 3" xfId="16448"/>
    <cellStyle name="20 % - Accent6 6 3 4" xfId="21555"/>
    <cellStyle name="20 % - Accent6 6 3 5" xfId="32112"/>
    <cellStyle name="20 % - Accent6 6 3 6" xfId="42667"/>
    <cellStyle name="20 % - Accent6 6 3 7" xfId="53231"/>
    <cellStyle name="20 % - Accent6 6 4" xfId="8688"/>
    <cellStyle name="20 % - Accent6 6 4 2" xfId="24195"/>
    <cellStyle name="20 % - Accent6 6 4 3" xfId="34752"/>
    <cellStyle name="20 % - Accent6 6 4 4" xfId="45307"/>
    <cellStyle name="20 % - Accent6 6 4 5" xfId="55871"/>
    <cellStyle name="20 % - Accent6 6 5" xfId="3406"/>
    <cellStyle name="20 % - Accent6 6 6" xfId="13984"/>
    <cellStyle name="20 % - Accent6 6 7" xfId="18915"/>
    <cellStyle name="20 % - Accent6 6 8" xfId="29472"/>
    <cellStyle name="20 % - Accent6 6 9" xfId="40027"/>
    <cellStyle name="20 % - Accent6 7" xfId="1293"/>
    <cellStyle name="20 % - Accent6 7 2" xfId="6579"/>
    <cellStyle name="20 % - Accent6 7 2 2" xfId="11860"/>
    <cellStyle name="20 % - Accent6 7 2 2 2" xfId="27366"/>
    <cellStyle name="20 % - Accent6 7 2 2 3" xfId="37923"/>
    <cellStyle name="20 % - Accent6 7 2 2 4" xfId="48478"/>
    <cellStyle name="20 % - Accent6 7 2 2 5" xfId="59042"/>
    <cellStyle name="20 % - Accent6 7 2 3" xfId="16979"/>
    <cellStyle name="20 % - Accent6 7 2 4" xfId="22086"/>
    <cellStyle name="20 % - Accent6 7 2 5" xfId="32643"/>
    <cellStyle name="20 % - Accent6 7 2 6" xfId="43198"/>
    <cellStyle name="20 % - Accent6 7 2 7" xfId="53762"/>
    <cellStyle name="20 % - Accent6 7 3" xfId="9219"/>
    <cellStyle name="20 % - Accent6 7 3 2" xfId="24726"/>
    <cellStyle name="20 % - Accent6 7 3 3" xfId="35283"/>
    <cellStyle name="20 % - Accent6 7 3 4" xfId="45838"/>
    <cellStyle name="20 % - Accent6 7 3 5" xfId="56402"/>
    <cellStyle name="20 % - Accent6 7 4" xfId="3937"/>
    <cellStyle name="20 % - Accent6 7 5" xfId="14515"/>
    <cellStyle name="20 % - Accent6 7 6" xfId="19446"/>
    <cellStyle name="20 % - Accent6 7 7" xfId="30003"/>
    <cellStyle name="20 % - Accent6 7 8" xfId="40558"/>
    <cellStyle name="20 % - Accent6 7 9" xfId="51122"/>
    <cellStyle name="20 % - Accent6 8" xfId="2522"/>
    <cellStyle name="20 % - Accent6 8 2" xfId="7808"/>
    <cellStyle name="20 % - Accent6 8 2 2" xfId="13089"/>
    <cellStyle name="20 % - Accent6 8 2 2 2" xfId="28595"/>
    <cellStyle name="20 % - Accent6 8 2 2 3" xfId="39152"/>
    <cellStyle name="20 % - Accent6 8 2 2 4" xfId="49707"/>
    <cellStyle name="20 % - Accent6 8 2 2 5" xfId="60271"/>
    <cellStyle name="20 % - Accent6 8 2 3" xfId="23315"/>
    <cellStyle name="20 % - Accent6 8 2 4" xfId="33872"/>
    <cellStyle name="20 % - Accent6 8 2 5" xfId="44427"/>
    <cellStyle name="20 % - Accent6 8 2 6" xfId="54991"/>
    <cellStyle name="20 % - Accent6 8 3" xfId="10448"/>
    <cellStyle name="20 % - Accent6 8 3 2" xfId="25955"/>
    <cellStyle name="20 % - Accent6 8 3 3" xfId="36512"/>
    <cellStyle name="20 % - Accent6 8 3 4" xfId="47067"/>
    <cellStyle name="20 % - Accent6 8 3 5" xfId="57631"/>
    <cellStyle name="20 % - Accent6 8 4" xfId="5166"/>
    <cellStyle name="20 % - Accent6 8 5" xfId="15747"/>
    <cellStyle name="20 % - Accent6 8 6" xfId="20675"/>
    <cellStyle name="20 % - Accent6 8 7" xfId="31232"/>
    <cellStyle name="20 % - Accent6 8 8" xfId="41787"/>
    <cellStyle name="20 % - Accent6 8 9" xfId="52351"/>
    <cellStyle name="20 % - Accent6 9" xfId="5342"/>
    <cellStyle name="20 % - Accent6 9 2" xfId="10624"/>
    <cellStyle name="20 % - Accent6 9 2 2" xfId="26131"/>
    <cellStyle name="20 % - Accent6 9 2 3" xfId="36688"/>
    <cellStyle name="20 % - Accent6 9 2 4" xfId="47243"/>
    <cellStyle name="20 % - Accent6 9 2 5" xfId="57807"/>
    <cellStyle name="20 % - Accent6 9 3" xfId="20851"/>
    <cellStyle name="20 % - Accent6 9 4" xfId="31408"/>
    <cellStyle name="20 % - Accent6 9 5" xfId="41963"/>
    <cellStyle name="20 % - Accent6 9 6" xfId="52527"/>
    <cellStyle name="40 % - Accent1 10" xfId="7975"/>
    <cellStyle name="40 % - Accent1 10 2" xfId="23482"/>
    <cellStyle name="40 % - Accent1 10 3" xfId="34039"/>
    <cellStyle name="40 % - Accent1 10 4" xfId="44594"/>
    <cellStyle name="40 % - Accent1 10 5" xfId="55158"/>
    <cellStyle name="40 % - Accent1 11" xfId="2691"/>
    <cellStyle name="40 % - Accent1 12" xfId="13274"/>
    <cellStyle name="40 % - Accent1 13" xfId="18199"/>
    <cellStyle name="40 % - Accent1 14" xfId="28768"/>
    <cellStyle name="40 % - Accent1 15" xfId="39323"/>
    <cellStyle name="40 % - Accent1 16" xfId="49876"/>
    <cellStyle name="40 % - Accent1 2" xfId="32"/>
    <cellStyle name="40 % - Accent1 2 10" xfId="2715"/>
    <cellStyle name="40 % - Accent1 2 11" xfId="13349"/>
    <cellStyle name="40 % - Accent1 2 12" xfId="18278"/>
    <cellStyle name="40 % - Accent1 2 13" xfId="28789"/>
    <cellStyle name="40 % - Accent1 2 14" xfId="39344"/>
    <cellStyle name="40 % - Accent1 2 15" xfId="49955"/>
    <cellStyle name="40 % - Accent1 2 2" xfId="209"/>
    <cellStyle name="40 % - Accent1 2 2 10" xfId="13436"/>
    <cellStyle name="40 % - Accent1 2 2 11" xfId="18366"/>
    <cellStyle name="40 % - Accent1 2 2 12" xfId="28928"/>
    <cellStyle name="40 % - Accent1 2 2 13" xfId="39483"/>
    <cellStyle name="40 % - Accent1 2 2 14" xfId="50043"/>
    <cellStyle name="40 % - Accent1 2 2 2" xfId="389"/>
    <cellStyle name="40 % - Accent1 2 2 2 10" xfId="29104"/>
    <cellStyle name="40 % - Accent1 2 2 2 11" xfId="39659"/>
    <cellStyle name="40 % - Accent1 2 2 2 12" xfId="50219"/>
    <cellStyle name="40 % - Accent1 2 2 2 2" xfId="742"/>
    <cellStyle name="40 % - Accent1 2 2 2 2 10" xfId="50571"/>
    <cellStyle name="40 % - Accent1 2 2 2 2 2" xfId="1974"/>
    <cellStyle name="40 % - Accent1 2 2 2 2 2 2" xfId="7260"/>
    <cellStyle name="40 % - Accent1 2 2 2 2 2 2 2" xfId="12541"/>
    <cellStyle name="40 % - Accent1 2 2 2 2 2 2 2 2" xfId="28047"/>
    <cellStyle name="40 % - Accent1 2 2 2 2 2 2 2 3" xfId="38604"/>
    <cellStyle name="40 % - Accent1 2 2 2 2 2 2 2 4" xfId="49159"/>
    <cellStyle name="40 % - Accent1 2 2 2 2 2 2 2 5" xfId="59723"/>
    <cellStyle name="40 % - Accent1 2 2 2 2 2 2 3" xfId="17660"/>
    <cellStyle name="40 % - Accent1 2 2 2 2 2 2 4" xfId="22767"/>
    <cellStyle name="40 % - Accent1 2 2 2 2 2 2 5" xfId="33324"/>
    <cellStyle name="40 % - Accent1 2 2 2 2 2 2 6" xfId="43879"/>
    <cellStyle name="40 % - Accent1 2 2 2 2 2 2 7" xfId="54443"/>
    <cellStyle name="40 % - Accent1 2 2 2 2 2 3" xfId="9900"/>
    <cellStyle name="40 % - Accent1 2 2 2 2 2 3 2" xfId="25407"/>
    <cellStyle name="40 % - Accent1 2 2 2 2 2 3 3" xfId="35964"/>
    <cellStyle name="40 % - Accent1 2 2 2 2 2 3 4" xfId="46519"/>
    <cellStyle name="40 % - Accent1 2 2 2 2 2 3 5" xfId="57083"/>
    <cellStyle name="40 % - Accent1 2 2 2 2 2 4" xfId="4618"/>
    <cellStyle name="40 % - Accent1 2 2 2 2 2 5" xfId="15196"/>
    <cellStyle name="40 % - Accent1 2 2 2 2 2 6" xfId="20127"/>
    <cellStyle name="40 % - Accent1 2 2 2 2 2 7" xfId="30684"/>
    <cellStyle name="40 % - Accent1 2 2 2 2 2 8" xfId="41239"/>
    <cellStyle name="40 % - Accent1 2 2 2 2 2 9" xfId="51803"/>
    <cellStyle name="40 % - Accent1 2 2 2 2 3" xfId="6028"/>
    <cellStyle name="40 % - Accent1 2 2 2 2 3 2" xfId="11309"/>
    <cellStyle name="40 % - Accent1 2 2 2 2 3 2 2" xfId="26815"/>
    <cellStyle name="40 % - Accent1 2 2 2 2 3 2 3" xfId="37372"/>
    <cellStyle name="40 % - Accent1 2 2 2 2 3 2 4" xfId="47927"/>
    <cellStyle name="40 % - Accent1 2 2 2 2 3 2 5" xfId="58491"/>
    <cellStyle name="40 % - Accent1 2 2 2 2 3 3" xfId="16428"/>
    <cellStyle name="40 % - Accent1 2 2 2 2 3 4" xfId="21535"/>
    <cellStyle name="40 % - Accent1 2 2 2 2 3 5" xfId="32092"/>
    <cellStyle name="40 % - Accent1 2 2 2 2 3 6" xfId="42647"/>
    <cellStyle name="40 % - Accent1 2 2 2 2 3 7" xfId="53211"/>
    <cellStyle name="40 % - Accent1 2 2 2 2 4" xfId="8668"/>
    <cellStyle name="40 % - Accent1 2 2 2 2 4 2" xfId="24175"/>
    <cellStyle name="40 % - Accent1 2 2 2 2 4 3" xfId="34732"/>
    <cellStyle name="40 % - Accent1 2 2 2 2 4 4" xfId="45287"/>
    <cellStyle name="40 % - Accent1 2 2 2 2 4 5" xfId="55851"/>
    <cellStyle name="40 % - Accent1 2 2 2 2 5" xfId="3386"/>
    <cellStyle name="40 % - Accent1 2 2 2 2 6" xfId="13964"/>
    <cellStyle name="40 % - Accent1 2 2 2 2 7" xfId="18895"/>
    <cellStyle name="40 % - Accent1 2 2 2 2 8" xfId="29452"/>
    <cellStyle name="40 % - Accent1 2 2 2 2 9" xfId="40007"/>
    <cellStyle name="40 % - Accent1 2 2 2 3" xfId="1094"/>
    <cellStyle name="40 % - Accent1 2 2 2 3 10" xfId="50923"/>
    <cellStyle name="40 % - Accent1 2 2 2 3 2" xfId="2326"/>
    <cellStyle name="40 % - Accent1 2 2 2 3 2 2" xfId="7612"/>
    <cellStyle name="40 % - Accent1 2 2 2 3 2 2 2" xfId="12893"/>
    <cellStyle name="40 % - Accent1 2 2 2 3 2 2 2 2" xfId="28399"/>
    <cellStyle name="40 % - Accent1 2 2 2 3 2 2 2 3" xfId="38956"/>
    <cellStyle name="40 % - Accent1 2 2 2 3 2 2 2 4" xfId="49511"/>
    <cellStyle name="40 % - Accent1 2 2 2 3 2 2 2 5" xfId="60075"/>
    <cellStyle name="40 % - Accent1 2 2 2 3 2 2 3" xfId="18012"/>
    <cellStyle name="40 % - Accent1 2 2 2 3 2 2 4" xfId="23119"/>
    <cellStyle name="40 % - Accent1 2 2 2 3 2 2 5" xfId="33676"/>
    <cellStyle name="40 % - Accent1 2 2 2 3 2 2 6" xfId="44231"/>
    <cellStyle name="40 % - Accent1 2 2 2 3 2 2 7" xfId="54795"/>
    <cellStyle name="40 % - Accent1 2 2 2 3 2 3" xfId="10252"/>
    <cellStyle name="40 % - Accent1 2 2 2 3 2 3 2" xfId="25759"/>
    <cellStyle name="40 % - Accent1 2 2 2 3 2 3 3" xfId="36316"/>
    <cellStyle name="40 % - Accent1 2 2 2 3 2 3 4" xfId="46871"/>
    <cellStyle name="40 % - Accent1 2 2 2 3 2 3 5" xfId="57435"/>
    <cellStyle name="40 % - Accent1 2 2 2 3 2 4" xfId="4970"/>
    <cellStyle name="40 % - Accent1 2 2 2 3 2 5" xfId="15548"/>
    <cellStyle name="40 % - Accent1 2 2 2 3 2 6" xfId="20479"/>
    <cellStyle name="40 % - Accent1 2 2 2 3 2 7" xfId="31036"/>
    <cellStyle name="40 % - Accent1 2 2 2 3 2 8" xfId="41591"/>
    <cellStyle name="40 % - Accent1 2 2 2 3 2 9" xfId="52155"/>
    <cellStyle name="40 % - Accent1 2 2 2 3 3" xfId="6380"/>
    <cellStyle name="40 % - Accent1 2 2 2 3 3 2" xfId="11661"/>
    <cellStyle name="40 % - Accent1 2 2 2 3 3 2 2" xfId="27167"/>
    <cellStyle name="40 % - Accent1 2 2 2 3 3 2 3" xfId="37724"/>
    <cellStyle name="40 % - Accent1 2 2 2 3 3 2 4" xfId="48279"/>
    <cellStyle name="40 % - Accent1 2 2 2 3 3 2 5" xfId="58843"/>
    <cellStyle name="40 % - Accent1 2 2 2 3 3 3" xfId="16780"/>
    <cellStyle name="40 % - Accent1 2 2 2 3 3 4" xfId="21887"/>
    <cellStyle name="40 % - Accent1 2 2 2 3 3 5" xfId="32444"/>
    <cellStyle name="40 % - Accent1 2 2 2 3 3 6" xfId="42999"/>
    <cellStyle name="40 % - Accent1 2 2 2 3 3 7" xfId="53563"/>
    <cellStyle name="40 % - Accent1 2 2 2 3 4" xfId="9020"/>
    <cellStyle name="40 % - Accent1 2 2 2 3 4 2" xfId="24527"/>
    <cellStyle name="40 % - Accent1 2 2 2 3 4 3" xfId="35084"/>
    <cellStyle name="40 % - Accent1 2 2 2 3 4 4" xfId="45639"/>
    <cellStyle name="40 % - Accent1 2 2 2 3 4 5" xfId="56203"/>
    <cellStyle name="40 % - Accent1 2 2 2 3 5" xfId="3738"/>
    <cellStyle name="40 % - Accent1 2 2 2 3 6" xfId="14316"/>
    <cellStyle name="40 % - Accent1 2 2 2 3 7" xfId="19247"/>
    <cellStyle name="40 % - Accent1 2 2 2 3 8" xfId="29804"/>
    <cellStyle name="40 % - Accent1 2 2 2 3 9" xfId="40359"/>
    <cellStyle name="40 % - Accent1 2 2 2 4" xfId="1622"/>
    <cellStyle name="40 % - Accent1 2 2 2 4 2" xfId="6908"/>
    <cellStyle name="40 % - Accent1 2 2 2 4 2 2" xfId="12189"/>
    <cellStyle name="40 % - Accent1 2 2 2 4 2 2 2" xfId="27695"/>
    <cellStyle name="40 % - Accent1 2 2 2 4 2 2 3" xfId="38252"/>
    <cellStyle name="40 % - Accent1 2 2 2 4 2 2 4" xfId="48807"/>
    <cellStyle name="40 % - Accent1 2 2 2 4 2 2 5" xfId="59371"/>
    <cellStyle name="40 % - Accent1 2 2 2 4 2 3" xfId="17308"/>
    <cellStyle name="40 % - Accent1 2 2 2 4 2 4" xfId="22415"/>
    <cellStyle name="40 % - Accent1 2 2 2 4 2 5" xfId="32972"/>
    <cellStyle name="40 % - Accent1 2 2 2 4 2 6" xfId="43527"/>
    <cellStyle name="40 % - Accent1 2 2 2 4 2 7" xfId="54091"/>
    <cellStyle name="40 % - Accent1 2 2 2 4 3" xfId="9548"/>
    <cellStyle name="40 % - Accent1 2 2 2 4 3 2" xfId="25055"/>
    <cellStyle name="40 % - Accent1 2 2 2 4 3 3" xfId="35612"/>
    <cellStyle name="40 % - Accent1 2 2 2 4 3 4" xfId="46167"/>
    <cellStyle name="40 % - Accent1 2 2 2 4 3 5" xfId="56731"/>
    <cellStyle name="40 % - Accent1 2 2 2 4 4" xfId="4266"/>
    <cellStyle name="40 % - Accent1 2 2 2 4 5" xfId="14844"/>
    <cellStyle name="40 % - Accent1 2 2 2 4 6" xfId="19775"/>
    <cellStyle name="40 % - Accent1 2 2 2 4 7" xfId="30332"/>
    <cellStyle name="40 % - Accent1 2 2 2 4 8" xfId="40887"/>
    <cellStyle name="40 % - Accent1 2 2 2 4 9" xfId="51451"/>
    <cellStyle name="40 % - Accent1 2 2 2 5" xfId="5675"/>
    <cellStyle name="40 % - Accent1 2 2 2 5 2" xfId="10957"/>
    <cellStyle name="40 % - Accent1 2 2 2 5 2 2" xfId="26463"/>
    <cellStyle name="40 % - Accent1 2 2 2 5 2 3" xfId="37020"/>
    <cellStyle name="40 % - Accent1 2 2 2 5 2 4" xfId="47575"/>
    <cellStyle name="40 % - Accent1 2 2 2 5 2 5" xfId="58139"/>
    <cellStyle name="40 % - Accent1 2 2 2 5 3" xfId="16076"/>
    <cellStyle name="40 % - Accent1 2 2 2 5 4" xfId="21183"/>
    <cellStyle name="40 % - Accent1 2 2 2 5 5" xfId="31740"/>
    <cellStyle name="40 % - Accent1 2 2 2 5 6" xfId="42295"/>
    <cellStyle name="40 % - Accent1 2 2 2 5 7" xfId="52859"/>
    <cellStyle name="40 % - Accent1 2 2 2 6" xfId="8316"/>
    <cellStyle name="40 % - Accent1 2 2 2 6 2" xfId="23823"/>
    <cellStyle name="40 % - Accent1 2 2 2 6 3" xfId="34380"/>
    <cellStyle name="40 % - Accent1 2 2 2 6 4" xfId="44935"/>
    <cellStyle name="40 % - Accent1 2 2 2 6 5" xfId="55499"/>
    <cellStyle name="40 % - Accent1 2 2 2 7" xfId="3038"/>
    <cellStyle name="40 % - Accent1 2 2 2 8" xfId="13612"/>
    <cellStyle name="40 % - Accent1 2 2 2 9" xfId="18543"/>
    <cellStyle name="40 % - Accent1 2 2 3" xfId="565"/>
    <cellStyle name="40 % - Accent1 2 2 3 10" xfId="39831"/>
    <cellStyle name="40 % - Accent1 2 2 3 11" xfId="50395"/>
    <cellStyle name="40 % - Accent1 2 2 3 2" xfId="1270"/>
    <cellStyle name="40 % - Accent1 2 2 3 2 10" xfId="51099"/>
    <cellStyle name="40 % - Accent1 2 2 3 2 2" xfId="2502"/>
    <cellStyle name="40 % - Accent1 2 2 3 2 2 2" xfId="7788"/>
    <cellStyle name="40 % - Accent1 2 2 3 2 2 2 2" xfId="13069"/>
    <cellStyle name="40 % - Accent1 2 2 3 2 2 2 2 2" xfId="28575"/>
    <cellStyle name="40 % - Accent1 2 2 3 2 2 2 2 3" xfId="39132"/>
    <cellStyle name="40 % - Accent1 2 2 3 2 2 2 2 4" xfId="49687"/>
    <cellStyle name="40 % - Accent1 2 2 3 2 2 2 2 5" xfId="60251"/>
    <cellStyle name="40 % - Accent1 2 2 3 2 2 2 3" xfId="18188"/>
    <cellStyle name="40 % - Accent1 2 2 3 2 2 2 4" xfId="23295"/>
    <cellStyle name="40 % - Accent1 2 2 3 2 2 2 5" xfId="33852"/>
    <cellStyle name="40 % - Accent1 2 2 3 2 2 2 6" xfId="44407"/>
    <cellStyle name="40 % - Accent1 2 2 3 2 2 2 7" xfId="54971"/>
    <cellStyle name="40 % - Accent1 2 2 3 2 2 3" xfId="10428"/>
    <cellStyle name="40 % - Accent1 2 2 3 2 2 3 2" xfId="25935"/>
    <cellStyle name="40 % - Accent1 2 2 3 2 2 3 3" xfId="36492"/>
    <cellStyle name="40 % - Accent1 2 2 3 2 2 3 4" xfId="47047"/>
    <cellStyle name="40 % - Accent1 2 2 3 2 2 3 5" xfId="57611"/>
    <cellStyle name="40 % - Accent1 2 2 3 2 2 4" xfId="5146"/>
    <cellStyle name="40 % - Accent1 2 2 3 2 2 5" xfId="15724"/>
    <cellStyle name="40 % - Accent1 2 2 3 2 2 6" xfId="20655"/>
    <cellStyle name="40 % - Accent1 2 2 3 2 2 7" xfId="31212"/>
    <cellStyle name="40 % - Accent1 2 2 3 2 2 8" xfId="41767"/>
    <cellStyle name="40 % - Accent1 2 2 3 2 2 9" xfId="52331"/>
    <cellStyle name="40 % - Accent1 2 2 3 2 3" xfId="6556"/>
    <cellStyle name="40 % - Accent1 2 2 3 2 3 2" xfId="11837"/>
    <cellStyle name="40 % - Accent1 2 2 3 2 3 2 2" xfId="27343"/>
    <cellStyle name="40 % - Accent1 2 2 3 2 3 2 3" xfId="37900"/>
    <cellStyle name="40 % - Accent1 2 2 3 2 3 2 4" xfId="48455"/>
    <cellStyle name="40 % - Accent1 2 2 3 2 3 2 5" xfId="59019"/>
    <cellStyle name="40 % - Accent1 2 2 3 2 3 3" xfId="16956"/>
    <cellStyle name="40 % - Accent1 2 2 3 2 3 4" xfId="22063"/>
    <cellStyle name="40 % - Accent1 2 2 3 2 3 5" xfId="32620"/>
    <cellStyle name="40 % - Accent1 2 2 3 2 3 6" xfId="43175"/>
    <cellStyle name="40 % - Accent1 2 2 3 2 3 7" xfId="53739"/>
    <cellStyle name="40 % - Accent1 2 2 3 2 4" xfId="9196"/>
    <cellStyle name="40 % - Accent1 2 2 3 2 4 2" xfId="24703"/>
    <cellStyle name="40 % - Accent1 2 2 3 2 4 3" xfId="35260"/>
    <cellStyle name="40 % - Accent1 2 2 3 2 4 4" xfId="45815"/>
    <cellStyle name="40 % - Accent1 2 2 3 2 4 5" xfId="56379"/>
    <cellStyle name="40 % - Accent1 2 2 3 2 5" xfId="3914"/>
    <cellStyle name="40 % - Accent1 2 2 3 2 6" xfId="14492"/>
    <cellStyle name="40 % - Accent1 2 2 3 2 7" xfId="19423"/>
    <cellStyle name="40 % - Accent1 2 2 3 2 8" xfId="29980"/>
    <cellStyle name="40 % - Accent1 2 2 3 2 9" xfId="40535"/>
    <cellStyle name="40 % - Accent1 2 2 3 3" xfId="1798"/>
    <cellStyle name="40 % - Accent1 2 2 3 3 2" xfId="7084"/>
    <cellStyle name="40 % - Accent1 2 2 3 3 2 2" xfId="12365"/>
    <cellStyle name="40 % - Accent1 2 2 3 3 2 2 2" xfId="27871"/>
    <cellStyle name="40 % - Accent1 2 2 3 3 2 2 3" xfId="38428"/>
    <cellStyle name="40 % - Accent1 2 2 3 3 2 2 4" xfId="48983"/>
    <cellStyle name="40 % - Accent1 2 2 3 3 2 2 5" xfId="59547"/>
    <cellStyle name="40 % - Accent1 2 2 3 3 2 3" xfId="17484"/>
    <cellStyle name="40 % - Accent1 2 2 3 3 2 4" xfId="22591"/>
    <cellStyle name="40 % - Accent1 2 2 3 3 2 5" xfId="33148"/>
    <cellStyle name="40 % - Accent1 2 2 3 3 2 6" xfId="43703"/>
    <cellStyle name="40 % - Accent1 2 2 3 3 2 7" xfId="54267"/>
    <cellStyle name="40 % - Accent1 2 2 3 3 3" xfId="9724"/>
    <cellStyle name="40 % - Accent1 2 2 3 3 3 2" xfId="25231"/>
    <cellStyle name="40 % - Accent1 2 2 3 3 3 3" xfId="35788"/>
    <cellStyle name="40 % - Accent1 2 2 3 3 3 4" xfId="46343"/>
    <cellStyle name="40 % - Accent1 2 2 3 3 3 5" xfId="56907"/>
    <cellStyle name="40 % - Accent1 2 2 3 3 4" xfId="4442"/>
    <cellStyle name="40 % - Accent1 2 2 3 3 5" xfId="15020"/>
    <cellStyle name="40 % - Accent1 2 2 3 3 6" xfId="19951"/>
    <cellStyle name="40 % - Accent1 2 2 3 3 7" xfId="30508"/>
    <cellStyle name="40 % - Accent1 2 2 3 3 8" xfId="41063"/>
    <cellStyle name="40 % - Accent1 2 2 3 3 9" xfId="51627"/>
    <cellStyle name="40 % - Accent1 2 2 3 4" xfId="5851"/>
    <cellStyle name="40 % - Accent1 2 2 3 4 2" xfId="11133"/>
    <cellStyle name="40 % - Accent1 2 2 3 4 2 2" xfId="26639"/>
    <cellStyle name="40 % - Accent1 2 2 3 4 2 3" xfId="37196"/>
    <cellStyle name="40 % - Accent1 2 2 3 4 2 4" xfId="47751"/>
    <cellStyle name="40 % - Accent1 2 2 3 4 2 5" xfId="58315"/>
    <cellStyle name="40 % - Accent1 2 2 3 4 3" xfId="16252"/>
    <cellStyle name="40 % - Accent1 2 2 3 4 4" xfId="21359"/>
    <cellStyle name="40 % - Accent1 2 2 3 4 5" xfId="31916"/>
    <cellStyle name="40 % - Accent1 2 2 3 4 6" xfId="42471"/>
    <cellStyle name="40 % - Accent1 2 2 3 4 7" xfId="53035"/>
    <cellStyle name="40 % - Accent1 2 2 3 5" xfId="8492"/>
    <cellStyle name="40 % - Accent1 2 2 3 5 2" xfId="23999"/>
    <cellStyle name="40 % - Accent1 2 2 3 5 3" xfId="34556"/>
    <cellStyle name="40 % - Accent1 2 2 3 5 4" xfId="45111"/>
    <cellStyle name="40 % - Accent1 2 2 3 5 5" xfId="55675"/>
    <cellStyle name="40 % - Accent1 2 2 3 6" xfId="3210"/>
    <cellStyle name="40 % - Accent1 2 2 3 7" xfId="13788"/>
    <cellStyle name="40 % - Accent1 2 2 3 8" xfId="18719"/>
    <cellStyle name="40 % - Accent1 2 2 3 9" xfId="29276"/>
    <cellStyle name="40 % - Accent1 2 2 4" xfId="918"/>
    <cellStyle name="40 % - Accent1 2 2 4 10" xfId="50747"/>
    <cellStyle name="40 % - Accent1 2 2 4 2" xfId="2150"/>
    <cellStyle name="40 % - Accent1 2 2 4 2 2" xfId="7436"/>
    <cellStyle name="40 % - Accent1 2 2 4 2 2 2" xfId="12717"/>
    <cellStyle name="40 % - Accent1 2 2 4 2 2 2 2" xfId="28223"/>
    <cellStyle name="40 % - Accent1 2 2 4 2 2 2 3" xfId="38780"/>
    <cellStyle name="40 % - Accent1 2 2 4 2 2 2 4" xfId="49335"/>
    <cellStyle name="40 % - Accent1 2 2 4 2 2 2 5" xfId="59899"/>
    <cellStyle name="40 % - Accent1 2 2 4 2 2 3" xfId="17836"/>
    <cellStyle name="40 % - Accent1 2 2 4 2 2 4" xfId="22943"/>
    <cellStyle name="40 % - Accent1 2 2 4 2 2 5" xfId="33500"/>
    <cellStyle name="40 % - Accent1 2 2 4 2 2 6" xfId="44055"/>
    <cellStyle name="40 % - Accent1 2 2 4 2 2 7" xfId="54619"/>
    <cellStyle name="40 % - Accent1 2 2 4 2 3" xfId="10076"/>
    <cellStyle name="40 % - Accent1 2 2 4 2 3 2" xfId="25583"/>
    <cellStyle name="40 % - Accent1 2 2 4 2 3 3" xfId="36140"/>
    <cellStyle name="40 % - Accent1 2 2 4 2 3 4" xfId="46695"/>
    <cellStyle name="40 % - Accent1 2 2 4 2 3 5" xfId="57259"/>
    <cellStyle name="40 % - Accent1 2 2 4 2 4" xfId="4794"/>
    <cellStyle name="40 % - Accent1 2 2 4 2 5" xfId="15372"/>
    <cellStyle name="40 % - Accent1 2 2 4 2 6" xfId="20303"/>
    <cellStyle name="40 % - Accent1 2 2 4 2 7" xfId="30860"/>
    <cellStyle name="40 % - Accent1 2 2 4 2 8" xfId="41415"/>
    <cellStyle name="40 % - Accent1 2 2 4 2 9" xfId="51979"/>
    <cellStyle name="40 % - Accent1 2 2 4 3" xfId="6204"/>
    <cellStyle name="40 % - Accent1 2 2 4 3 2" xfId="11485"/>
    <cellStyle name="40 % - Accent1 2 2 4 3 2 2" xfId="26991"/>
    <cellStyle name="40 % - Accent1 2 2 4 3 2 3" xfId="37548"/>
    <cellStyle name="40 % - Accent1 2 2 4 3 2 4" xfId="48103"/>
    <cellStyle name="40 % - Accent1 2 2 4 3 2 5" xfId="58667"/>
    <cellStyle name="40 % - Accent1 2 2 4 3 3" xfId="16604"/>
    <cellStyle name="40 % - Accent1 2 2 4 3 4" xfId="21711"/>
    <cellStyle name="40 % - Accent1 2 2 4 3 5" xfId="32268"/>
    <cellStyle name="40 % - Accent1 2 2 4 3 6" xfId="42823"/>
    <cellStyle name="40 % - Accent1 2 2 4 3 7" xfId="53387"/>
    <cellStyle name="40 % - Accent1 2 2 4 4" xfId="8844"/>
    <cellStyle name="40 % - Accent1 2 2 4 4 2" xfId="24351"/>
    <cellStyle name="40 % - Accent1 2 2 4 4 3" xfId="34908"/>
    <cellStyle name="40 % - Accent1 2 2 4 4 4" xfId="45463"/>
    <cellStyle name="40 % - Accent1 2 2 4 4 5" xfId="56027"/>
    <cellStyle name="40 % - Accent1 2 2 4 5" xfId="3562"/>
    <cellStyle name="40 % - Accent1 2 2 4 6" xfId="14140"/>
    <cellStyle name="40 % - Accent1 2 2 4 7" xfId="19071"/>
    <cellStyle name="40 % - Accent1 2 2 4 8" xfId="29628"/>
    <cellStyle name="40 % - Accent1 2 2 4 9" xfId="40183"/>
    <cellStyle name="40 % - Accent1 2 2 5" xfId="1446"/>
    <cellStyle name="40 % - Accent1 2 2 5 2" xfId="6732"/>
    <cellStyle name="40 % - Accent1 2 2 5 2 2" xfId="12013"/>
    <cellStyle name="40 % - Accent1 2 2 5 2 2 2" xfId="27519"/>
    <cellStyle name="40 % - Accent1 2 2 5 2 2 3" xfId="38076"/>
    <cellStyle name="40 % - Accent1 2 2 5 2 2 4" xfId="48631"/>
    <cellStyle name="40 % - Accent1 2 2 5 2 2 5" xfId="59195"/>
    <cellStyle name="40 % - Accent1 2 2 5 2 3" xfId="17132"/>
    <cellStyle name="40 % - Accent1 2 2 5 2 4" xfId="22239"/>
    <cellStyle name="40 % - Accent1 2 2 5 2 5" xfId="32796"/>
    <cellStyle name="40 % - Accent1 2 2 5 2 6" xfId="43351"/>
    <cellStyle name="40 % - Accent1 2 2 5 2 7" xfId="53915"/>
    <cellStyle name="40 % - Accent1 2 2 5 3" xfId="9372"/>
    <cellStyle name="40 % - Accent1 2 2 5 3 2" xfId="24879"/>
    <cellStyle name="40 % - Accent1 2 2 5 3 3" xfId="35436"/>
    <cellStyle name="40 % - Accent1 2 2 5 3 4" xfId="45991"/>
    <cellStyle name="40 % - Accent1 2 2 5 3 5" xfId="56555"/>
    <cellStyle name="40 % - Accent1 2 2 5 4" xfId="4090"/>
    <cellStyle name="40 % - Accent1 2 2 5 5" xfId="14668"/>
    <cellStyle name="40 % - Accent1 2 2 5 6" xfId="19599"/>
    <cellStyle name="40 % - Accent1 2 2 5 7" xfId="30156"/>
    <cellStyle name="40 % - Accent1 2 2 5 8" xfId="40711"/>
    <cellStyle name="40 % - Accent1 2 2 5 9" xfId="51275"/>
    <cellStyle name="40 % - Accent1 2 2 6" xfId="2678"/>
    <cellStyle name="40 % - Accent1 2 2 6 2" xfId="7964"/>
    <cellStyle name="40 % - Accent1 2 2 6 2 2" xfId="13245"/>
    <cellStyle name="40 % - Accent1 2 2 6 2 2 2" xfId="28751"/>
    <cellStyle name="40 % - Accent1 2 2 6 2 2 3" xfId="39308"/>
    <cellStyle name="40 % - Accent1 2 2 6 2 2 4" xfId="49863"/>
    <cellStyle name="40 % - Accent1 2 2 6 2 2 5" xfId="60427"/>
    <cellStyle name="40 % - Accent1 2 2 6 2 3" xfId="23471"/>
    <cellStyle name="40 % - Accent1 2 2 6 2 4" xfId="34028"/>
    <cellStyle name="40 % - Accent1 2 2 6 2 5" xfId="44583"/>
    <cellStyle name="40 % - Accent1 2 2 6 2 6" xfId="55147"/>
    <cellStyle name="40 % - Accent1 2 2 6 3" xfId="10604"/>
    <cellStyle name="40 % - Accent1 2 2 6 3 2" xfId="26111"/>
    <cellStyle name="40 % - Accent1 2 2 6 3 3" xfId="36668"/>
    <cellStyle name="40 % - Accent1 2 2 6 3 4" xfId="47223"/>
    <cellStyle name="40 % - Accent1 2 2 6 3 5" xfId="57787"/>
    <cellStyle name="40 % - Accent1 2 2 6 4" xfId="5322"/>
    <cellStyle name="40 % - Accent1 2 2 6 5" xfId="15900"/>
    <cellStyle name="40 % - Accent1 2 2 6 6" xfId="20831"/>
    <cellStyle name="40 % - Accent1 2 2 6 7" xfId="31388"/>
    <cellStyle name="40 % - Accent1 2 2 6 8" xfId="41943"/>
    <cellStyle name="40 % - Accent1 2 2 6 9" xfId="52507"/>
    <cellStyle name="40 % - Accent1 2 2 7" xfId="5499"/>
    <cellStyle name="40 % - Accent1 2 2 7 2" xfId="10781"/>
    <cellStyle name="40 % - Accent1 2 2 7 2 2" xfId="26287"/>
    <cellStyle name="40 % - Accent1 2 2 7 2 3" xfId="36844"/>
    <cellStyle name="40 % - Accent1 2 2 7 2 4" xfId="47399"/>
    <cellStyle name="40 % - Accent1 2 2 7 2 5" xfId="57963"/>
    <cellStyle name="40 % - Accent1 2 2 7 3" xfId="21007"/>
    <cellStyle name="40 % - Accent1 2 2 7 4" xfId="31564"/>
    <cellStyle name="40 % - Accent1 2 2 7 5" xfId="42119"/>
    <cellStyle name="40 % - Accent1 2 2 7 6" xfId="52683"/>
    <cellStyle name="40 % - Accent1 2 2 8" xfId="8140"/>
    <cellStyle name="40 % - Accent1 2 2 8 2" xfId="23647"/>
    <cellStyle name="40 % - Accent1 2 2 8 3" xfId="34204"/>
    <cellStyle name="40 % - Accent1 2 2 8 4" xfId="44759"/>
    <cellStyle name="40 % - Accent1 2 2 8 5" xfId="55323"/>
    <cellStyle name="40 % - Accent1 2 2 9" xfId="2855"/>
    <cellStyle name="40 % - Accent1 2 3" xfId="302"/>
    <cellStyle name="40 % - Accent1 2 3 10" xfId="29017"/>
    <cellStyle name="40 % - Accent1 2 3 11" xfId="39572"/>
    <cellStyle name="40 % - Accent1 2 3 12" xfId="50132"/>
    <cellStyle name="40 % - Accent1 2 3 2" xfId="655"/>
    <cellStyle name="40 % - Accent1 2 3 2 10" xfId="50484"/>
    <cellStyle name="40 % - Accent1 2 3 2 2" xfId="1887"/>
    <cellStyle name="40 % - Accent1 2 3 2 2 2" xfId="7173"/>
    <cellStyle name="40 % - Accent1 2 3 2 2 2 2" xfId="12454"/>
    <cellStyle name="40 % - Accent1 2 3 2 2 2 2 2" xfId="27960"/>
    <cellStyle name="40 % - Accent1 2 3 2 2 2 2 3" xfId="38517"/>
    <cellStyle name="40 % - Accent1 2 3 2 2 2 2 4" xfId="49072"/>
    <cellStyle name="40 % - Accent1 2 3 2 2 2 2 5" xfId="59636"/>
    <cellStyle name="40 % - Accent1 2 3 2 2 2 3" xfId="17573"/>
    <cellStyle name="40 % - Accent1 2 3 2 2 2 4" xfId="22680"/>
    <cellStyle name="40 % - Accent1 2 3 2 2 2 5" xfId="33237"/>
    <cellStyle name="40 % - Accent1 2 3 2 2 2 6" xfId="43792"/>
    <cellStyle name="40 % - Accent1 2 3 2 2 2 7" xfId="54356"/>
    <cellStyle name="40 % - Accent1 2 3 2 2 3" xfId="9813"/>
    <cellStyle name="40 % - Accent1 2 3 2 2 3 2" xfId="25320"/>
    <cellStyle name="40 % - Accent1 2 3 2 2 3 3" xfId="35877"/>
    <cellStyle name="40 % - Accent1 2 3 2 2 3 4" xfId="46432"/>
    <cellStyle name="40 % - Accent1 2 3 2 2 3 5" xfId="56996"/>
    <cellStyle name="40 % - Accent1 2 3 2 2 4" xfId="4531"/>
    <cellStyle name="40 % - Accent1 2 3 2 2 5" xfId="15109"/>
    <cellStyle name="40 % - Accent1 2 3 2 2 6" xfId="20040"/>
    <cellStyle name="40 % - Accent1 2 3 2 2 7" xfId="30597"/>
    <cellStyle name="40 % - Accent1 2 3 2 2 8" xfId="41152"/>
    <cellStyle name="40 % - Accent1 2 3 2 2 9" xfId="51716"/>
    <cellStyle name="40 % - Accent1 2 3 2 3" xfId="5941"/>
    <cellStyle name="40 % - Accent1 2 3 2 3 2" xfId="11222"/>
    <cellStyle name="40 % - Accent1 2 3 2 3 2 2" xfId="26728"/>
    <cellStyle name="40 % - Accent1 2 3 2 3 2 3" xfId="37285"/>
    <cellStyle name="40 % - Accent1 2 3 2 3 2 4" xfId="47840"/>
    <cellStyle name="40 % - Accent1 2 3 2 3 2 5" xfId="58404"/>
    <cellStyle name="40 % - Accent1 2 3 2 3 3" xfId="16341"/>
    <cellStyle name="40 % - Accent1 2 3 2 3 4" xfId="21448"/>
    <cellStyle name="40 % - Accent1 2 3 2 3 5" xfId="32005"/>
    <cellStyle name="40 % - Accent1 2 3 2 3 6" xfId="42560"/>
    <cellStyle name="40 % - Accent1 2 3 2 3 7" xfId="53124"/>
    <cellStyle name="40 % - Accent1 2 3 2 4" xfId="8581"/>
    <cellStyle name="40 % - Accent1 2 3 2 4 2" xfId="24088"/>
    <cellStyle name="40 % - Accent1 2 3 2 4 3" xfId="34645"/>
    <cellStyle name="40 % - Accent1 2 3 2 4 4" xfId="45200"/>
    <cellStyle name="40 % - Accent1 2 3 2 4 5" xfId="55764"/>
    <cellStyle name="40 % - Accent1 2 3 2 5" xfId="3299"/>
    <cellStyle name="40 % - Accent1 2 3 2 6" xfId="13877"/>
    <cellStyle name="40 % - Accent1 2 3 2 7" xfId="18808"/>
    <cellStyle name="40 % - Accent1 2 3 2 8" xfId="29365"/>
    <cellStyle name="40 % - Accent1 2 3 2 9" xfId="39920"/>
    <cellStyle name="40 % - Accent1 2 3 3" xfId="1007"/>
    <cellStyle name="40 % - Accent1 2 3 3 10" xfId="50836"/>
    <cellStyle name="40 % - Accent1 2 3 3 2" xfId="2239"/>
    <cellStyle name="40 % - Accent1 2 3 3 2 2" xfId="7525"/>
    <cellStyle name="40 % - Accent1 2 3 3 2 2 2" xfId="12806"/>
    <cellStyle name="40 % - Accent1 2 3 3 2 2 2 2" xfId="28312"/>
    <cellStyle name="40 % - Accent1 2 3 3 2 2 2 3" xfId="38869"/>
    <cellStyle name="40 % - Accent1 2 3 3 2 2 2 4" xfId="49424"/>
    <cellStyle name="40 % - Accent1 2 3 3 2 2 2 5" xfId="59988"/>
    <cellStyle name="40 % - Accent1 2 3 3 2 2 3" xfId="17925"/>
    <cellStyle name="40 % - Accent1 2 3 3 2 2 4" xfId="23032"/>
    <cellStyle name="40 % - Accent1 2 3 3 2 2 5" xfId="33589"/>
    <cellStyle name="40 % - Accent1 2 3 3 2 2 6" xfId="44144"/>
    <cellStyle name="40 % - Accent1 2 3 3 2 2 7" xfId="54708"/>
    <cellStyle name="40 % - Accent1 2 3 3 2 3" xfId="10165"/>
    <cellStyle name="40 % - Accent1 2 3 3 2 3 2" xfId="25672"/>
    <cellStyle name="40 % - Accent1 2 3 3 2 3 3" xfId="36229"/>
    <cellStyle name="40 % - Accent1 2 3 3 2 3 4" xfId="46784"/>
    <cellStyle name="40 % - Accent1 2 3 3 2 3 5" xfId="57348"/>
    <cellStyle name="40 % - Accent1 2 3 3 2 4" xfId="4883"/>
    <cellStyle name="40 % - Accent1 2 3 3 2 5" xfId="15461"/>
    <cellStyle name="40 % - Accent1 2 3 3 2 6" xfId="20392"/>
    <cellStyle name="40 % - Accent1 2 3 3 2 7" xfId="30949"/>
    <cellStyle name="40 % - Accent1 2 3 3 2 8" xfId="41504"/>
    <cellStyle name="40 % - Accent1 2 3 3 2 9" xfId="52068"/>
    <cellStyle name="40 % - Accent1 2 3 3 3" xfId="6293"/>
    <cellStyle name="40 % - Accent1 2 3 3 3 2" xfId="11574"/>
    <cellStyle name="40 % - Accent1 2 3 3 3 2 2" xfId="27080"/>
    <cellStyle name="40 % - Accent1 2 3 3 3 2 3" xfId="37637"/>
    <cellStyle name="40 % - Accent1 2 3 3 3 2 4" xfId="48192"/>
    <cellStyle name="40 % - Accent1 2 3 3 3 2 5" xfId="58756"/>
    <cellStyle name="40 % - Accent1 2 3 3 3 3" xfId="16693"/>
    <cellStyle name="40 % - Accent1 2 3 3 3 4" xfId="21800"/>
    <cellStyle name="40 % - Accent1 2 3 3 3 5" xfId="32357"/>
    <cellStyle name="40 % - Accent1 2 3 3 3 6" xfId="42912"/>
    <cellStyle name="40 % - Accent1 2 3 3 3 7" xfId="53476"/>
    <cellStyle name="40 % - Accent1 2 3 3 4" xfId="8933"/>
    <cellStyle name="40 % - Accent1 2 3 3 4 2" xfId="24440"/>
    <cellStyle name="40 % - Accent1 2 3 3 4 3" xfId="34997"/>
    <cellStyle name="40 % - Accent1 2 3 3 4 4" xfId="45552"/>
    <cellStyle name="40 % - Accent1 2 3 3 4 5" xfId="56116"/>
    <cellStyle name="40 % - Accent1 2 3 3 5" xfId="3651"/>
    <cellStyle name="40 % - Accent1 2 3 3 6" xfId="14229"/>
    <cellStyle name="40 % - Accent1 2 3 3 7" xfId="19160"/>
    <cellStyle name="40 % - Accent1 2 3 3 8" xfId="29717"/>
    <cellStyle name="40 % - Accent1 2 3 3 9" xfId="40272"/>
    <cellStyle name="40 % - Accent1 2 3 4" xfId="1535"/>
    <cellStyle name="40 % - Accent1 2 3 4 2" xfId="6821"/>
    <cellStyle name="40 % - Accent1 2 3 4 2 2" xfId="12102"/>
    <cellStyle name="40 % - Accent1 2 3 4 2 2 2" xfId="27608"/>
    <cellStyle name="40 % - Accent1 2 3 4 2 2 3" xfId="38165"/>
    <cellStyle name="40 % - Accent1 2 3 4 2 2 4" xfId="48720"/>
    <cellStyle name="40 % - Accent1 2 3 4 2 2 5" xfId="59284"/>
    <cellStyle name="40 % - Accent1 2 3 4 2 3" xfId="17221"/>
    <cellStyle name="40 % - Accent1 2 3 4 2 4" xfId="22328"/>
    <cellStyle name="40 % - Accent1 2 3 4 2 5" xfId="32885"/>
    <cellStyle name="40 % - Accent1 2 3 4 2 6" xfId="43440"/>
    <cellStyle name="40 % - Accent1 2 3 4 2 7" xfId="54004"/>
    <cellStyle name="40 % - Accent1 2 3 4 3" xfId="9461"/>
    <cellStyle name="40 % - Accent1 2 3 4 3 2" xfId="24968"/>
    <cellStyle name="40 % - Accent1 2 3 4 3 3" xfId="35525"/>
    <cellStyle name="40 % - Accent1 2 3 4 3 4" xfId="46080"/>
    <cellStyle name="40 % - Accent1 2 3 4 3 5" xfId="56644"/>
    <cellStyle name="40 % - Accent1 2 3 4 4" xfId="4179"/>
    <cellStyle name="40 % - Accent1 2 3 4 5" xfId="14757"/>
    <cellStyle name="40 % - Accent1 2 3 4 6" xfId="19688"/>
    <cellStyle name="40 % - Accent1 2 3 4 7" xfId="30245"/>
    <cellStyle name="40 % - Accent1 2 3 4 8" xfId="40800"/>
    <cellStyle name="40 % - Accent1 2 3 4 9" xfId="51364"/>
    <cellStyle name="40 % - Accent1 2 3 5" xfId="5588"/>
    <cellStyle name="40 % - Accent1 2 3 5 2" xfId="10870"/>
    <cellStyle name="40 % - Accent1 2 3 5 2 2" xfId="26376"/>
    <cellStyle name="40 % - Accent1 2 3 5 2 3" xfId="36933"/>
    <cellStyle name="40 % - Accent1 2 3 5 2 4" xfId="47488"/>
    <cellStyle name="40 % - Accent1 2 3 5 2 5" xfId="58052"/>
    <cellStyle name="40 % - Accent1 2 3 5 3" xfId="15989"/>
    <cellStyle name="40 % - Accent1 2 3 5 4" xfId="21096"/>
    <cellStyle name="40 % - Accent1 2 3 5 5" xfId="31653"/>
    <cellStyle name="40 % - Accent1 2 3 5 6" xfId="42208"/>
    <cellStyle name="40 % - Accent1 2 3 5 7" xfId="52772"/>
    <cellStyle name="40 % - Accent1 2 3 6" xfId="8229"/>
    <cellStyle name="40 % - Accent1 2 3 6 2" xfId="23736"/>
    <cellStyle name="40 % - Accent1 2 3 6 3" xfId="34293"/>
    <cellStyle name="40 % - Accent1 2 3 6 4" xfId="44848"/>
    <cellStyle name="40 % - Accent1 2 3 6 5" xfId="55412"/>
    <cellStyle name="40 % - Accent1 2 3 7" xfId="2951"/>
    <cellStyle name="40 % - Accent1 2 3 8" xfId="13525"/>
    <cellStyle name="40 % - Accent1 2 3 9" xfId="18456"/>
    <cellStyle name="40 % - Accent1 2 4" xfId="478"/>
    <cellStyle name="40 % - Accent1 2 4 10" xfId="39746"/>
    <cellStyle name="40 % - Accent1 2 4 11" xfId="50308"/>
    <cellStyle name="40 % - Accent1 2 4 2" xfId="1183"/>
    <cellStyle name="40 % - Accent1 2 4 2 10" xfId="51012"/>
    <cellStyle name="40 % - Accent1 2 4 2 2" xfId="2415"/>
    <cellStyle name="40 % - Accent1 2 4 2 2 2" xfId="7701"/>
    <cellStyle name="40 % - Accent1 2 4 2 2 2 2" xfId="12982"/>
    <cellStyle name="40 % - Accent1 2 4 2 2 2 2 2" xfId="28488"/>
    <cellStyle name="40 % - Accent1 2 4 2 2 2 2 3" xfId="39045"/>
    <cellStyle name="40 % - Accent1 2 4 2 2 2 2 4" xfId="49600"/>
    <cellStyle name="40 % - Accent1 2 4 2 2 2 2 5" xfId="60164"/>
    <cellStyle name="40 % - Accent1 2 4 2 2 2 3" xfId="18101"/>
    <cellStyle name="40 % - Accent1 2 4 2 2 2 4" xfId="23208"/>
    <cellStyle name="40 % - Accent1 2 4 2 2 2 5" xfId="33765"/>
    <cellStyle name="40 % - Accent1 2 4 2 2 2 6" xfId="44320"/>
    <cellStyle name="40 % - Accent1 2 4 2 2 2 7" xfId="54884"/>
    <cellStyle name="40 % - Accent1 2 4 2 2 3" xfId="10341"/>
    <cellStyle name="40 % - Accent1 2 4 2 2 3 2" xfId="25848"/>
    <cellStyle name="40 % - Accent1 2 4 2 2 3 3" xfId="36405"/>
    <cellStyle name="40 % - Accent1 2 4 2 2 3 4" xfId="46960"/>
    <cellStyle name="40 % - Accent1 2 4 2 2 3 5" xfId="57524"/>
    <cellStyle name="40 % - Accent1 2 4 2 2 4" xfId="5059"/>
    <cellStyle name="40 % - Accent1 2 4 2 2 5" xfId="15637"/>
    <cellStyle name="40 % - Accent1 2 4 2 2 6" xfId="20568"/>
    <cellStyle name="40 % - Accent1 2 4 2 2 7" xfId="31125"/>
    <cellStyle name="40 % - Accent1 2 4 2 2 8" xfId="41680"/>
    <cellStyle name="40 % - Accent1 2 4 2 2 9" xfId="52244"/>
    <cellStyle name="40 % - Accent1 2 4 2 3" xfId="6469"/>
    <cellStyle name="40 % - Accent1 2 4 2 3 2" xfId="11750"/>
    <cellStyle name="40 % - Accent1 2 4 2 3 2 2" xfId="27256"/>
    <cellStyle name="40 % - Accent1 2 4 2 3 2 3" xfId="37813"/>
    <cellStyle name="40 % - Accent1 2 4 2 3 2 4" xfId="48368"/>
    <cellStyle name="40 % - Accent1 2 4 2 3 2 5" xfId="58932"/>
    <cellStyle name="40 % - Accent1 2 4 2 3 3" xfId="16869"/>
    <cellStyle name="40 % - Accent1 2 4 2 3 4" xfId="21976"/>
    <cellStyle name="40 % - Accent1 2 4 2 3 5" xfId="32533"/>
    <cellStyle name="40 % - Accent1 2 4 2 3 6" xfId="43088"/>
    <cellStyle name="40 % - Accent1 2 4 2 3 7" xfId="53652"/>
    <cellStyle name="40 % - Accent1 2 4 2 4" xfId="9109"/>
    <cellStyle name="40 % - Accent1 2 4 2 4 2" xfId="24616"/>
    <cellStyle name="40 % - Accent1 2 4 2 4 3" xfId="35173"/>
    <cellStyle name="40 % - Accent1 2 4 2 4 4" xfId="45728"/>
    <cellStyle name="40 % - Accent1 2 4 2 4 5" xfId="56292"/>
    <cellStyle name="40 % - Accent1 2 4 2 5" xfId="3827"/>
    <cellStyle name="40 % - Accent1 2 4 2 6" xfId="14405"/>
    <cellStyle name="40 % - Accent1 2 4 2 7" xfId="19336"/>
    <cellStyle name="40 % - Accent1 2 4 2 8" xfId="29893"/>
    <cellStyle name="40 % - Accent1 2 4 2 9" xfId="40448"/>
    <cellStyle name="40 % - Accent1 2 4 3" xfId="1711"/>
    <cellStyle name="40 % - Accent1 2 4 3 2" xfId="6997"/>
    <cellStyle name="40 % - Accent1 2 4 3 2 2" xfId="12278"/>
    <cellStyle name="40 % - Accent1 2 4 3 2 2 2" xfId="27784"/>
    <cellStyle name="40 % - Accent1 2 4 3 2 2 3" xfId="38341"/>
    <cellStyle name="40 % - Accent1 2 4 3 2 2 4" xfId="48896"/>
    <cellStyle name="40 % - Accent1 2 4 3 2 2 5" xfId="59460"/>
    <cellStyle name="40 % - Accent1 2 4 3 2 3" xfId="17397"/>
    <cellStyle name="40 % - Accent1 2 4 3 2 4" xfId="22504"/>
    <cellStyle name="40 % - Accent1 2 4 3 2 5" xfId="33061"/>
    <cellStyle name="40 % - Accent1 2 4 3 2 6" xfId="43616"/>
    <cellStyle name="40 % - Accent1 2 4 3 2 7" xfId="54180"/>
    <cellStyle name="40 % - Accent1 2 4 3 3" xfId="9637"/>
    <cellStyle name="40 % - Accent1 2 4 3 3 2" xfId="25144"/>
    <cellStyle name="40 % - Accent1 2 4 3 3 3" xfId="35701"/>
    <cellStyle name="40 % - Accent1 2 4 3 3 4" xfId="46256"/>
    <cellStyle name="40 % - Accent1 2 4 3 3 5" xfId="56820"/>
    <cellStyle name="40 % - Accent1 2 4 3 4" xfId="4355"/>
    <cellStyle name="40 % - Accent1 2 4 3 5" xfId="14933"/>
    <cellStyle name="40 % - Accent1 2 4 3 6" xfId="19864"/>
    <cellStyle name="40 % - Accent1 2 4 3 7" xfId="30421"/>
    <cellStyle name="40 % - Accent1 2 4 3 8" xfId="40976"/>
    <cellStyle name="40 % - Accent1 2 4 3 9" xfId="51540"/>
    <cellStyle name="40 % - Accent1 2 4 4" xfId="5764"/>
    <cellStyle name="40 % - Accent1 2 4 4 2" xfId="11046"/>
    <cellStyle name="40 % - Accent1 2 4 4 2 2" xfId="26552"/>
    <cellStyle name="40 % - Accent1 2 4 4 2 3" xfId="37109"/>
    <cellStyle name="40 % - Accent1 2 4 4 2 4" xfId="47664"/>
    <cellStyle name="40 % - Accent1 2 4 4 2 5" xfId="58228"/>
    <cellStyle name="40 % - Accent1 2 4 4 3" xfId="16165"/>
    <cellStyle name="40 % - Accent1 2 4 4 4" xfId="21272"/>
    <cellStyle name="40 % - Accent1 2 4 4 5" xfId="31829"/>
    <cellStyle name="40 % - Accent1 2 4 4 6" xfId="42384"/>
    <cellStyle name="40 % - Accent1 2 4 4 7" xfId="52948"/>
    <cellStyle name="40 % - Accent1 2 4 5" xfId="8405"/>
    <cellStyle name="40 % - Accent1 2 4 5 2" xfId="23912"/>
    <cellStyle name="40 % - Accent1 2 4 5 3" xfId="34469"/>
    <cellStyle name="40 % - Accent1 2 4 5 4" xfId="45024"/>
    <cellStyle name="40 % - Accent1 2 4 5 5" xfId="55588"/>
    <cellStyle name="40 % - Accent1 2 4 6" xfId="3125"/>
    <cellStyle name="40 % - Accent1 2 4 7" xfId="13701"/>
    <cellStyle name="40 % - Accent1 2 4 8" xfId="18632"/>
    <cellStyle name="40 % - Accent1 2 4 9" xfId="29191"/>
    <cellStyle name="40 % - Accent1 2 5" xfId="831"/>
    <cellStyle name="40 % - Accent1 2 5 10" xfId="50660"/>
    <cellStyle name="40 % - Accent1 2 5 2" xfId="2063"/>
    <cellStyle name="40 % - Accent1 2 5 2 2" xfId="7349"/>
    <cellStyle name="40 % - Accent1 2 5 2 2 2" xfId="12630"/>
    <cellStyle name="40 % - Accent1 2 5 2 2 2 2" xfId="28136"/>
    <cellStyle name="40 % - Accent1 2 5 2 2 2 3" xfId="38693"/>
    <cellStyle name="40 % - Accent1 2 5 2 2 2 4" xfId="49248"/>
    <cellStyle name="40 % - Accent1 2 5 2 2 2 5" xfId="59812"/>
    <cellStyle name="40 % - Accent1 2 5 2 2 3" xfId="17749"/>
    <cellStyle name="40 % - Accent1 2 5 2 2 4" xfId="22856"/>
    <cellStyle name="40 % - Accent1 2 5 2 2 5" xfId="33413"/>
    <cellStyle name="40 % - Accent1 2 5 2 2 6" xfId="43968"/>
    <cellStyle name="40 % - Accent1 2 5 2 2 7" xfId="54532"/>
    <cellStyle name="40 % - Accent1 2 5 2 3" xfId="9989"/>
    <cellStyle name="40 % - Accent1 2 5 2 3 2" xfId="25496"/>
    <cellStyle name="40 % - Accent1 2 5 2 3 3" xfId="36053"/>
    <cellStyle name="40 % - Accent1 2 5 2 3 4" xfId="46608"/>
    <cellStyle name="40 % - Accent1 2 5 2 3 5" xfId="57172"/>
    <cellStyle name="40 % - Accent1 2 5 2 4" xfId="4707"/>
    <cellStyle name="40 % - Accent1 2 5 2 5" xfId="15285"/>
    <cellStyle name="40 % - Accent1 2 5 2 6" xfId="20216"/>
    <cellStyle name="40 % - Accent1 2 5 2 7" xfId="30773"/>
    <cellStyle name="40 % - Accent1 2 5 2 8" xfId="41328"/>
    <cellStyle name="40 % - Accent1 2 5 2 9" xfId="51892"/>
    <cellStyle name="40 % - Accent1 2 5 3" xfId="6117"/>
    <cellStyle name="40 % - Accent1 2 5 3 2" xfId="11398"/>
    <cellStyle name="40 % - Accent1 2 5 3 2 2" xfId="26904"/>
    <cellStyle name="40 % - Accent1 2 5 3 2 3" xfId="37461"/>
    <cellStyle name="40 % - Accent1 2 5 3 2 4" xfId="48016"/>
    <cellStyle name="40 % - Accent1 2 5 3 2 5" xfId="58580"/>
    <cellStyle name="40 % - Accent1 2 5 3 3" xfId="16517"/>
    <cellStyle name="40 % - Accent1 2 5 3 4" xfId="21624"/>
    <cellStyle name="40 % - Accent1 2 5 3 5" xfId="32181"/>
    <cellStyle name="40 % - Accent1 2 5 3 6" xfId="42736"/>
    <cellStyle name="40 % - Accent1 2 5 3 7" xfId="53300"/>
    <cellStyle name="40 % - Accent1 2 5 4" xfId="8757"/>
    <cellStyle name="40 % - Accent1 2 5 4 2" xfId="24264"/>
    <cellStyle name="40 % - Accent1 2 5 4 3" xfId="34821"/>
    <cellStyle name="40 % - Accent1 2 5 4 4" xfId="45376"/>
    <cellStyle name="40 % - Accent1 2 5 4 5" xfId="55940"/>
    <cellStyle name="40 % - Accent1 2 5 5" xfId="3475"/>
    <cellStyle name="40 % - Accent1 2 5 6" xfId="14053"/>
    <cellStyle name="40 % - Accent1 2 5 7" xfId="18984"/>
    <cellStyle name="40 % - Accent1 2 5 8" xfId="29541"/>
    <cellStyle name="40 % - Accent1 2 5 9" xfId="40096"/>
    <cellStyle name="40 % - Accent1 2 6" xfId="1359"/>
    <cellStyle name="40 % - Accent1 2 6 2" xfId="6645"/>
    <cellStyle name="40 % - Accent1 2 6 2 2" xfId="11926"/>
    <cellStyle name="40 % - Accent1 2 6 2 2 2" xfId="27432"/>
    <cellStyle name="40 % - Accent1 2 6 2 2 3" xfId="37989"/>
    <cellStyle name="40 % - Accent1 2 6 2 2 4" xfId="48544"/>
    <cellStyle name="40 % - Accent1 2 6 2 2 5" xfId="59108"/>
    <cellStyle name="40 % - Accent1 2 6 2 3" xfId="17045"/>
    <cellStyle name="40 % - Accent1 2 6 2 4" xfId="22152"/>
    <cellStyle name="40 % - Accent1 2 6 2 5" xfId="32709"/>
    <cellStyle name="40 % - Accent1 2 6 2 6" xfId="43264"/>
    <cellStyle name="40 % - Accent1 2 6 2 7" xfId="53828"/>
    <cellStyle name="40 % - Accent1 2 6 3" xfId="9285"/>
    <cellStyle name="40 % - Accent1 2 6 3 2" xfId="24792"/>
    <cellStyle name="40 % - Accent1 2 6 3 3" xfId="35349"/>
    <cellStyle name="40 % - Accent1 2 6 3 4" xfId="45904"/>
    <cellStyle name="40 % - Accent1 2 6 3 5" xfId="56468"/>
    <cellStyle name="40 % - Accent1 2 6 4" xfId="4003"/>
    <cellStyle name="40 % - Accent1 2 6 5" xfId="14581"/>
    <cellStyle name="40 % - Accent1 2 6 6" xfId="19512"/>
    <cellStyle name="40 % - Accent1 2 6 7" xfId="30069"/>
    <cellStyle name="40 % - Accent1 2 6 8" xfId="40624"/>
    <cellStyle name="40 % - Accent1 2 6 9" xfId="51188"/>
    <cellStyle name="40 % - Accent1 2 7" xfId="2591"/>
    <cellStyle name="40 % - Accent1 2 7 2" xfId="7877"/>
    <cellStyle name="40 % - Accent1 2 7 2 2" xfId="13158"/>
    <cellStyle name="40 % - Accent1 2 7 2 2 2" xfId="28664"/>
    <cellStyle name="40 % - Accent1 2 7 2 2 3" xfId="39221"/>
    <cellStyle name="40 % - Accent1 2 7 2 2 4" xfId="49776"/>
    <cellStyle name="40 % - Accent1 2 7 2 2 5" xfId="60340"/>
    <cellStyle name="40 % - Accent1 2 7 2 3" xfId="23384"/>
    <cellStyle name="40 % - Accent1 2 7 2 4" xfId="33941"/>
    <cellStyle name="40 % - Accent1 2 7 2 5" xfId="44496"/>
    <cellStyle name="40 % - Accent1 2 7 2 6" xfId="55060"/>
    <cellStyle name="40 % - Accent1 2 7 3" xfId="10517"/>
    <cellStyle name="40 % - Accent1 2 7 3 2" xfId="26024"/>
    <cellStyle name="40 % - Accent1 2 7 3 3" xfId="36581"/>
    <cellStyle name="40 % - Accent1 2 7 3 4" xfId="47136"/>
    <cellStyle name="40 % - Accent1 2 7 3 5" xfId="57700"/>
    <cellStyle name="40 % - Accent1 2 7 4" xfId="5235"/>
    <cellStyle name="40 % - Accent1 2 7 5" xfId="15813"/>
    <cellStyle name="40 % - Accent1 2 7 6" xfId="20744"/>
    <cellStyle name="40 % - Accent1 2 7 7" xfId="31301"/>
    <cellStyle name="40 % - Accent1 2 7 8" xfId="41856"/>
    <cellStyle name="40 % - Accent1 2 7 9" xfId="52420"/>
    <cellStyle name="40 % - Accent1 2 8" xfId="5412"/>
    <cellStyle name="40 % - Accent1 2 8 2" xfId="10694"/>
    <cellStyle name="40 % - Accent1 2 8 2 2" xfId="26200"/>
    <cellStyle name="40 % - Accent1 2 8 2 3" xfId="36757"/>
    <cellStyle name="40 % - Accent1 2 8 2 4" xfId="47312"/>
    <cellStyle name="40 % - Accent1 2 8 2 5" xfId="57876"/>
    <cellStyle name="40 % - Accent1 2 8 3" xfId="20920"/>
    <cellStyle name="40 % - Accent1 2 8 4" xfId="31477"/>
    <cellStyle name="40 % - Accent1 2 8 5" xfId="42032"/>
    <cellStyle name="40 % - Accent1 2 8 6" xfId="52596"/>
    <cellStyle name="40 % - Accent1 2 9" xfId="8053"/>
    <cellStyle name="40 % - Accent1 2 9 2" xfId="23560"/>
    <cellStyle name="40 % - Accent1 2 9 3" xfId="34117"/>
    <cellStyle name="40 % - Accent1 2 9 4" xfId="44672"/>
    <cellStyle name="40 % - Accent1 2 9 5" xfId="55236"/>
    <cellStyle name="40 % - Accent1 3" xfId="133"/>
    <cellStyle name="40 % - Accent1 3 10" xfId="13363"/>
    <cellStyle name="40 % - Accent1 3 11" xfId="18293"/>
    <cellStyle name="40 % - Accent1 3 12" xfId="28855"/>
    <cellStyle name="40 % - Accent1 3 13" xfId="39410"/>
    <cellStyle name="40 % - Accent1 3 14" xfId="49970"/>
    <cellStyle name="40 % - Accent1 3 2" xfId="316"/>
    <cellStyle name="40 % - Accent1 3 2 10" xfId="29031"/>
    <cellStyle name="40 % - Accent1 3 2 11" xfId="39586"/>
    <cellStyle name="40 % - Accent1 3 2 12" xfId="50146"/>
    <cellStyle name="40 % - Accent1 3 2 2" xfId="669"/>
    <cellStyle name="40 % - Accent1 3 2 2 10" xfId="50498"/>
    <cellStyle name="40 % - Accent1 3 2 2 2" xfId="1901"/>
    <cellStyle name="40 % - Accent1 3 2 2 2 2" xfId="7187"/>
    <cellStyle name="40 % - Accent1 3 2 2 2 2 2" xfId="12468"/>
    <cellStyle name="40 % - Accent1 3 2 2 2 2 2 2" xfId="27974"/>
    <cellStyle name="40 % - Accent1 3 2 2 2 2 2 3" xfId="38531"/>
    <cellStyle name="40 % - Accent1 3 2 2 2 2 2 4" xfId="49086"/>
    <cellStyle name="40 % - Accent1 3 2 2 2 2 2 5" xfId="59650"/>
    <cellStyle name="40 % - Accent1 3 2 2 2 2 3" xfId="17587"/>
    <cellStyle name="40 % - Accent1 3 2 2 2 2 4" xfId="22694"/>
    <cellStyle name="40 % - Accent1 3 2 2 2 2 5" xfId="33251"/>
    <cellStyle name="40 % - Accent1 3 2 2 2 2 6" xfId="43806"/>
    <cellStyle name="40 % - Accent1 3 2 2 2 2 7" xfId="54370"/>
    <cellStyle name="40 % - Accent1 3 2 2 2 3" xfId="9827"/>
    <cellStyle name="40 % - Accent1 3 2 2 2 3 2" xfId="25334"/>
    <cellStyle name="40 % - Accent1 3 2 2 2 3 3" xfId="35891"/>
    <cellStyle name="40 % - Accent1 3 2 2 2 3 4" xfId="46446"/>
    <cellStyle name="40 % - Accent1 3 2 2 2 3 5" xfId="57010"/>
    <cellStyle name="40 % - Accent1 3 2 2 2 4" xfId="4545"/>
    <cellStyle name="40 % - Accent1 3 2 2 2 5" xfId="15123"/>
    <cellStyle name="40 % - Accent1 3 2 2 2 6" xfId="20054"/>
    <cellStyle name="40 % - Accent1 3 2 2 2 7" xfId="30611"/>
    <cellStyle name="40 % - Accent1 3 2 2 2 8" xfId="41166"/>
    <cellStyle name="40 % - Accent1 3 2 2 2 9" xfId="51730"/>
    <cellStyle name="40 % - Accent1 3 2 2 3" xfId="5955"/>
    <cellStyle name="40 % - Accent1 3 2 2 3 2" xfId="11236"/>
    <cellStyle name="40 % - Accent1 3 2 2 3 2 2" xfId="26742"/>
    <cellStyle name="40 % - Accent1 3 2 2 3 2 3" xfId="37299"/>
    <cellStyle name="40 % - Accent1 3 2 2 3 2 4" xfId="47854"/>
    <cellStyle name="40 % - Accent1 3 2 2 3 2 5" xfId="58418"/>
    <cellStyle name="40 % - Accent1 3 2 2 3 3" xfId="16355"/>
    <cellStyle name="40 % - Accent1 3 2 2 3 4" xfId="21462"/>
    <cellStyle name="40 % - Accent1 3 2 2 3 5" xfId="32019"/>
    <cellStyle name="40 % - Accent1 3 2 2 3 6" xfId="42574"/>
    <cellStyle name="40 % - Accent1 3 2 2 3 7" xfId="53138"/>
    <cellStyle name="40 % - Accent1 3 2 2 4" xfId="8595"/>
    <cellStyle name="40 % - Accent1 3 2 2 4 2" xfId="24102"/>
    <cellStyle name="40 % - Accent1 3 2 2 4 3" xfId="34659"/>
    <cellStyle name="40 % - Accent1 3 2 2 4 4" xfId="45214"/>
    <cellStyle name="40 % - Accent1 3 2 2 4 5" xfId="55778"/>
    <cellStyle name="40 % - Accent1 3 2 2 5" xfId="3313"/>
    <cellStyle name="40 % - Accent1 3 2 2 6" xfId="13891"/>
    <cellStyle name="40 % - Accent1 3 2 2 7" xfId="18822"/>
    <cellStyle name="40 % - Accent1 3 2 2 8" xfId="29379"/>
    <cellStyle name="40 % - Accent1 3 2 2 9" xfId="39934"/>
    <cellStyle name="40 % - Accent1 3 2 3" xfId="1021"/>
    <cellStyle name="40 % - Accent1 3 2 3 10" xfId="50850"/>
    <cellStyle name="40 % - Accent1 3 2 3 2" xfId="2253"/>
    <cellStyle name="40 % - Accent1 3 2 3 2 2" xfId="7539"/>
    <cellStyle name="40 % - Accent1 3 2 3 2 2 2" xfId="12820"/>
    <cellStyle name="40 % - Accent1 3 2 3 2 2 2 2" xfId="28326"/>
    <cellStyle name="40 % - Accent1 3 2 3 2 2 2 3" xfId="38883"/>
    <cellStyle name="40 % - Accent1 3 2 3 2 2 2 4" xfId="49438"/>
    <cellStyle name="40 % - Accent1 3 2 3 2 2 2 5" xfId="60002"/>
    <cellStyle name="40 % - Accent1 3 2 3 2 2 3" xfId="17939"/>
    <cellStyle name="40 % - Accent1 3 2 3 2 2 4" xfId="23046"/>
    <cellStyle name="40 % - Accent1 3 2 3 2 2 5" xfId="33603"/>
    <cellStyle name="40 % - Accent1 3 2 3 2 2 6" xfId="44158"/>
    <cellStyle name="40 % - Accent1 3 2 3 2 2 7" xfId="54722"/>
    <cellStyle name="40 % - Accent1 3 2 3 2 3" xfId="10179"/>
    <cellStyle name="40 % - Accent1 3 2 3 2 3 2" xfId="25686"/>
    <cellStyle name="40 % - Accent1 3 2 3 2 3 3" xfId="36243"/>
    <cellStyle name="40 % - Accent1 3 2 3 2 3 4" xfId="46798"/>
    <cellStyle name="40 % - Accent1 3 2 3 2 3 5" xfId="57362"/>
    <cellStyle name="40 % - Accent1 3 2 3 2 4" xfId="4897"/>
    <cellStyle name="40 % - Accent1 3 2 3 2 5" xfId="15475"/>
    <cellStyle name="40 % - Accent1 3 2 3 2 6" xfId="20406"/>
    <cellStyle name="40 % - Accent1 3 2 3 2 7" xfId="30963"/>
    <cellStyle name="40 % - Accent1 3 2 3 2 8" xfId="41518"/>
    <cellStyle name="40 % - Accent1 3 2 3 2 9" xfId="52082"/>
    <cellStyle name="40 % - Accent1 3 2 3 3" xfId="6307"/>
    <cellStyle name="40 % - Accent1 3 2 3 3 2" xfId="11588"/>
    <cellStyle name="40 % - Accent1 3 2 3 3 2 2" xfId="27094"/>
    <cellStyle name="40 % - Accent1 3 2 3 3 2 3" xfId="37651"/>
    <cellStyle name="40 % - Accent1 3 2 3 3 2 4" xfId="48206"/>
    <cellStyle name="40 % - Accent1 3 2 3 3 2 5" xfId="58770"/>
    <cellStyle name="40 % - Accent1 3 2 3 3 3" xfId="16707"/>
    <cellStyle name="40 % - Accent1 3 2 3 3 4" xfId="21814"/>
    <cellStyle name="40 % - Accent1 3 2 3 3 5" xfId="32371"/>
    <cellStyle name="40 % - Accent1 3 2 3 3 6" xfId="42926"/>
    <cellStyle name="40 % - Accent1 3 2 3 3 7" xfId="53490"/>
    <cellStyle name="40 % - Accent1 3 2 3 4" xfId="8947"/>
    <cellStyle name="40 % - Accent1 3 2 3 4 2" xfId="24454"/>
    <cellStyle name="40 % - Accent1 3 2 3 4 3" xfId="35011"/>
    <cellStyle name="40 % - Accent1 3 2 3 4 4" xfId="45566"/>
    <cellStyle name="40 % - Accent1 3 2 3 4 5" xfId="56130"/>
    <cellStyle name="40 % - Accent1 3 2 3 5" xfId="3665"/>
    <cellStyle name="40 % - Accent1 3 2 3 6" xfId="14243"/>
    <cellStyle name="40 % - Accent1 3 2 3 7" xfId="19174"/>
    <cellStyle name="40 % - Accent1 3 2 3 8" xfId="29731"/>
    <cellStyle name="40 % - Accent1 3 2 3 9" xfId="40286"/>
    <cellStyle name="40 % - Accent1 3 2 4" xfId="1549"/>
    <cellStyle name="40 % - Accent1 3 2 4 2" xfId="6835"/>
    <cellStyle name="40 % - Accent1 3 2 4 2 2" xfId="12116"/>
    <cellStyle name="40 % - Accent1 3 2 4 2 2 2" xfId="27622"/>
    <cellStyle name="40 % - Accent1 3 2 4 2 2 3" xfId="38179"/>
    <cellStyle name="40 % - Accent1 3 2 4 2 2 4" xfId="48734"/>
    <cellStyle name="40 % - Accent1 3 2 4 2 2 5" xfId="59298"/>
    <cellStyle name="40 % - Accent1 3 2 4 2 3" xfId="17235"/>
    <cellStyle name="40 % - Accent1 3 2 4 2 4" xfId="22342"/>
    <cellStyle name="40 % - Accent1 3 2 4 2 5" xfId="32899"/>
    <cellStyle name="40 % - Accent1 3 2 4 2 6" xfId="43454"/>
    <cellStyle name="40 % - Accent1 3 2 4 2 7" xfId="54018"/>
    <cellStyle name="40 % - Accent1 3 2 4 3" xfId="9475"/>
    <cellStyle name="40 % - Accent1 3 2 4 3 2" xfId="24982"/>
    <cellStyle name="40 % - Accent1 3 2 4 3 3" xfId="35539"/>
    <cellStyle name="40 % - Accent1 3 2 4 3 4" xfId="46094"/>
    <cellStyle name="40 % - Accent1 3 2 4 3 5" xfId="56658"/>
    <cellStyle name="40 % - Accent1 3 2 4 4" xfId="4193"/>
    <cellStyle name="40 % - Accent1 3 2 4 5" xfId="14771"/>
    <cellStyle name="40 % - Accent1 3 2 4 6" xfId="19702"/>
    <cellStyle name="40 % - Accent1 3 2 4 7" xfId="30259"/>
    <cellStyle name="40 % - Accent1 3 2 4 8" xfId="40814"/>
    <cellStyle name="40 % - Accent1 3 2 4 9" xfId="51378"/>
    <cellStyle name="40 % - Accent1 3 2 5" xfId="5602"/>
    <cellStyle name="40 % - Accent1 3 2 5 2" xfId="10884"/>
    <cellStyle name="40 % - Accent1 3 2 5 2 2" xfId="26390"/>
    <cellStyle name="40 % - Accent1 3 2 5 2 3" xfId="36947"/>
    <cellStyle name="40 % - Accent1 3 2 5 2 4" xfId="47502"/>
    <cellStyle name="40 % - Accent1 3 2 5 2 5" xfId="58066"/>
    <cellStyle name="40 % - Accent1 3 2 5 3" xfId="16003"/>
    <cellStyle name="40 % - Accent1 3 2 5 4" xfId="21110"/>
    <cellStyle name="40 % - Accent1 3 2 5 5" xfId="31667"/>
    <cellStyle name="40 % - Accent1 3 2 5 6" xfId="42222"/>
    <cellStyle name="40 % - Accent1 3 2 5 7" xfId="52786"/>
    <cellStyle name="40 % - Accent1 3 2 6" xfId="8243"/>
    <cellStyle name="40 % - Accent1 3 2 6 2" xfId="23750"/>
    <cellStyle name="40 % - Accent1 3 2 6 3" xfId="34307"/>
    <cellStyle name="40 % - Accent1 3 2 6 4" xfId="44862"/>
    <cellStyle name="40 % - Accent1 3 2 6 5" xfId="55426"/>
    <cellStyle name="40 % - Accent1 3 2 7" xfId="2965"/>
    <cellStyle name="40 % - Accent1 3 2 8" xfId="13539"/>
    <cellStyle name="40 % - Accent1 3 2 9" xfId="18470"/>
    <cellStyle name="40 % - Accent1 3 3" xfId="492"/>
    <cellStyle name="40 % - Accent1 3 3 10" xfId="39760"/>
    <cellStyle name="40 % - Accent1 3 3 11" xfId="50322"/>
    <cellStyle name="40 % - Accent1 3 3 2" xfId="1197"/>
    <cellStyle name="40 % - Accent1 3 3 2 10" xfId="51026"/>
    <cellStyle name="40 % - Accent1 3 3 2 2" xfId="2429"/>
    <cellStyle name="40 % - Accent1 3 3 2 2 2" xfId="7715"/>
    <cellStyle name="40 % - Accent1 3 3 2 2 2 2" xfId="12996"/>
    <cellStyle name="40 % - Accent1 3 3 2 2 2 2 2" xfId="28502"/>
    <cellStyle name="40 % - Accent1 3 3 2 2 2 2 3" xfId="39059"/>
    <cellStyle name="40 % - Accent1 3 3 2 2 2 2 4" xfId="49614"/>
    <cellStyle name="40 % - Accent1 3 3 2 2 2 2 5" xfId="60178"/>
    <cellStyle name="40 % - Accent1 3 3 2 2 2 3" xfId="18115"/>
    <cellStyle name="40 % - Accent1 3 3 2 2 2 4" xfId="23222"/>
    <cellStyle name="40 % - Accent1 3 3 2 2 2 5" xfId="33779"/>
    <cellStyle name="40 % - Accent1 3 3 2 2 2 6" xfId="44334"/>
    <cellStyle name="40 % - Accent1 3 3 2 2 2 7" xfId="54898"/>
    <cellStyle name="40 % - Accent1 3 3 2 2 3" xfId="10355"/>
    <cellStyle name="40 % - Accent1 3 3 2 2 3 2" xfId="25862"/>
    <cellStyle name="40 % - Accent1 3 3 2 2 3 3" xfId="36419"/>
    <cellStyle name="40 % - Accent1 3 3 2 2 3 4" xfId="46974"/>
    <cellStyle name="40 % - Accent1 3 3 2 2 3 5" xfId="57538"/>
    <cellStyle name="40 % - Accent1 3 3 2 2 4" xfId="5073"/>
    <cellStyle name="40 % - Accent1 3 3 2 2 5" xfId="15651"/>
    <cellStyle name="40 % - Accent1 3 3 2 2 6" xfId="20582"/>
    <cellStyle name="40 % - Accent1 3 3 2 2 7" xfId="31139"/>
    <cellStyle name="40 % - Accent1 3 3 2 2 8" xfId="41694"/>
    <cellStyle name="40 % - Accent1 3 3 2 2 9" xfId="52258"/>
    <cellStyle name="40 % - Accent1 3 3 2 3" xfId="6483"/>
    <cellStyle name="40 % - Accent1 3 3 2 3 2" xfId="11764"/>
    <cellStyle name="40 % - Accent1 3 3 2 3 2 2" xfId="27270"/>
    <cellStyle name="40 % - Accent1 3 3 2 3 2 3" xfId="37827"/>
    <cellStyle name="40 % - Accent1 3 3 2 3 2 4" xfId="48382"/>
    <cellStyle name="40 % - Accent1 3 3 2 3 2 5" xfId="58946"/>
    <cellStyle name="40 % - Accent1 3 3 2 3 3" xfId="16883"/>
    <cellStyle name="40 % - Accent1 3 3 2 3 4" xfId="21990"/>
    <cellStyle name="40 % - Accent1 3 3 2 3 5" xfId="32547"/>
    <cellStyle name="40 % - Accent1 3 3 2 3 6" xfId="43102"/>
    <cellStyle name="40 % - Accent1 3 3 2 3 7" xfId="53666"/>
    <cellStyle name="40 % - Accent1 3 3 2 4" xfId="9123"/>
    <cellStyle name="40 % - Accent1 3 3 2 4 2" xfId="24630"/>
    <cellStyle name="40 % - Accent1 3 3 2 4 3" xfId="35187"/>
    <cellStyle name="40 % - Accent1 3 3 2 4 4" xfId="45742"/>
    <cellStyle name="40 % - Accent1 3 3 2 4 5" xfId="56306"/>
    <cellStyle name="40 % - Accent1 3 3 2 5" xfId="3841"/>
    <cellStyle name="40 % - Accent1 3 3 2 6" xfId="14419"/>
    <cellStyle name="40 % - Accent1 3 3 2 7" xfId="19350"/>
    <cellStyle name="40 % - Accent1 3 3 2 8" xfId="29907"/>
    <cellStyle name="40 % - Accent1 3 3 2 9" xfId="40462"/>
    <cellStyle name="40 % - Accent1 3 3 3" xfId="1725"/>
    <cellStyle name="40 % - Accent1 3 3 3 2" xfId="7011"/>
    <cellStyle name="40 % - Accent1 3 3 3 2 2" xfId="12292"/>
    <cellStyle name="40 % - Accent1 3 3 3 2 2 2" xfId="27798"/>
    <cellStyle name="40 % - Accent1 3 3 3 2 2 3" xfId="38355"/>
    <cellStyle name="40 % - Accent1 3 3 3 2 2 4" xfId="48910"/>
    <cellStyle name="40 % - Accent1 3 3 3 2 2 5" xfId="59474"/>
    <cellStyle name="40 % - Accent1 3 3 3 2 3" xfId="17411"/>
    <cellStyle name="40 % - Accent1 3 3 3 2 4" xfId="22518"/>
    <cellStyle name="40 % - Accent1 3 3 3 2 5" xfId="33075"/>
    <cellStyle name="40 % - Accent1 3 3 3 2 6" xfId="43630"/>
    <cellStyle name="40 % - Accent1 3 3 3 2 7" xfId="54194"/>
    <cellStyle name="40 % - Accent1 3 3 3 3" xfId="9651"/>
    <cellStyle name="40 % - Accent1 3 3 3 3 2" xfId="25158"/>
    <cellStyle name="40 % - Accent1 3 3 3 3 3" xfId="35715"/>
    <cellStyle name="40 % - Accent1 3 3 3 3 4" xfId="46270"/>
    <cellStyle name="40 % - Accent1 3 3 3 3 5" xfId="56834"/>
    <cellStyle name="40 % - Accent1 3 3 3 4" xfId="4369"/>
    <cellStyle name="40 % - Accent1 3 3 3 5" xfId="14947"/>
    <cellStyle name="40 % - Accent1 3 3 3 6" xfId="19878"/>
    <cellStyle name="40 % - Accent1 3 3 3 7" xfId="30435"/>
    <cellStyle name="40 % - Accent1 3 3 3 8" xfId="40990"/>
    <cellStyle name="40 % - Accent1 3 3 3 9" xfId="51554"/>
    <cellStyle name="40 % - Accent1 3 3 4" xfId="5778"/>
    <cellStyle name="40 % - Accent1 3 3 4 2" xfId="11060"/>
    <cellStyle name="40 % - Accent1 3 3 4 2 2" xfId="26566"/>
    <cellStyle name="40 % - Accent1 3 3 4 2 3" xfId="37123"/>
    <cellStyle name="40 % - Accent1 3 3 4 2 4" xfId="47678"/>
    <cellStyle name="40 % - Accent1 3 3 4 2 5" xfId="58242"/>
    <cellStyle name="40 % - Accent1 3 3 4 3" xfId="16179"/>
    <cellStyle name="40 % - Accent1 3 3 4 4" xfId="21286"/>
    <cellStyle name="40 % - Accent1 3 3 4 5" xfId="31843"/>
    <cellStyle name="40 % - Accent1 3 3 4 6" xfId="42398"/>
    <cellStyle name="40 % - Accent1 3 3 4 7" xfId="52962"/>
    <cellStyle name="40 % - Accent1 3 3 5" xfId="8419"/>
    <cellStyle name="40 % - Accent1 3 3 5 2" xfId="23926"/>
    <cellStyle name="40 % - Accent1 3 3 5 3" xfId="34483"/>
    <cellStyle name="40 % - Accent1 3 3 5 4" xfId="45038"/>
    <cellStyle name="40 % - Accent1 3 3 5 5" xfId="55602"/>
    <cellStyle name="40 % - Accent1 3 3 6" xfId="3139"/>
    <cellStyle name="40 % - Accent1 3 3 7" xfId="13715"/>
    <cellStyle name="40 % - Accent1 3 3 8" xfId="18646"/>
    <cellStyle name="40 % - Accent1 3 3 9" xfId="29205"/>
    <cellStyle name="40 % - Accent1 3 4" xfId="845"/>
    <cellStyle name="40 % - Accent1 3 4 10" xfId="50674"/>
    <cellStyle name="40 % - Accent1 3 4 2" xfId="2077"/>
    <cellStyle name="40 % - Accent1 3 4 2 2" xfId="7363"/>
    <cellStyle name="40 % - Accent1 3 4 2 2 2" xfId="12644"/>
    <cellStyle name="40 % - Accent1 3 4 2 2 2 2" xfId="28150"/>
    <cellStyle name="40 % - Accent1 3 4 2 2 2 3" xfId="38707"/>
    <cellStyle name="40 % - Accent1 3 4 2 2 2 4" xfId="49262"/>
    <cellStyle name="40 % - Accent1 3 4 2 2 2 5" xfId="59826"/>
    <cellStyle name="40 % - Accent1 3 4 2 2 3" xfId="17763"/>
    <cellStyle name="40 % - Accent1 3 4 2 2 4" xfId="22870"/>
    <cellStyle name="40 % - Accent1 3 4 2 2 5" xfId="33427"/>
    <cellStyle name="40 % - Accent1 3 4 2 2 6" xfId="43982"/>
    <cellStyle name="40 % - Accent1 3 4 2 2 7" xfId="54546"/>
    <cellStyle name="40 % - Accent1 3 4 2 3" xfId="10003"/>
    <cellStyle name="40 % - Accent1 3 4 2 3 2" xfId="25510"/>
    <cellStyle name="40 % - Accent1 3 4 2 3 3" xfId="36067"/>
    <cellStyle name="40 % - Accent1 3 4 2 3 4" xfId="46622"/>
    <cellStyle name="40 % - Accent1 3 4 2 3 5" xfId="57186"/>
    <cellStyle name="40 % - Accent1 3 4 2 4" xfId="4721"/>
    <cellStyle name="40 % - Accent1 3 4 2 5" xfId="15299"/>
    <cellStyle name="40 % - Accent1 3 4 2 6" xfId="20230"/>
    <cellStyle name="40 % - Accent1 3 4 2 7" xfId="30787"/>
    <cellStyle name="40 % - Accent1 3 4 2 8" xfId="41342"/>
    <cellStyle name="40 % - Accent1 3 4 2 9" xfId="51906"/>
    <cellStyle name="40 % - Accent1 3 4 3" xfId="6131"/>
    <cellStyle name="40 % - Accent1 3 4 3 2" xfId="11412"/>
    <cellStyle name="40 % - Accent1 3 4 3 2 2" xfId="26918"/>
    <cellStyle name="40 % - Accent1 3 4 3 2 3" xfId="37475"/>
    <cellStyle name="40 % - Accent1 3 4 3 2 4" xfId="48030"/>
    <cellStyle name="40 % - Accent1 3 4 3 2 5" xfId="58594"/>
    <cellStyle name="40 % - Accent1 3 4 3 3" xfId="16531"/>
    <cellStyle name="40 % - Accent1 3 4 3 4" xfId="21638"/>
    <cellStyle name="40 % - Accent1 3 4 3 5" xfId="32195"/>
    <cellStyle name="40 % - Accent1 3 4 3 6" xfId="42750"/>
    <cellStyle name="40 % - Accent1 3 4 3 7" xfId="53314"/>
    <cellStyle name="40 % - Accent1 3 4 4" xfId="8771"/>
    <cellStyle name="40 % - Accent1 3 4 4 2" xfId="24278"/>
    <cellStyle name="40 % - Accent1 3 4 4 3" xfId="34835"/>
    <cellStyle name="40 % - Accent1 3 4 4 4" xfId="45390"/>
    <cellStyle name="40 % - Accent1 3 4 4 5" xfId="55954"/>
    <cellStyle name="40 % - Accent1 3 4 5" xfId="3489"/>
    <cellStyle name="40 % - Accent1 3 4 6" xfId="14067"/>
    <cellStyle name="40 % - Accent1 3 4 7" xfId="18998"/>
    <cellStyle name="40 % - Accent1 3 4 8" xfId="29555"/>
    <cellStyle name="40 % - Accent1 3 4 9" xfId="40110"/>
    <cellStyle name="40 % - Accent1 3 5" xfId="1373"/>
    <cellStyle name="40 % - Accent1 3 5 2" xfId="6659"/>
    <cellStyle name="40 % - Accent1 3 5 2 2" xfId="11940"/>
    <cellStyle name="40 % - Accent1 3 5 2 2 2" xfId="27446"/>
    <cellStyle name="40 % - Accent1 3 5 2 2 3" xfId="38003"/>
    <cellStyle name="40 % - Accent1 3 5 2 2 4" xfId="48558"/>
    <cellStyle name="40 % - Accent1 3 5 2 2 5" xfId="59122"/>
    <cellStyle name="40 % - Accent1 3 5 2 3" xfId="17059"/>
    <cellStyle name="40 % - Accent1 3 5 2 4" xfId="22166"/>
    <cellStyle name="40 % - Accent1 3 5 2 5" xfId="32723"/>
    <cellStyle name="40 % - Accent1 3 5 2 6" xfId="43278"/>
    <cellStyle name="40 % - Accent1 3 5 2 7" xfId="53842"/>
    <cellStyle name="40 % - Accent1 3 5 3" xfId="9299"/>
    <cellStyle name="40 % - Accent1 3 5 3 2" xfId="24806"/>
    <cellStyle name="40 % - Accent1 3 5 3 3" xfId="35363"/>
    <cellStyle name="40 % - Accent1 3 5 3 4" xfId="45918"/>
    <cellStyle name="40 % - Accent1 3 5 3 5" xfId="56482"/>
    <cellStyle name="40 % - Accent1 3 5 4" xfId="4017"/>
    <cellStyle name="40 % - Accent1 3 5 5" xfId="14595"/>
    <cellStyle name="40 % - Accent1 3 5 6" xfId="19526"/>
    <cellStyle name="40 % - Accent1 3 5 7" xfId="30083"/>
    <cellStyle name="40 % - Accent1 3 5 8" xfId="40638"/>
    <cellStyle name="40 % - Accent1 3 5 9" xfId="51202"/>
    <cellStyle name="40 % - Accent1 3 6" xfId="2605"/>
    <cellStyle name="40 % - Accent1 3 6 2" xfId="7891"/>
    <cellStyle name="40 % - Accent1 3 6 2 2" xfId="13172"/>
    <cellStyle name="40 % - Accent1 3 6 2 2 2" xfId="28678"/>
    <cellStyle name="40 % - Accent1 3 6 2 2 3" xfId="39235"/>
    <cellStyle name="40 % - Accent1 3 6 2 2 4" xfId="49790"/>
    <cellStyle name="40 % - Accent1 3 6 2 2 5" xfId="60354"/>
    <cellStyle name="40 % - Accent1 3 6 2 3" xfId="23398"/>
    <cellStyle name="40 % - Accent1 3 6 2 4" xfId="33955"/>
    <cellStyle name="40 % - Accent1 3 6 2 5" xfId="44510"/>
    <cellStyle name="40 % - Accent1 3 6 2 6" xfId="55074"/>
    <cellStyle name="40 % - Accent1 3 6 3" xfId="10531"/>
    <cellStyle name="40 % - Accent1 3 6 3 2" xfId="26038"/>
    <cellStyle name="40 % - Accent1 3 6 3 3" xfId="36595"/>
    <cellStyle name="40 % - Accent1 3 6 3 4" xfId="47150"/>
    <cellStyle name="40 % - Accent1 3 6 3 5" xfId="57714"/>
    <cellStyle name="40 % - Accent1 3 6 4" xfId="5249"/>
    <cellStyle name="40 % - Accent1 3 6 5" xfId="15827"/>
    <cellStyle name="40 % - Accent1 3 6 6" xfId="20758"/>
    <cellStyle name="40 % - Accent1 3 6 7" xfId="31315"/>
    <cellStyle name="40 % - Accent1 3 6 8" xfId="41870"/>
    <cellStyle name="40 % - Accent1 3 6 9" xfId="52434"/>
    <cellStyle name="40 % - Accent1 3 7" xfId="5426"/>
    <cellStyle name="40 % - Accent1 3 7 2" xfId="10708"/>
    <cellStyle name="40 % - Accent1 3 7 2 2" xfId="26214"/>
    <cellStyle name="40 % - Accent1 3 7 2 3" xfId="36771"/>
    <cellStyle name="40 % - Accent1 3 7 2 4" xfId="47326"/>
    <cellStyle name="40 % - Accent1 3 7 2 5" xfId="57890"/>
    <cellStyle name="40 % - Accent1 3 7 3" xfId="20934"/>
    <cellStyle name="40 % - Accent1 3 7 4" xfId="31491"/>
    <cellStyle name="40 % - Accent1 3 7 5" xfId="42046"/>
    <cellStyle name="40 % - Accent1 3 7 6" xfId="52610"/>
    <cellStyle name="40 % - Accent1 3 8" xfId="8067"/>
    <cellStyle name="40 % - Accent1 3 8 2" xfId="23574"/>
    <cellStyle name="40 % - Accent1 3 8 3" xfId="34131"/>
    <cellStyle name="40 % - Accent1 3 8 4" xfId="44686"/>
    <cellStyle name="40 % - Accent1 3 8 5" xfId="55250"/>
    <cellStyle name="40 % - Accent1 3 9" xfId="2782"/>
    <cellStyle name="40 % - Accent1 4" xfId="227"/>
    <cellStyle name="40 % - Accent1 4 10" xfId="28943"/>
    <cellStyle name="40 % - Accent1 4 11" xfId="39498"/>
    <cellStyle name="40 % - Accent1 4 12" xfId="50058"/>
    <cellStyle name="40 % - Accent1 4 2" xfId="580"/>
    <cellStyle name="40 % - Accent1 4 2 10" xfId="50409"/>
    <cellStyle name="40 % - Accent1 4 2 2" xfId="1812"/>
    <cellStyle name="40 % - Accent1 4 2 2 2" xfId="7098"/>
    <cellStyle name="40 % - Accent1 4 2 2 2 2" xfId="12379"/>
    <cellStyle name="40 % - Accent1 4 2 2 2 2 2" xfId="27885"/>
    <cellStyle name="40 % - Accent1 4 2 2 2 2 3" xfId="38442"/>
    <cellStyle name="40 % - Accent1 4 2 2 2 2 4" xfId="48997"/>
    <cellStyle name="40 % - Accent1 4 2 2 2 2 5" xfId="59561"/>
    <cellStyle name="40 % - Accent1 4 2 2 2 3" xfId="17498"/>
    <cellStyle name="40 % - Accent1 4 2 2 2 4" xfId="22605"/>
    <cellStyle name="40 % - Accent1 4 2 2 2 5" xfId="33162"/>
    <cellStyle name="40 % - Accent1 4 2 2 2 6" xfId="43717"/>
    <cellStyle name="40 % - Accent1 4 2 2 2 7" xfId="54281"/>
    <cellStyle name="40 % - Accent1 4 2 2 3" xfId="9738"/>
    <cellStyle name="40 % - Accent1 4 2 2 3 2" xfId="25245"/>
    <cellStyle name="40 % - Accent1 4 2 2 3 3" xfId="35802"/>
    <cellStyle name="40 % - Accent1 4 2 2 3 4" xfId="46357"/>
    <cellStyle name="40 % - Accent1 4 2 2 3 5" xfId="56921"/>
    <cellStyle name="40 % - Accent1 4 2 2 4" xfId="4456"/>
    <cellStyle name="40 % - Accent1 4 2 2 5" xfId="15034"/>
    <cellStyle name="40 % - Accent1 4 2 2 6" xfId="19965"/>
    <cellStyle name="40 % - Accent1 4 2 2 7" xfId="30522"/>
    <cellStyle name="40 % - Accent1 4 2 2 8" xfId="41077"/>
    <cellStyle name="40 % - Accent1 4 2 2 9" xfId="51641"/>
    <cellStyle name="40 % - Accent1 4 2 3" xfId="5866"/>
    <cellStyle name="40 % - Accent1 4 2 3 2" xfId="11147"/>
    <cellStyle name="40 % - Accent1 4 2 3 2 2" xfId="26653"/>
    <cellStyle name="40 % - Accent1 4 2 3 2 3" xfId="37210"/>
    <cellStyle name="40 % - Accent1 4 2 3 2 4" xfId="47765"/>
    <cellStyle name="40 % - Accent1 4 2 3 2 5" xfId="58329"/>
    <cellStyle name="40 % - Accent1 4 2 3 3" xfId="16266"/>
    <cellStyle name="40 % - Accent1 4 2 3 4" xfId="21373"/>
    <cellStyle name="40 % - Accent1 4 2 3 5" xfId="31930"/>
    <cellStyle name="40 % - Accent1 4 2 3 6" xfId="42485"/>
    <cellStyle name="40 % - Accent1 4 2 3 7" xfId="53049"/>
    <cellStyle name="40 % - Accent1 4 2 4" xfId="8506"/>
    <cellStyle name="40 % - Accent1 4 2 4 2" xfId="24013"/>
    <cellStyle name="40 % - Accent1 4 2 4 3" xfId="34570"/>
    <cellStyle name="40 % - Accent1 4 2 4 4" xfId="45125"/>
    <cellStyle name="40 % - Accent1 4 2 4 5" xfId="55689"/>
    <cellStyle name="40 % - Accent1 4 2 5" xfId="3224"/>
    <cellStyle name="40 % - Accent1 4 2 6" xfId="13802"/>
    <cellStyle name="40 % - Accent1 4 2 7" xfId="18733"/>
    <cellStyle name="40 % - Accent1 4 2 8" xfId="29290"/>
    <cellStyle name="40 % - Accent1 4 2 9" xfId="39845"/>
    <cellStyle name="40 % - Accent1 4 3" xfId="932"/>
    <cellStyle name="40 % - Accent1 4 3 10" xfId="50761"/>
    <cellStyle name="40 % - Accent1 4 3 2" xfId="2164"/>
    <cellStyle name="40 % - Accent1 4 3 2 2" xfId="7450"/>
    <cellStyle name="40 % - Accent1 4 3 2 2 2" xfId="12731"/>
    <cellStyle name="40 % - Accent1 4 3 2 2 2 2" xfId="28237"/>
    <cellStyle name="40 % - Accent1 4 3 2 2 2 3" xfId="38794"/>
    <cellStyle name="40 % - Accent1 4 3 2 2 2 4" xfId="49349"/>
    <cellStyle name="40 % - Accent1 4 3 2 2 2 5" xfId="59913"/>
    <cellStyle name="40 % - Accent1 4 3 2 2 3" xfId="17850"/>
    <cellStyle name="40 % - Accent1 4 3 2 2 4" xfId="22957"/>
    <cellStyle name="40 % - Accent1 4 3 2 2 5" xfId="33514"/>
    <cellStyle name="40 % - Accent1 4 3 2 2 6" xfId="44069"/>
    <cellStyle name="40 % - Accent1 4 3 2 2 7" xfId="54633"/>
    <cellStyle name="40 % - Accent1 4 3 2 3" xfId="10090"/>
    <cellStyle name="40 % - Accent1 4 3 2 3 2" xfId="25597"/>
    <cellStyle name="40 % - Accent1 4 3 2 3 3" xfId="36154"/>
    <cellStyle name="40 % - Accent1 4 3 2 3 4" xfId="46709"/>
    <cellStyle name="40 % - Accent1 4 3 2 3 5" xfId="57273"/>
    <cellStyle name="40 % - Accent1 4 3 2 4" xfId="4808"/>
    <cellStyle name="40 % - Accent1 4 3 2 5" xfId="15386"/>
    <cellStyle name="40 % - Accent1 4 3 2 6" xfId="20317"/>
    <cellStyle name="40 % - Accent1 4 3 2 7" xfId="30874"/>
    <cellStyle name="40 % - Accent1 4 3 2 8" xfId="41429"/>
    <cellStyle name="40 % - Accent1 4 3 2 9" xfId="51993"/>
    <cellStyle name="40 % - Accent1 4 3 3" xfId="6218"/>
    <cellStyle name="40 % - Accent1 4 3 3 2" xfId="11499"/>
    <cellStyle name="40 % - Accent1 4 3 3 2 2" xfId="27005"/>
    <cellStyle name="40 % - Accent1 4 3 3 2 3" xfId="37562"/>
    <cellStyle name="40 % - Accent1 4 3 3 2 4" xfId="48117"/>
    <cellStyle name="40 % - Accent1 4 3 3 2 5" xfId="58681"/>
    <cellStyle name="40 % - Accent1 4 3 3 3" xfId="16618"/>
    <cellStyle name="40 % - Accent1 4 3 3 4" xfId="21725"/>
    <cellStyle name="40 % - Accent1 4 3 3 5" xfId="32282"/>
    <cellStyle name="40 % - Accent1 4 3 3 6" xfId="42837"/>
    <cellStyle name="40 % - Accent1 4 3 3 7" xfId="53401"/>
    <cellStyle name="40 % - Accent1 4 3 4" xfId="8858"/>
    <cellStyle name="40 % - Accent1 4 3 4 2" xfId="24365"/>
    <cellStyle name="40 % - Accent1 4 3 4 3" xfId="34922"/>
    <cellStyle name="40 % - Accent1 4 3 4 4" xfId="45477"/>
    <cellStyle name="40 % - Accent1 4 3 4 5" xfId="56041"/>
    <cellStyle name="40 % - Accent1 4 3 5" xfId="3576"/>
    <cellStyle name="40 % - Accent1 4 3 6" xfId="14154"/>
    <cellStyle name="40 % - Accent1 4 3 7" xfId="19085"/>
    <cellStyle name="40 % - Accent1 4 3 8" xfId="29642"/>
    <cellStyle name="40 % - Accent1 4 3 9" xfId="40197"/>
    <cellStyle name="40 % - Accent1 4 4" xfId="1460"/>
    <cellStyle name="40 % - Accent1 4 4 2" xfId="6746"/>
    <cellStyle name="40 % - Accent1 4 4 2 2" xfId="12027"/>
    <cellStyle name="40 % - Accent1 4 4 2 2 2" xfId="27533"/>
    <cellStyle name="40 % - Accent1 4 4 2 2 3" xfId="38090"/>
    <cellStyle name="40 % - Accent1 4 4 2 2 4" xfId="48645"/>
    <cellStyle name="40 % - Accent1 4 4 2 2 5" xfId="59209"/>
    <cellStyle name="40 % - Accent1 4 4 2 3" xfId="17146"/>
    <cellStyle name="40 % - Accent1 4 4 2 4" xfId="22253"/>
    <cellStyle name="40 % - Accent1 4 4 2 5" xfId="32810"/>
    <cellStyle name="40 % - Accent1 4 4 2 6" xfId="43365"/>
    <cellStyle name="40 % - Accent1 4 4 2 7" xfId="53929"/>
    <cellStyle name="40 % - Accent1 4 4 3" xfId="9386"/>
    <cellStyle name="40 % - Accent1 4 4 3 2" xfId="24893"/>
    <cellStyle name="40 % - Accent1 4 4 3 3" xfId="35450"/>
    <cellStyle name="40 % - Accent1 4 4 3 4" xfId="46005"/>
    <cellStyle name="40 % - Accent1 4 4 3 5" xfId="56569"/>
    <cellStyle name="40 % - Accent1 4 4 4" xfId="4104"/>
    <cellStyle name="40 % - Accent1 4 4 5" xfId="14682"/>
    <cellStyle name="40 % - Accent1 4 4 6" xfId="19613"/>
    <cellStyle name="40 % - Accent1 4 4 7" xfId="30170"/>
    <cellStyle name="40 % - Accent1 4 4 8" xfId="40725"/>
    <cellStyle name="40 % - Accent1 4 4 9" xfId="51289"/>
    <cellStyle name="40 % - Accent1 4 5" xfId="5513"/>
    <cellStyle name="40 % - Accent1 4 5 2" xfId="10795"/>
    <cellStyle name="40 % - Accent1 4 5 2 2" xfId="26301"/>
    <cellStyle name="40 % - Accent1 4 5 2 3" xfId="36858"/>
    <cellStyle name="40 % - Accent1 4 5 2 4" xfId="47413"/>
    <cellStyle name="40 % - Accent1 4 5 2 5" xfId="57977"/>
    <cellStyle name="40 % - Accent1 4 5 3" xfId="15914"/>
    <cellStyle name="40 % - Accent1 4 5 4" xfId="21021"/>
    <cellStyle name="40 % - Accent1 4 5 5" xfId="31578"/>
    <cellStyle name="40 % - Accent1 4 5 6" xfId="42133"/>
    <cellStyle name="40 % - Accent1 4 5 7" xfId="52697"/>
    <cellStyle name="40 % - Accent1 4 6" xfId="8154"/>
    <cellStyle name="40 % - Accent1 4 6 2" xfId="23661"/>
    <cellStyle name="40 % - Accent1 4 6 3" xfId="34218"/>
    <cellStyle name="40 % - Accent1 4 6 4" xfId="44773"/>
    <cellStyle name="40 % - Accent1 4 6 5" xfId="55337"/>
    <cellStyle name="40 % - Accent1 4 7" xfId="2877"/>
    <cellStyle name="40 % - Accent1 4 8" xfId="13450"/>
    <cellStyle name="40 % - Accent1 4 9" xfId="18382"/>
    <cellStyle name="40 % - Accent1 5" xfId="400"/>
    <cellStyle name="40 % - Accent1 5 10" xfId="39670"/>
    <cellStyle name="40 % - Accent1 5 11" xfId="50230"/>
    <cellStyle name="40 % - Accent1 5 2" xfId="1105"/>
    <cellStyle name="40 % - Accent1 5 2 10" xfId="50934"/>
    <cellStyle name="40 % - Accent1 5 2 2" xfId="2337"/>
    <cellStyle name="40 % - Accent1 5 2 2 2" xfId="7623"/>
    <cellStyle name="40 % - Accent1 5 2 2 2 2" xfId="12904"/>
    <cellStyle name="40 % - Accent1 5 2 2 2 2 2" xfId="28410"/>
    <cellStyle name="40 % - Accent1 5 2 2 2 2 3" xfId="38967"/>
    <cellStyle name="40 % - Accent1 5 2 2 2 2 4" xfId="49522"/>
    <cellStyle name="40 % - Accent1 5 2 2 2 2 5" xfId="60086"/>
    <cellStyle name="40 % - Accent1 5 2 2 2 3" xfId="18023"/>
    <cellStyle name="40 % - Accent1 5 2 2 2 4" xfId="23130"/>
    <cellStyle name="40 % - Accent1 5 2 2 2 5" xfId="33687"/>
    <cellStyle name="40 % - Accent1 5 2 2 2 6" xfId="44242"/>
    <cellStyle name="40 % - Accent1 5 2 2 2 7" xfId="54806"/>
    <cellStyle name="40 % - Accent1 5 2 2 3" xfId="10263"/>
    <cellStyle name="40 % - Accent1 5 2 2 3 2" xfId="25770"/>
    <cellStyle name="40 % - Accent1 5 2 2 3 3" xfId="36327"/>
    <cellStyle name="40 % - Accent1 5 2 2 3 4" xfId="46882"/>
    <cellStyle name="40 % - Accent1 5 2 2 3 5" xfId="57446"/>
    <cellStyle name="40 % - Accent1 5 2 2 4" xfId="4981"/>
    <cellStyle name="40 % - Accent1 5 2 2 5" xfId="15559"/>
    <cellStyle name="40 % - Accent1 5 2 2 6" xfId="20490"/>
    <cellStyle name="40 % - Accent1 5 2 2 7" xfId="31047"/>
    <cellStyle name="40 % - Accent1 5 2 2 8" xfId="41602"/>
    <cellStyle name="40 % - Accent1 5 2 2 9" xfId="52166"/>
    <cellStyle name="40 % - Accent1 5 2 3" xfId="6391"/>
    <cellStyle name="40 % - Accent1 5 2 3 2" xfId="11672"/>
    <cellStyle name="40 % - Accent1 5 2 3 2 2" xfId="27178"/>
    <cellStyle name="40 % - Accent1 5 2 3 2 3" xfId="37735"/>
    <cellStyle name="40 % - Accent1 5 2 3 2 4" xfId="48290"/>
    <cellStyle name="40 % - Accent1 5 2 3 2 5" xfId="58854"/>
    <cellStyle name="40 % - Accent1 5 2 3 3" xfId="16791"/>
    <cellStyle name="40 % - Accent1 5 2 3 4" xfId="21898"/>
    <cellStyle name="40 % - Accent1 5 2 3 5" xfId="32455"/>
    <cellStyle name="40 % - Accent1 5 2 3 6" xfId="43010"/>
    <cellStyle name="40 % - Accent1 5 2 3 7" xfId="53574"/>
    <cellStyle name="40 % - Accent1 5 2 4" xfId="9031"/>
    <cellStyle name="40 % - Accent1 5 2 4 2" xfId="24538"/>
    <cellStyle name="40 % - Accent1 5 2 4 3" xfId="35095"/>
    <cellStyle name="40 % - Accent1 5 2 4 4" xfId="45650"/>
    <cellStyle name="40 % - Accent1 5 2 4 5" xfId="56214"/>
    <cellStyle name="40 % - Accent1 5 2 5" xfId="3749"/>
    <cellStyle name="40 % - Accent1 5 2 6" xfId="14327"/>
    <cellStyle name="40 % - Accent1 5 2 7" xfId="19258"/>
    <cellStyle name="40 % - Accent1 5 2 8" xfId="29815"/>
    <cellStyle name="40 % - Accent1 5 2 9" xfId="40370"/>
    <cellStyle name="40 % - Accent1 5 3" xfId="1633"/>
    <cellStyle name="40 % - Accent1 5 3 2" xfId="6919"/>
    <cellStyle name="40 % - Accent1 5 3 2 2" xfId="12200"/>
    <cellStyle name="40 % - Accent1 5 3 2 2 2" xfId="27706"/>
    <cellStyle name="40 % - Accent1 5 3 2 2 3" xfId="38263"/>
    <cellStyle name="40 % - Accent1 5 3 2 2 4" xfId="48818"/>
    <cellStyle name="40 % - Accent1 5 3 2 2 5" xfId="59382"/>
    <cellStyle name="40 % - Accent1 5 3 2 3" xfId="17319"/>
    <cellStyle name="40 % - Accent1 5 3 2 4" xfId="22426"/>
    <cellStyle name="40 % - Accent1 5 3 2 5" xfId="32983"/>
    <cellStyle name="40 % - Accent1 5 3 2 6" xfId="43538"/>
    <cellStyle name="40 % - Accent1 5 3 2 7" xfId="54102"/>
    <cellStyle name="40 % - Accent1 5 3 3" xfId="9559"/>
    <cellStyle name="40 % - Accent1 5 3 3 2" xfId="25066"/>
    <cellStyle name="40 % - Accent1 5 3 3 3" xfId="35623"/>
    <cellStyle name="40 % - Accent1 5 3 3 4" xfId="46178"/>
    <cellStyle name="40 % - Accent1 5 3 3 5" xfId="56742"/>
    <cellStyle name="40 % - Accent1 5 3 4" xfId="4277"/>
    <cellStyle name="40 % - Accent1 5 3 5" xfId="14855"/>
    <cellStyle name="40 % - Accent1 5 3 6" xfId="19786"/>
    <cellStyle name="40 % - Accent1 5 3 7" xfId="30343"/>
    <cellStyle name="40 % - Accent1 5 3 8" xfId="40898"/>
    <cellStyle name="40 % - Accent1 5 3 9" xfId="51462"/>
    <cellStyle name="40 % - Accent1 5 4" xfId="5686"/>
    <cellStyle name="40 % - Accent1 5 4 2" xfId="10968"/>
    <cellStyle name="40 % - Accent1 5 4 2 2" xfId="26474"/>
    <cellStyle name="40 % - Accent1 5 4 2 3" xfId="37031"/>
    <cellStyle name="40 % - Accent1 5 4 2 4" xfId="47586"/>
    <cellStyle name="40 % - Accent1 5 4 2 5" xfId="58150"/>
    <cellStyle name="40 % - Accent1 5 4 3" xfId="16087"/>
    <cellStyle name="40 % - Accent1 5 4 4" xfId="21194"/>
    <cellStyle name="40 % - Accent1 5 4 5" xfId="31751"/>
    <cellStyle name="40 % - Accent1 5 4 6" xfId="42306"/>
    <cellStyle name="40 % - Accent1 5 4 7" xfId="52870"/>
    <cellStyle name="40 % - Accent1 5 5" xfId="8327"/>
    <cellStyle name="40 % - Accent1 5 5 2" xfId="23834"/>
    <cellStyle name="40 % - Accent1 5 5 3" xfId="34391"/>
    <cellStyle name="40 % - Accent1 5 5 4" xfId="44946"/>
    <cellStyle name="40 % - Accent1 5 5 5" xfId="55510"/>
    <cellStyle name="40 % - Accent1 5 6" xfId="3049"/>
    <cellStyle name="40 % - Accent1 5 7" xfId="13623"/>
    <cellStyle name="40 % - Accent1 5 8" xfId="18554"/>
    <cellStyle name="40 % - Accent1 5 9" xfId="29115"/>
    <cellStyle name="40 % - Accent1 6" xfId="753"/>
    <cellStyle name="40 % - Accent1 6 10" xfId="50582"/>
    <cellStyle name="40 % - Accent1 6 2" xfId="1985"/>
    <cellStyle name="40 % - Accent1 6 2 2" xfId="7271"/>
    <cellStyle name="40 % - Accent1 6 2 2 2" xfId="12552"/>
    <cellStyle name="40 % - Accent1 6 2 2 2 2" xfId="28058"/>
    <cellStyle name="40 % - Accent1 6 2 2 2 3" xfId="38615"/>
    <cellStyle name="40 % - Accent1 6 2 2 2 4" xfId="49170"/>
    <cellStyle name="40 % - Accent1 6 2 2 2 5" xfId="59734"/>
    <cellStyle name="40 % - Accent1 6 2 2 3" xfId="17671"/>
    <cellStyle name="40 % - Accent1 6 2 2 4" xfId="22778"/>
    <cellStyle name="40 % - Accent1 6 2 2 5" xfId="33335"/>
    <cellStyle name="40 % - Accent1 6 2 2 6" xfId="43890"/>
    <cellStyle name="40 % - Accent1 6 2 2 7" xfId="54454"/>
    <cellStyle name="40 % - Accent1 6 2 3" xfId="9911"/>
    <cellStyle name="40 % - Accent1 6 2 3 2" xfId="25418"/>
    <cellStyle name="40 % - Accent1 6 2 3 3" xfId="35975"/>
    <cellStyle name="40 % - Accent1 6 2 3 4" xfId="46530"/>
    <cellStyle name="40 % - Accent1 6 2 3 5" xfId="57094"/>
    <cellStyle name="40 % - Accent1 6 2 4" xfId="4629"/>
    <cellStyle name="40 % - Accent1 6 2 5" xfId="15207"/>
    <cellStyle name="40 % - Accent1 6 2 6" xfId="20138"/>
    <cellStyle name="40 % - Accent1 6 2 7" xfId="30695"/>
    <cellStyle name="40 % - Accent1 6 2 8" xfId="41250"/>
    <cellStyle name="40 % - Accent1 6 2 9" xfId="51814"/>
    <cellStyle name="40 % - Accent1 6 3" xfId="6039"/>
    <cellStyle name="40 % - Accent1 6 3 2" xfId="11320"/>
    <cellStyle name="40 % - Accent1 6 3 2 2" xfId="26826"/>
    <cellStyle name="40 % - Accent1 6 3 2 3" xfId="37383"/>
    <cellStyle name="40 % - Accent1 6 3 2 4" xfId="47938"/>
    <cellStyle name="40 % - Accent1 6 3 2 5" xfId="58502"/>
    <cellStyle name="40 % - Accent1 6 3 3" xfId="16439"/>
    <cellStyle name="40 % - Accent1 6 3 4" xfId="21546"/>
    <cellStyle name="40 % - Accent1 6 3 5" xfId="32103"/>
    <cellStyle name="40 % - Accent1 6 3 6" xfId="42658"/>
    <cellStyle name="40 % - Accent1 6 3 7" xfId="53222"/>
    <cellStyle name="40 % - Accent1 6 4" xfId="8679"/>
    <cellStyle name="40 % - Accent1 6 4 2" xfId="24186"/>
    <cellStyle name="40 % - Accent1 6 4 3" xfId="34743"/>
    <cellStyle name="40 % - Accent1 6 4 4" xfId="45298"/>
    <cellStyle name="40 % - Accent1 6 4 5" xfId="55862"/>
    <cellStyle name="40 % - Accent1 6 5" xfId="3397"/>
    <cellStyle name="40 % - Accent1 6 6" xfId="13975"/>
    <cellStyle name="40 % - Accent1 6 7" xfId="18906"/>
    <cellStyle name="40 % - Accent1 6 8" xfId="29463"/>
    <cellStyle name="40 % - Accent1 6 9" xfId="40018"/>
    <cellStyle name="40 % - Accent1 7" xfId="1284"/>
    <cellStyle name="40 % - Accent1 7 2" xfId="6570"/>
    <cellStyle name="40 % - Accent1 7 2 2" xfId="11851"/>
    <cellStyle name="40 % - Accent1 7 2 2 2" xfId="27357"/>
    <cellStyle name="40 % - Accent1 7 2 2 3" xfId="37914"/>
    <cellStyle name="40 % - Accent1 7 2 2 4" xfId="48469"/>
    <cellStyle name="40 % - Accent1 7 2 2 5" xfId="59033"/>
    <cellStyle name="40 % - Accent1 7 2 3" xfId="16970"/>
    <cellStyle name="40 % - Accent1 7 2 4" xfId="22077"/>
    <cellStyle name="40 % - Accent1 7 2 5" xfId="32634"/>
    <cellStyle name="40 % - Accent1 7 2 6" xfId="43189"/>
    <cellStyle name="40 % - Accent1 7 2 7" xfId="53753"/>
    <cellStyle name="40 % - Accent1 7 3" xfId="9210"/>
    <cellStyle name="40 % - Accent1 7 3 2" xfId="24717"/>
    <cellStyle name="40 % - Accent1 7 3 3" xfId="35274"/>
    <cellStyle name="40 % - Accent1 7 3 4" xfId="45829"/>
    <cellStyle name="40 % - Accent1 7 3 5" xfId="56393"/>
    <cellStyle name="40 % - Accent1 7 4" xfId="3928"/>
    <cellStyle name="40 % - Accent1 7 5" xfId="14506"/>
    <cellStyle name="40 % - Accent1 7 6" xfId="19437"/>
    <cellStyle name="40 % - Accent1 7 7" xfId="29994"/>
    <cellStyle name="40 % - Accent1 7 8" xfId="40549"/>
    <cellStyle name="40 % - Accent1 7 9" xfId="51113"/>
    <cellStyle name="40 % - Accent1 8" xfId="2513"/>
    <cellStyle name="40 % - Accent1 8 2" xfId="7799"/>
    <cellStyle name="40 % - Accent1 8 2 2" xfId="13080"/>
    <cellStyle name="40 % - Accent1 8 2 2 2" xfId="28586"/>
    <cellStyle name="40 % - Accent1 8 2 2 3" xfId="39143"/>
    <cellStyle name="40 % - Accent1 8 2 2 4" xfId="49698"/>
    <cellStyle name="40 % - Accent1 8 2 2 5" xfId="60262"/>
    <cellStyle name="40 % - Accent1 8 2 3" xfId="23306"/>
    <cellStyle name="40 % - Accent1 8 2 4" xfId="33863"/>
    <cellStyle name="40 % - Accent1 8 2 5" xfId="44418"/>
    <cellStyle name="40 % - Accent1 8 2 6" xfId="54982"/>
    <cellStyle name="40 % - Accent1 8 3" xfId="10439"/>
    <cellStyle name="40 % - Accent1 8 3 2" xfId="25946"/>
    <cellStyle name="40 % - Accent1 8 3 3" xfId="36503"/>
    <cellStyle name="40 % - Accent1 8 3 4" xfId="47058"/>
    <cellStyle name="40 % - Accent1 8 3 5" xfId="57622"/>
    <cellStyle name="40 % - Accent1 8 4" xfId="5157"/>
    <cellStyle name="40 % - Accent1 8 5" xfId="15738"/>
    <cellStyle name="40 % - Accent1 8 6" xfId="20666"/>
    <cellStyle name="40 % - Accent1 8 7" xfId="31223"/>
    <cellStyle name="40 % - Accent1 8 8" xfId="41778"/>
    <cellStyle name="40 % - Accent1 8 9" xfId="52342"/>
    <cellStyle name="40 % - Accent1 9" xfId="5333"/>
    <cellStyle name="40 % - Accent1 9 2" xfId="10615"/>
    <cellStyle name="40 % - Accent1 9 2 2" xfId="26122"/>
    <cellStyle name="40 % - Accent1 9 2 3" xfId="36679"/>
    <cellStyle name="40 % - Accent1 9 2 4" xfId="47234"/>
    <cellStyle name="40 % - Accent1 9 2 5" xfId="57798"/>
    <cellStyle name="40 % - Accent1 9 3" xfId="20842"/>
    <cellStyle name="40 % - Accent1 9 4" xfId="31399"/>
    <cellStyle name="40 % - Accent1 9 5" xfId="41954"/>
    <cellStyle name="40 % - Accent1 9 6" xfId="52518"/>
    <cellStyle name="40 % - Accent2 10" xfId="7977"/>
    <cellStyle name="40 % - Accent2 10 2" xfId="23484"/>
    <cellStyle name="40 % - Accent2 10 3" xfId="34041"/>
    <cellStyle name="40 % - Accent2 10 4" xfId="44596"/>
    <cellStyle name="40 % - Accent2 10 5" xfId="55160"/>
    <cellStyle name="40 % - Accent2 11" xfId="2693"/>
    <cellStyle name="40 % - Accent2 12" xfId="13276"/>
    <cellStyle name="40 % - Accent2 13" xfId="18201"/>
    <cellStyle name="40 % - Accent2 14" xfId="28770"/>
    <cellStyle name="40 % - Accent2 15" xfId="39325"/>
    <cellStyle name="40 % - Accent2 16" xfId="49878"/>
    <cellStyle name="40 % - Accent2 2" xfId="36"/>
    <cellStyle name="40 % - Accent2 2 10" xfId="2717"/>
    <cellStyle name="40 % - Accent2 2 11" xfId="13347"/>
    <cellStyle name="40 % - Accent2 2 12" xfId="18276"/>
    <cellStyle name="40 % - Accent2 2 13" xfId="28791"/>
    <cellStyle name="40 % - Accent2 2 14" xfId="39346"/>
    <cellStyle name="40 % - Accent2 2 15" xfId="49953"/>
    <cellStyle name="40 % - Accent2 2 2" xfId="207"/>
    <cellStyle name="40 % - Accent2 2 2 10" xfId="13434"/>
    <cellStyle name="40 % - Accent2 2 2 11" xfId="18364"/>
    <cellStyle name="40 % - Accent2 2 2 12" xfId="28926"/>
    <cellStyle name="40 % - Accent2 2 2 13" xfId="39481"/>
    <cellStyle name="40 % - Accent2 2 2 14" xfId="50041"/>
    <cellStyle name="40 % - Accent2 2 2 2" xfId="387"/>
    <cellStyle name="40 % - Accent2 2 2 2 10" xfId="29102"/>
    <cellStyle name="40 % - Accent2 2 2 2 11" xfId="39657"/>
    <cellStyle name="40 % - Accent2 2 2 2 12" xfId="50217"/>
    <cellStyle name="40 % - Accent2 2 2 2 2" xfId="740"/>
    <cellStyle name="40 % - Accent2 2 2 2 2 10" xfId="50569"/>
    <cellStyle name="40 % - Accent2 2 2 2 2 2" xfId="1972"/>
    <cellStyle name="40 % - Accent2 2 2 2 2 2 2" xfId="7258"/>
    <cellStyle name="40 % - Accent2 2 2 2 2 2 2 2" xfId="12539"/>
    <cellStyle name="40 % - Accent2 2 2 2 2 2 2 2 2" xfId="28045"/>
    <cellStyle name="40 % - Accent2 2 2 2 2 2 2 2 3" xfId="38602"/>
    <cellStyle name="40 % - Accent2 2 2 2 2 2 2 2 4" xfId="49157"/>
    <cellStyle name="40 % - Accent2 2 2 2 2 2 2 2 5" xfId="59721"/>
    <cellStyle name="40 % - Accent2 2 2 2 2 2 2 3" xfId="17658"/>
    <cellStyle name="40 % - Accent2 2 2 2 2 2 2 4" xfId="22765"/>
    <cellStyle name="40 % - Accent2 2 2 2 2 2 2 5" xfId="33322"/>
    <cellStyle name="40 % - Accent2 2 2 2 2 2 2 6" xfId="43877"/>
    <cellStyle name="40 % - Accent2 2 2 2 2 2 2 7" xfId="54441"/>
    <cellStyle name="40 % - Accent2 2 2 2 2 2 3" xfId="9898"/>
    <cellStyle name="40 % - Accent2 2 2 2 2 2 3 2" xfId="25405"/>
    <cellStyle name="40 % - Accent2 2 2 2 2 2 3 3" xfId="35962"/>
    <cellStyle name="40 % - Accent2 2 2 2 2 2 3 4" xfId="46517"/>
    <cellStyle name="40 % - Accent2 2 2 2 2 2 3 5" xfId="57081"/>
    <cellStyle name="40 % - Accent2 2 2 2 2 2 4" xfId="4616"/>
    <cellStyle name="40 % - Accent2 2 2 2 2 2 5" xfId="15194"/>
    <cellStyle name="40 % - Accent2 2 2 2 2 2 6" xfId="20125"/>
    <cellStyle name="40 % - Accent2 2 2 2 2 2 7" xfId="30682"/>
    <cellStyle name="40 % - Accent2 2 2 2 2 2 8" xfId="41237"/>
    <cellStyle name="40 % - Accent2 2 2 2 2 2 9" xfId="51801"/>
    <cellStyle name="40 % - Accent2 2 2 2 2 3" xfId="6026"/>
    <cellStyle name="40 % - Accent2 2 2 2 2 3 2" xfId="11307"/>
    <cellStyle name="40 % - Accent2 2 2 2 2 3 2 2" xfId="26813"/>
    <cellStyle name="40 % - Accent2 2 2 2 2 3 2 3" xfId="37370"/>
    <cellStyle name="40 % - Accent2 2 2 2 2 3 2 4" xfId="47925"/>
    <cellStyle name="40 % - Accent2 2 2 2 2 3 2 5" xfId="58489"/>
    <cellStyle name="40 % - Accent2 2 2 2 2 3 3" xfId="16426"/>
    <cellStyle name="40 % - Accent2 2 2 2 2 3 4" xfId="21533"/>
    <cellStyle name="40 % - Accent2 2 2 2 2 3 5" xfId="32090"/>
    <cellStyle name="40 % - Accent2 2 2 2 2 3 6" xfId="42645"/>
    <cellStyle name="40 % - Accent2 2 2 2 2 3 7" xfId="53209"/>
    <cellStyle name="40 % - Accent2 2 2 2 2 4" xfId="8666"/>
    <cellStyle name="40 % - Accent2 2 2 2 2 4 2" xfId="24173"/>
    <cellStyle name="40 % - Accent2 2 2 2 2 4 3" xfId="34730"/>
    <cellStyle name="40 % - Accent2 2 2 2 2 4 4" xfId="45285"/>
    <cellStyle name="40 % - Accent2 2 2 2 2 4 5" xfId="55849"/>
    <cellStyle name="40 % - Accent2 2 2 2 2 5" xfId="3384"/>
    <cellStyle name="40 % - Accent2 2 2 2 2 6" xfId="13962"/>
    <cellStyle name="40 % - Accent2 2 2 2 2 7" xfId="18893"/>
    <cellStyle name="40 % - Accent2 2 2 2 2 8" xfId="29450"/>
    <cellStyle name="40 % - Accent2 2 2 2 2 9" xfId="40005"/>
    <cellStyle name="40 % - Accent2 2 2 2 3" xfId="1092"/>
    <cellStyle name="40 % - Accent2 2 2 2 3 10" xfId="50921"/>
    <cellStyle name="40 % - Accent2 2 2 2 3 2" xfId="2324"/>
    <cellStyle name="40 % - Accent2 2 2 2 3 2 2" xfId="7610"/>
    <cellStyle name="40 % - Accent2 2 2 2 3 2 2 2" xfId="12891"/>
    <cellStyle name="40 % - Accent2 2 2 2 3 2 2 2 2" xfId="28397"/>
    <cellStyle name="40 % - Accent2 2 2 2 3 2 2 2 3" xfId="38954"/>
    <cellStyle name="40 % - Accent2 2 2 2 3 2 2 2 4" xfId="49509"/>
    <cellStyle name="40 % - Accent2 2 2 2 3 2 2 2 5" xfId="60073"/>
    <cellStyle name="40 % - Accent2 2 2 2 3 2 2 3" xfId="18010"/>
    <cellStyle name="40 % - Accent2 2 2 2 3 2 2 4" xfId="23117"/>
    <cellStyle name="40 % - Accent2 2 2 2 3 2 2 5" xfId="33674"/>
    <cellStyle name="40 % - Accent2 2 2 2 3 2 2 6" xfId="44229"/>
    <cellStyle name="40 % - Accent2 2 2 2 3 2 2 7" xfId="54793"/>
    <cellStyle name="40 % - Accent2 2 2 2 3 2 3" xfId="10250"/>
    <cellStyle name="40 % - Accent2 2 2 2 3 2 3 2" xfId="25757"/>
    <cellStyle name="40 % - Accent2 2 2 2 3 2 3 3" xfId="36314"/>
    <cellStyle name="40 % - Accent2 2 2 2 3 2 3 4" xfId="46869"/>
    <cellStyle name="40 % - Accent2 2 2 2 3 2 3 5" xfId="57433"/>
    <cellStyle name="40 % - Accent2 2 2 2 3 2 4" xfId="4968"/>
    <cellStyle name="40 % - Accent2 2 2 2 3 2 5" xfId="15546"/>
    <cellStyle name="40 % - Accent2 2 2 2 3 2 6" xfId="20477"/>
    <cellStyle name="40 % - Accent2 2 2 2 3 2 7" xfId="31034"/>
    <cellStyle name="40 % - Accent2 2 2 2 3 2 8" xfId="41589"/>
    <cellStyle name="40 % - Accent2 2 2 2 3 2 9" xfId="52153"/>
    <cellStyle name="40 % - Accent2 2 2 2 3 3" xfId="6378"/>
    <cellStyle name="40 % - Accent2 2 2 2 3 3 2" xfId="11659"/>
    <cellStyle name="40 % - Accent2 2 2 2 3 3 2 2" xfId="27165"/>
    <cellStyle name="40 % - Accent2 2 2 2 3 3 2 3" xfId="37722"/>
    <cellStyle name="40 % - Accent2 2 2 2 3 3 2 4" xfId="48277"/>
    <cellStyle name="40 % - Accent2 2 2 2 3 3 2 5" xfId="58841"/>
    <cellStyle name="40 % - Accent2 2 2 2 3 3 3" xfId="16778"/>
    <cellStyle name="40 % - Accent2 2 2 2 3 3 4" xfId="21885"/>
    <cellStyle name="40 % - Accent2 2 2 2 3 3 5" xfId="32442"/>
    <cellStyle name="40 % - Accent2 2 2 2 3 3 6" xfId="42997"/>
    <cellStyle name="40 % - Accent2 2 2 2 3 3 7" xfId="53561"/>
    <cellStyle name="40 % - Accent2 2 2 2 3 4" xfId="9018"/>
    <cellStyle name="40 % - Accent2 2 2 2 3 4 2" xfId="24525"/>
    <cellStyle name="40 % - Accent2 2 2 2 3 4 3" xfId="35082"/>
    <cellStyle name="40 % - Accent2 2 2 2 3 4 4" xfId="45637"/>
    <cellStyle name="40 % - Accent2 2 2 2 3 4 5" xfId="56201"/>
    <cellStyle name="40 % - Accent2 2 2 2 3 5" xfId="3736"/>
    <cellStyle name="40 % - Accent2 2 2 2 3 6" xfId="14314"/>
    <cellStyle name="40 % - Accent2 2 2 2 3 7" xfId="19245"/>
    <cellStyle name="40 % - Accent2 2 2 2 3 8" xfId="29802"/>
    <cellStyle name="40 % - Accent2 2 2 2 3 9" xfId="40357"/>
    <cellStyle name="40 % - Accent2 2 2 2 4" xfId="1620"/>
    <cellStyle name="40 % - Accent2 2 2 2 4 2" xfId="6906"/>
    <cellStyle name="40 % - Accent2 2 2 2 4 2 2" xfId="12187"/>
    <cellStyle name="40 % - Accent2 2 2 2 4 2 2 2" xfId="27693"/>
    <cellStyle name="40 % - Accent2 2 2 2 4 2 2 3" xfId="38250"/>
    <cellStyle name="40 % - Accent2 2 2 2 4 2 2 4" xfId="48805"/>
    <cellStyle name="40 % - Accent2 2 2 2 4 2 2 5" xfId="59369"/>
    <cellStyle name="40 % - Accent2 2 2 2 4 2 3" xfId="17306"/>
    <cellStyle name="40 % - Accent2 2 2 2 4 2 4" xfId="22413"/>
    <cellStyle name="40 % - Accent2 2 2 2 4 2 5" xfId="32970"/>
    <cellStyle name="40 % - Accent2 2 2 2 4 2 6" xfId="43525"/>
    <cellStyle name="40 % - Accent2 2 2 2 4 2 7" xfId="54089"/>
    <cellStyle name="40 % - Accent2 2 2 2 4 3" xfId="9546"/>
    <cellStyle name="40 % - Accent2 2 2 2 4 3 2" xfId="25053"/>
    <cellStyle name="40 % - Accent2 2 2 2 4 3 3" xfId="35610"/>
    <cellStyle name="40 % - Accent2 2 2 2 4 3 4" xfId="46165"/>
    <cellStyle name="40 % - Accent2 2 2 2 4 3 5" xfId="56729"/>
    <cellStyle name="40 % - Accent2 2 2 2 4 4" xfId="4264"/>
    <cellStyle name="40 % - Accent2 2 2 2 4 5" xfId="14842"/>
    <cellStyle name="40 % - Accent2 2 2 2 4 6" xfId="19773"/>
    <cellStyle name="40 % - Accent2 2 2 2 4 7" xfId="30330"/>
    <cellStyle name="40 % - Accent2 2 2 2 4 8" xfId="40885"/>
    <cellStyle name="40 % - Accent2 2 2 2 4 9" xfId="51449"/>
    <cellStyle name="40 % - Accent2 2 2 2 5" xfId="5673"/>
    <cellStyle name="40 % - Accent2 2 2 2 5 2" xfId="10955"/>
    <cellStyle name="40 % - Accent2 2 2 2 5 2 2" xfId="26461"/>
    <cellStyle name="40 % - Accent2 2 2 2 5 2 3" xfId="37018"/>
    <cellStyle name="40 % - Accent2 2 2 2 5 2 4" xfId="47573"/>
    <cellStyle name="40 % - Accent2 2 2 2 5 2 5" xfId="58137"/>
    <cellStyle name="40 % - Accent2 2 2 2 5 3" xfId="16074"/>
    <cellStyle name="40 % - Accent2 2 2 2 5 4" xfId="21181"/>
    <cellStyle name="40 % - Accent2 2 2 2 5 5" xfId="31738"/>
    <cellStyle name="40 % - Accent2 2 2 2 5 6" xfId="42293"/>
    <cellStyle name="40 % - Accent2 2 2 2 5 7" xfId="52857"/>
    <cellStyle name="40 % - Accent2 2 2 2 6" xfId="8314"/>
    <cellStyle name="40 % - Accent2 2 2 2 6 2" xfId="23821"/>
    <cellStyle name="40 % - Accent2 2 2 2 6 3" xfId="34378"/>
    <cellStyle name="40 % - Accent2 2 2 2 6 4" xfId="44933"/>
    <cellStyle name="40 % - Accent2 2 2 2 6 5" xfId="55497"/>
    <cellStyle name="40 % - Accent2 2 2 2 7" xfId="3036"/>
    <cellStyle name="40 % - Accent2 2 2 2 8" xfId="13610"/>
    <cellStyle name="40 % - Accent2 2 2 2 9" xfId="18541"/>
    <cellStyle name="40 % - Accent2 2 2 3" xfId="563"/>
    <cellStyle name="40 % - Accent2 2 2 3 10" xfId="39829"/>
    <cellStyle name="40 % - Accent2 2 2 3 11" xfId="50393"/>
    <cellStyle name="40 % - Accent2 2 2 3 2" xfId="1268"/>
    <cellStyle name="40 % - Accent2 2 2 3 2 10" xfId="51097"/>
    <cellStyle name="40 % - Accent2 2 2 3 2 2" xfId="2500"/>
    <cellStyle name="40 % - Accent2 2 2 3 2 2 2" xfId="7786"/>
    <cellStyle name="40 % - Accent2 2 2 3 2 2 2 2" xfId="13067"/>
    <cellStyle name="40 % - Accent2 2 2 3 2 2 2 2 2" xfId="28573"/>
    <cellStyle name="40 % - Accent2 2 2 3 2 2 2 2 3" xfId="39130"/>
    <cellStyle name="40 % - Accent2 2 2 3 2 2 2 2 4" xfId="49685"/>
    <cellStyle name="40 % - Accent2 2 2 3 2 2 2 2 5" xfId="60249"/>
    <cellStyle name="40 % - Accent2 2 2 3 2 2 2 3" xfId="18186"/>
    <cellStyle name="40 % - Accent2 2 2 3 2 2 2 4" xfId="23293"/>
    <cellStyle name="40 % - Accent2 2 2 3 2 2 2 5" xfId="33850"/>
    <cellStyle name="40 % - Accent2 2 2 3 2 2 2 6" xfId="44405"/>
    <cellStyle name="40 % - Accent2 2 2 3 2 2 2 7" xfId="54969"/>
    <cellStyle name="40 % - Accent2 2 2 3 2 2 3" xfId="10426"/>
    <cellStyle name="40 % - Accent2 2 2 3 2 2 3 2" xfId="25933"/>
    <cellStyle name="40 % - Accent2 2 2 3 2 2 3 3" xfId="36490"/>
    <cellStyle name="40 % - Accent2 2 2 3 2 2 3 4" xfId="47045"/>
    <cellStyle name="40 % - Accent2 2 2 3 2 2 3 5" xfId="57609"/>
    <cellStyle name="40 % - Accent2 2 2 3 2 2 4" xfId="5144"/>
    <cellStyle name="40 % - Accent2 2 2 3 2 2 5" xfId="15722"/>
    <cellStyle name="40 % - Accent2 2 2 3 2 2 6" xfId="20653"/>
    <cellStyle name="40 % - Accent2 2 2 3 2 2 7" xfId="31210"/>
    <cellStyle name="40 % - Accent2 2 2 3 2 2 8" xfId="41765"/>
    <cellStyle name="40 % - Accent2 2 2 3 2 2 9" xfId="52329"/>
    <cellStyle name="40 % - Accent2 2 2 3 2 3" xfId="6554"/>
    <cellStyle name="40 % - Accent2 2 2 3 2 3 2" xfId="11835"/>
    <cellStyle name="40 % - Accent2 2 2 3 2 3 2 2" xfId="27341"/>
    <cellStyle name="40 % - Accent2 2 2 3 2 3 2 3" xfId="37898"/>
    <cellStyle name="40 % - Accent2 2 2 3 2 3 2 4" xfId="48453"/>
    <cellStyle name="40 % - Accent2 2 2 3 2 3 2 5" xfId="59017"/>
    <cellStyle name="40 % - Accent2 2 2 3 2 3 3" xfId="16954"/>
    <cellStyle name="40 % - Accent2 2 2 3 2 3 4" xfId="22061"/>
    <cellStyle name="40 % - Accent2 2 2 3 2 3 5" xfId="32618"/>
    <cellStyle name="40 % - Accent2 2 2 3 2 3 6" xfId="43173"/>
    <cellStyle name="40 % - Accent2 2 2 3 2 3 7" xfId="53737"/>
    <cellStyle name="40 % - Accent2 2 2 3 2 4" xfId="9194"/>
    <cellStyle name="40 % - Accent2 2 2 3 2 4 2" xfId="24701"/>
    <cellStyle name="40 % - Accent2 2 2 3 2 4 3" xfId="35258"/>
    <cellStyle name="40 % - Accent2 2 2 3 2 4 4" xfId="45813"/>
    <cellStyle name="40 % - Accent2 2 2 3 2 4 5" xfId="56377"/>
    <cellStyle name="40 % - Accent2 2 2 3 2 5" xfId="3912"/>
    <cellStyle name="40 % - Accent2 2 2 3 2 6" xfId="14490"/>
    <cellStyle name="40 % - Accent2 2 2 3 2 7" xfId="19421"/>
    <cellStyle name="40 % - Accent2 2 2 3 2 8" xfId="29978"/>
    <cellStyle name="40 % - Accent2 2 2 3 2 9" xfId="40533"/>
    <cellStyle name="40 % - Accent2 2 2 3 3" xfId="1796"/>
    <cellStyle name="40 % - Accent2 2 2 3 3 2" xfId="7082"/>
    <cellStyle name="40 % - Accent2 2 2 3 3 2 2" xfId="12363"/>
    <cellStyle name="40 % - Accent2 2 2 3 3 2 2 2" xfId="27869"/>
    <cellStyle name="40 % - Accent2 2 2 3 3 2 2 3" xfId="38426"/>
    <cellStyle name="40 % - Accent2 2 2 3 3 2 2 4" xfId="48981"/>
    <cellStyle name="40 % - Accent2 2 2 3 3 2 2 5" xfId="59545"/>
    <cellStyle name="40 % - Accent2 2 2 3 3 2 3" xfId="17482"/>
    <cellStyle name="40 % - Accent2 2 2 3 3 2 4" xfId="22589"/>
    <cellStyle name="40 % - Accent2 2 2 3 3 2 5" xfId="33146"/>
    <cellStyle name="40 % - Accent2 2 2 3 3 2 6" xfId="43701"/>
    <cellStyle name="40 % - Accent2 2 2 3 3 2 7" xfId="54265"/>
    <cellStyle name="40 % - Accent2 2 2 3 3 3" xfId="9722"/>
    <cellStyle name="40 % - Accent2 2 2 3 3 3 2" xfId="25229"/>
    <cellStyle name="40 % - Accent2 2 2 3 3 3 3" xfId="35786"/>
    <cellStyle name="40 % - Accent2 2 2 3 3 3 4" xfId="46341"/>
    <cellStyle name="40 % - Accent2 2 2 3 3 3 5" xfId="56905"/>
    <cellStyle name="40 % - Accent2 2 2 3 3 4" xfId="4440"/>
    <cellStyle name="40 % - Accent2 2 2 3 3 5" xfId="15018"/>
    <cellStyle name="40 % - Accent2 2 2 3 3 6" xfId="19949"/>
    <cellStyle name="40 % - Accent2 2 2 3 3 7" xfId="30506"/>
    <cellStyle name="40 % - Accent2 2 2 3 3 8" xfId="41061"/>
    <cellStyle name="40 % - Accent2 2 2 3 3 9" xfId="51625"/>
    <cellStyle name="40 % - Accent2 2 2 3 4" xfId="5849"/>
    <cellStyle name="40 % - Accent2 2 2 3 4 2" xfId="11131"/>
    <cellStyle name="40 % - Accent2 2 2 3 4 2 2" xfId="26637"/>
    <cellStyle name="40 % - Accent2 2 2 3 4 2 3" xfId="37194"/>
    <cellStyle name="40 % - Accent2 2 2 3 4 2 4" xfId="47749"/>
    <cellStyle name="40 % - Accent2 2 2 3 4 2 5" xfId="58313"/>
    <cellStyle name="40 % - Accent2 2 2 3 4 3" xfId="16250"/>
    <cellStyle name="40 % - Accent2 2 2 3 4 4" xfId="21357"/>
    <cellStyle name="40 % - Accent2 2 2 3 4 5" xfId="31914"/>
    <cellStyle name="40 % - Accent2 2 2 3 4 6" xfId="42469"/>
    <cellStyle name="40 % - Accent2 2 2 3 4 7" xfId="53033"/>
    <cellStyle name="40 % - Accent2 2 2 3 5" xfId="8490"/>
    <cellStyle name="40 % - Accent2 2 2 3 5 2" xfId="23997"/>
    <cellStyle name="40 % - Accent2 2 2 3 5 3" xfId="34554"/>
    <cellStyle name="40 % - Accent2 2 2 3 5 4" xfId="45109"/>
    <cellStyle name="40 % - Accent2 2 2 3 5 5" xfId="55673"/>
    <cellStyle name="40 % - Accent2 2 2 3 6" xfId="3208"/>
    <cellStyle name="40 % - Accent2 2 2 3 7" xfId="13786"/>
    <cellStyle name="40 % - Accent2 2 2 3 8" xfId="18717"/>
    <cellStyle name="40 % - Accent2 2 2 3 9" xfId="29274"/>
    <cellStyle name="40 % - Accent2 2 2 4" xfId="916"/>
    <cellStyle name="40 % - Accent2 2 2 4 10" xfId="50745"/>
    <cellStyle name="40 % - Accent2 2 2 4 2" xfId="2148"/>
    <cellStyle name="40 % - Accent2 2 2 4 2 2" xfId="7434"/>
    <cellStyle name="40 % - Accent2 2 2 4 2 2 2" xfId="12715"/>
    <cellStyle name="40 % - Accent2 2 2 4 2 2 2 2" xfId="28221"/>
    <cellStyle name="40 % - Accent2 2 2 4 2 2 2 3" xfId="38778"/>
    <cellStyle name="40 % - Accent2 2 2 4 2 2 2 4" xfId="49333"/>
    <cellStyle name="40 % - Accent2 2 2 4 2 2 2 5" xfId="59897"/>
    <cellStyle name="40 % - Accent2 2 2 4 2 2 3" xfId="17834"/>
    <cellStyle name="40 % - Accent2 2 2 4 2 2 4" xfId="22941"/>
    <cellStyle name="40 % - Accent2 2 2 4 2 2 5" xfId="33498"/>
    <cellStyle name="40 % - Accent2 2 2 4 2 2 6" xfId="44053"/>
    <cellStyle name="40 % - Accent2 2 2 4 2 2 7" xfId="54617"/>
    <cellStyle name="40 % - Accent2 2 2 4 2 3" xfId="10074"/>
    <cellStyle name="40 % - Accent2 2 2 4 2 3 2" xfId="25581"/>
    <cellStyle name="40 % - Accent2 2 2 4 2 3 3" xfId="36138"/>
    <cellStyle name="40 % - Accent2 2 2 4 2 3 4" xfId="46693"/>
    <cellStyle name="40 % - Accent2 2 2 4 2 3 5" xfId="57257"/>
    <cellStyle name="40 % - Accent2 2 2 4 2 4" xfId="4792"/>
    <cellStyle name="40 % - Accent2 2 2 4 2 5" xfId="15370"/>
    <cellStyle name="40 % - Accent2 2 2 4 2 6" xfId="20301"/>
    <cellStyle name="40 % - Accent2 2 2 4 2 7" xfId="30858"/>
    <cellStyle name="40 % - Accent2 2 2 4 2 8" xfId="41413"/>
    <cellStyle name="40 % - Accent2 2 2 4 2 9" xfId="51977"/>
    <cellStyle name="40 % - Accent2 2 2 4 3" xfId="6202"/>
    <cellStyle name="40 % - Accent2 2 2 4 3 2" xfId="11483"/>
    <cellStyle name="40 % - Accent2 2 2 4 3 2 2" xfId="26989"/>
    <cellStyle name="40 % - Accent2 2 2 4 3 2 3" xfId="37546"/>
    <cellStyle name="40 % - Accent2 2 2 4 3 2 4" xfId="48101"/>
    <cellStyle name="40 % - Accent2 2 2 4 3 2 5" xfId="58665"/>
    <cellStyle name="40 % - Accent2 2 2 4 3 3" xfId="16602"/>
    <cellStyle name="40 % - Accent2 2 2 4 3 4" xfId="21709"/>
    <cellStyle name="40 % - Accent2 2 2 4 3 5" xfId="32266"/>
    <cellStyle name="40 % - Accent2 2 2 4 3 6" xfId="42821"/>
    <cellStyle name="40 % - Accent2 2 2 4 3 7" xfId="53385"/>
    <cellStyle name="40 % - Accent2 2 2 4 4" xfId="8842"/>
    <cellStyle name="40 % - Accent2 2 2 4 4 2" xfId="24349"/>
    <cellStyle name="40 % - Accent2 2 2 4 4 3" xfId="34906"/>
    <cellStyle name="40 % - Accent2 2 2 4 4 4" xfId="45461"/>
    <cellStyle name="40 % - Accent2 2 2 4 4 5" xfId="56025"/>
    <cellStyle name="40 % - Accent2 2 2 4 5" xfId="3560"/>
    <cellStyle name="40 % - Accent2 2 2 4 6" xfId="14138"/>
    <cellStyle name="40 % - Accent2 2 2 4 7" xfId="19069"/>
    <cellStyle name="40 % - Accent2 2 2 4 8" xfId="29626"/>
    <cellStyle name="40 % - Accent2 2 2 4 9" xfId="40181"/>
    <cellStyle name="40 % - Accent2 2 2 5" xfId="1444"/>
    <cellStyle name="40 % - Accent2 2 2 5 2" xfId="6730"/>
    <cellStyle name="40 % - Accent2 2 2 5 2 2" xfId="12011"/>
    <cellStyle name="40 % - Accent2 2 2 5 2 2 2" xfId="27517"/>
    <cellStyle name="40 % - Accent2 2 2 5 2 2 3" xfId="38074"/>
    <cellStyle name="40 % - Accent2 2 2 5 2 2 4" xfId="48629"/>
    <cellStyle name="40 % - Accent2 2 2 5 2 2 5" xfId="59193"/>
    <cellStyle name="40 % - Accent2 2 2 5 2 3" xfId="17130"/>
    <cellStyle name="40 % - Accent2 2 2 5 2 4" xfId="22237"/>
    <cellStyle name="40 % - Accent2 2 2 5 2 5" xfId="32794"/>
    <cellStyle name="40 % - Accent2 2 2 5 2 6" xfId="43349"/>
    <cellStyle name="40 % - Accent2 2 2 5 2 7" xfId="53913"/>
    <cellStyle name="40 % - Accent2 2 2 5 3" xfId="9370"/>
    <cellStyle name="40 % - Accent2 2 2 5 3 2" xfId="24877"/>
    <cellStyle name="40 % - Accent2 2 2 5 3 3" xfId="35434"/>
    <cellStyle name="40 % - Accent2 2 2 5 3 4" xfId="45989"/>
    <cellStyle name="40 % - Accent2 2 2 5 3 5" xfId="56553"/>
    <cellStyle name="40 % - Accent2 2 2 5 4" xfId="4088"/>
    <cellStyle name="40 % - Accent2 2 2 5 5" xfId="14666"/>
    <cellStyle name="40 % - Accent2 2 2 5 6" xfId="19597"/>
    <cellStyle name="40 % - Accent2 2 2 5 7" xfId="30154"/>
    <cellStyle name="40 % - Accent2 2 2 5 8" xfId="40709"/>
    <cellStyle name="40 % - Accent2 2 2 5 9" xfId="51273"/>
    <cellStyle name="40 % - Accent2 2 2 6" xfId="2676"/>
    <cellStyle name="40 % - Accent2 2 2 6 2" xfId="7962"/>
    <cellStyle name="40 % - Accent2 2 2 6 2 2" xfId="13243"/>
    <cellStyle name="40 % - Accent2 2 2 6 2 2 2" xfId="28749"/>
    <cellStyle name="40 % - Accent2 2 2 6 2 2 3" xfId="39306"/>
    <cellStyle name="40 % - Accent2 2 2 6 2 2 4" xfId="49861"/>
    <cellStyle name="40 % - Accent2 2 2 6 2 2 5" xfId="60425"/>
    <cellStyle name="40 % - Accent2 2 2 6 2 3" xfId="23469"/>
    <cellStyle name="40 % - Accent2 2 2 6 2 4" xfId="34026"/>
    <cellStyle name="40 % - Accent2 2 2 6 2 5" xfId="44581"/>
    <cellStyle name="40 % - Accent2 2 2 6 2 6" xfId="55145"/>
    <cellStyle name="40 % - Accent2 2 2 6 3" xfId="10602"/>
    <cellStyle name="40 % - Accent2 2 2 6 3 2" xfId="26109"/>
    <cellStyle name="40 % - Accent2 2 2 6 3 3" xfId="36666"/>
    <cellStyle name="40 % - Accent2 2 2 6 3 4" xfId="47221"/>
    <cellStyle name="40 % - Accent2 2 2 6 3 5" xfId="57785"/>
    <cellStyle name="40 % - Accent2 2 2 6 4" xfId="5320"/>
    <cellStyle name="40 % - Accent2 2 2 6 5" xfId="15898"/>
    <cellStyle name="40 % - Accent2 2 2 6 6" xfId="20829"/>
    <cellStyle name="40 % - Accent2 2 2 6 7" xfId="31386"/>
    <cellStyle name="40 % - Accent2 2 2 6 8" xfId="41941"/>
    <cellStyle name="40 % - Accent2 2 2 6 9" xfId="52505"/>
    <cellStyle name="40 % - Accent2 2 2 7" xfId="5497"/>
    <cellStyle name="40 % - Accent2 2 2 7 2" xfId="10779"/>
    <cellStyle name="40 % - Accent2 2 2 7 2 2" xfId="26285"/>
    <cellStyle name="40 % - Accent2 2 2 7 2 3" xfId="36842"/>
    <cellStyle name="40 % - Accent2 2 2 7 2 4" xfId="47397"/>
    <cellStyle name="40 % - Accent2 2 2 7 2 5" xfId="57961"/>
    <cellStyle name="40 % - Accent2 2 2 7 3" xfId="21005"/>
    <cellStyle name="40 % - Accent2 2 2 7 4" xfId="31562"/>
    <cellStyle name="40 % - Accent2 2 2 7 5" xfId="42117"/>
    <cellStyle name="40 % - Accent2 2 2 7 6" xfId="52681"/>
    <cellStyle name="40 % - Accent2 2 2 8" xfId="8138"/>
    <cellStyle name="40 % - Accent2 2 2 8 2" xfId="23645"/>
    <cellStyle name="40 % - Accent2 2 2 8 3" xfId="34202"/>
    <cellStyle name="40 % - Accent2 2 2 8 4" xfId="44757"/>
    <cellStyle name="40 % - Accent2 2 2 8 5" xfId="55321"/>
    <cellStyle name="40 % - Accent2 2 2 9" xfId="2853"/>
    <cellStyle name="40 % - Accent2 2 3" xfId="300"/>
    <cellStyle name="40 % - Accent2 2 3 10" xfId="29015"/>
    <cellStyle name="40 % - Accent2 2 3 11" xfId="39570"/>
    <cellStyle name="40 % - Accent2 2 3 12" xfId="50130"/>
    <cellStyle name="40 % - Accent2 2 3 2" xfId="653"/>
    <cellStyle name="40 % - Accent2 2 3 2 10" xfId="50482"/>
    <cellStyle name="40 % - Accent2 2 3 2 2" xfId="1885"/>
    <cellStyle name="40 % - Accent2 2 3 2 2 2" xfId="7171"/>
    <cellStyle name="40 % - Accent2 2 3 2 2 2 2" xfId="12452"/>
    <cellStyle name="40 % - Accent2 2 3 2 2 2 2 2" xfId="27958"/>
    <cellStyle name="40 % - Accent2 2 3 2 2 2 2 3" xfId="38515"/>
    <cellStyle name="40 % - Accent2 2 3 2 2 2 2 4" xfId="49070"/>
    <cellStyle name="40 % - Accent2 2 3 2 2 2 2 5" xfId="59634"/>
    <cellStyle name="40 % - Accent2 2 3 2 2 2 3" xfId="17571"/>
    <cellStyle name="40 % - Accent2 2 3 2 2 2 4" xfId="22678"/>
    <cellStyle name="40 % - Accent2 2 3 2 2 2 5" xfId="33235"/>
    <cellStyle name="40 % - Accent2 2 3 2 2 2 6" xfId="43790"/>
    <cellStyle name="40 % - Accent2 2 3 2 2 2 7" xfId="54354"/>
    <cellStyle name="40 % - Accent2 2 3 2 2 3" xfId="9811"/>
    <cellStyle name="40 % - Accent2 2 3 2 2 3 2" xfId="25318"/>
    <cellStyle name="40 % - Accent2 2 3 2 2 3 3" xfId="35875"/>
    <cellStyle name="40 % - Accent2 2 3 2 2 3 4" xfId="46430"/>
    <cellStyle name="40 % - Accent2 2 3 2 2 3 5" xfId="56994"/>
    <cellStyle name="40 % - Accent2 2 3 2 2 4" xfId="4529"/>
    <cellStyle name="40 % - Accent2 2 3 2 2 5" xfId="15107"/>
    <cellStyle name="40 % - Accent2 2 3 2 2 6" xfId="20038"/>
    <cellStyle name="40 % - Accent2 2 3 2 2 7" xfId="30595"/>
    <cellStyle name="40 % - Accent2 2 3 2 2 8" xfId="41150"/>
    <cellStyle name="40 % - Accent2 2 3 2 2 9" xfId="51714"/>
    <cellStyle name="40 % - Accent2 2 3 2 3" xfId="5939"/>
    <cellStyle name="40 % - Accent2 2 3 2 3 2" xfId="11220"/>
    <cellStyle name="40 % - Accent2 2 3 2 3 2 2" xfId="26726"/>
    <cellStyle name="40 % - Accent2 2 3 2 3 2 3" xfId="37283"/>
    <cellStyle name="40 % - Accent2 2 3 2 3 2 4" xfId="47838"/>
    <cellStyle name="40 % - Accent2 2 3 2 3 2 5" xfId="58402"/>
    <cellStyle name="40 % - Accent2 2 3 2 3 3" xfId="16339"/>
    <cellStyle name="40 % - Accent2 2 3 2 3 4" xfId="21446"/>
    <cellStyle name="40 % - Accent2 2 3 2 3 5" xfId="32003"/>
    <cellStyle name="40 % - Accent2 2 3 2 3 6" xfId="42558"/>
    <cellStyle name="40 % - Accent2 2 3 2 3 7" xfId="53122"/>
    <cellStyle name="40 % - Accent2 2 3 2 4" xfId="8579"/>
    <cellStyle name="40 % - Accent2 2 3 2 4 2" xfId="24086"/>
    <cellStyle name="40 % - Accent2 2 3 2 4 3" xfId="34643"/>
    <cellStyle name="40 % - Accent2 2 3 2 4 4" xfId="45198"/>
    <cellStyle name="40 % - Accent2 2 3 2 4 5" xfId="55762"/>
    <cellStyle name="40 % - Accent2 2 3 2 5" xfId="3297"/>
    <cellStyle name="40 % - Accent2 2 3 2 6" xfId="13875"/>
    <cellStyle name="40 % - Accent2 2 3 2 7" xfId="18806"/>
    <cellStyle name="40 % - Accent2 2 3 2 8" xfId="29363"/>
    <cellStyle name="40 % - Accent2 2 3 2 9" xfId="39918"/>
    <cellStyle name="40 % - Accent2 2 3 3" xfId="1005"/>
    <cellStyle name="40 % - Accent2 2 3 3 10" xfId="50834"/>
    <cellStyle name="40 % - Accent2 2 3 3 2" xfId="2237"/>
    <cellStyle name="40 % - Accent2 2 3 3 2 2" xfId="7523"/>
    <cellStyle name="40 % - Accent2 2 3 3 2 2 2" xfId="12804"/>
    <cellStyle name="40 % - Accent2 2 3 3 2 2 2 2" xfId="28310"/>
    <cellStyle name="40 % - Accent2 2 3 3 2 2 2 3" xfId="38867"/>
    <cellStyle name="40 % - Accent2 2 3 3 2 2 2 4" xfId="49422"/>
    <cellStyle name="40 % - Accent2 2 3 3 2 2 2 5" xfId="59986"/>
    <cellStyle name="40 % - Accent2 2 3 3 2 2 3" xfId="17923"/>
    <cellStyle name="40 % - Accent2 2 3 3 2 2 4" xfId="23030"/>
    <cellStyle name="40 % - Accent2 2 3 3 2 2 5" xfId="33587"/>
    <cellStyle name="40 % - Accent2 2 3 3 2 2 6" xfId="44142"/>
    <cellStyle name="40 % - Accent2 2 3 3 2 2 7" xfId="54706"/>
    <cellStyle name="40 % - Accent2 2 3 3 2 3" xfId="10163"/>
    <cellStyle name="40 % - Accent2 2 3 3 2 3 2" xfId="25670"/>
    <cellStyle name="40 % - Accent2 2 3 3 2 3 3" xfId="36227"/>
    <cellStyle name="40 % - Accent2 2 3 3 2 3 4" xfId="46782"/>
    <cellStyle name="40 % - Accent2 2 3 3 2 3 5" xfId="57346"/>
    <cellStyle name="40 % - Accent2 2 3 3 2 4" xfId="4881"/>
    <cellStyle name="40 % - Accent2 2 3 3 2 5" xfId="15459"/>
    <cellStyle name="40 % - Accent2 2 3 3 2 6" xfId="20390"/>
    <cellStyle name="40 % - Accent2 2 3 3 2 7" xfId="30947"/>
    <cellStyle name="40 % - Accent2 2 3 3 2 8" xfId="41502"/>
    <cellStyle name="40 % - Accent2 2 3 3 2 9" xfId="52066"/>
    <cellStyle name="40 % - Accent2 2 3 3 3" xfId="6291"/>
    <cellStyle name="40 % - Accent2 2 3 3 3 2" xfId="11572"/>
    <cellStyle name="40 % - Accent2 2 3 3 3 2 2" xfId="27078"/>
    <cellStyle name="40 % - Accent2 2 3 3 3 2 3" xfId="37635"/>
    <cellStyle name="40 % - Accent2 2 3 3 3 2 4" xfId="48190"/>
    <cellStyle name="40 % - Accent2 2 3 3 3 2 5" xfId="58754"/>
    <cellStyle name="40 % - Accent2 2 3 3 3 3" xfId="16691"/>
    <cellStyle name="40 % - Accent2 2 3 3 3 4" xfId="21798"/>
    <cellStyle name="40 % - Accent2 2 3 3 3 5" xfId="32355"/>
    <cellStyle name="40 % - Accent2 2 3 3 3 6" xfId="42910"/>
    <cellStyle name="40 % - Accent2 2 3 3 3 7" xfId="53474"/>
    <cellStyle name="40 % - Accent2 2 3 3 4" xfId="8931"/>
    <cellStyle name="40 % - Accent2 2 3 3 4 2" xfId="24438"/>
    <cellStyle name="40 % - Accent2 2 3 3 4 3" xfId="34995"/>
    <cellStyle name="40 % - Accent2 2 3 3 4 4" xfId="45550"/>
    <cellStyle name="40 % - Accent2 2 3 3 4 5" xfId="56114"/>
    <cellStyle name="40 % - Accent2 2 3 3 5" xfId="3649"/>
    <cellStyle name="40 % - Accent2 2 3 3 6" xfId="14227"/>
    <cellStyle name="40 % - Accent2 2 3 3 7" xfId="19158"/>
    <cellStyle name="40 % - Accent2 2 3 3 8" xfId="29715"/>
    <cellStyle name="40 % - Accent2 2 3 3 9" xfId="40270"/>
    <cellStyle name="40 % - Accent2 2 3 4" xfId="1533"/>
    <cellStyle name="40 % - Accent2 2 3 4 2" xfId="6819"/>
    <cellStyle name="40 % - Accent2 2 3 4 2 2" xfId="12100"/>
    <cellStyle name="40 % - Accent2 2 3 4 2 2 2" xfId="27606"/>
    <cellStyle name="40 % - Accent2 2 3 4 2 2 3" xfId="38163"/>
    <cellStyle name="40 % - Accent2 2 3 4 2 2 4" xfId="48718"/>
    <cellStyle name="40 % - Accent2 2 3 4 2 2 5" xfId="59282"/>
    <cellStyle name="40 % - Accent2 2 3 4 2 3" xfId="17219"/>
    <cellStyle name="40 % - Accent2 2 3 4 2 4" xfId="22326"/>
    <cellStyle name="40 % - Accent2 2 3 4 2 5" xfId="32883"/>
    <cellStyle name="40 % - Accent2 2 3 4 2 6" xfId="43438"/>
    <cellStyle name="40 % - Accent2 2 3 4 2 7" xfId="54002"/>
    <cellStyle name="40 % - Accent2 2 3 4 3" xfId="9459"/>
    <cellStyle name="40 % - Accent2 2 3 4 3 2" xfId="24966"/>
    <cellStyle name="40 % - Accent2 2 3 4 3 3" xfId="35523"/>
    <cellStyle name="40 % - Accent2 2 3 4 3 4" xfId="46078"/>
    <cellStyle name="40 % - Accent2 2 3 4 3 5" xfId="56642"/>
    <cellStyle name="40 % - Accent2 2 3 4 4" xfId="4177"/>
    <cellStyle name="40 % - Accent2 2 3 4 5" xfId="14755"/>
    <cellStyle name="40 % - Accent2 2 3 4 6" xfId="19686"/>
    <cellStyle name="40 % - Accent2 2 3 4 7" xfId="30243"/>
    <cellStyle name="40 % - Accent2 2 3 4 8" xfId="40798"/>
    <cellStyle name="40 % - Accent2 2 3 4 9" xfId="51362"/>
    <cellStyle name="40 % - Accent2 2 3 5" xfId="5586"/>
    <cellStyle name="40 % - Accent2 2 3 5 2" xfId="10868"/>
    <cellStyle name="40 % - Accent2 2 3 5 2 2" xfId="26374"/>
    <cellStyle name="40 % - Accent2 2 3 5 2 3" xfId="36931"/>
    <cellStyle name="40 % - Accent2 2 3 5 2 4" xfId="47486"/>
    <cellStyle name="40 % - Accent2 2 3 5 2 5" xfId="58050"/>
    <cellStyle name="40 % - Accent2 2 3 5 3" xfId="15987"/>
    <cellStyle name="40 % - Accent2 2 3 5 4" xfId="21094"/>
    <cellStyle name="40 % - Accent2 2 3 5 5" xfId="31651"/>
    <cellStyle name="40 % - Accent2 2 3 5 6" xfId="42206"/>
    <cellStyle name="40 % - Accent2 2 3 5 7" xfId="52770"/>
    <cellStyle name="40 % - Accent2 2 3 6" xfId="8227"/>
    <cellStyle name="40 % - Accent2 2 3 6 2" xfId="23734"/>
    <cellStyle name="40 % - Accent2 2 3 6 3" xfId="34291"/>
    <cellStyle name="40 % - Accent2 2 3 6 4" xfId="44846"/>
    <cellStyle name="40 % - Accent2 2 3 6 5" xfId="55410"/>
    <cellStyle name="40 % - Accent2 2 3 7" xfId="2949"/>
    <cellStyle name="40 % - Accent2 2 3 8" xfId="13523"/>
    <cellStyle name="40 % - Accent2 2 3 9" xfId="18454"/>
    <cellStyle name="40 % - Accent2 2 4" xfId="476"/>
    <cellStyle name="40 % - Accent2 2 4 10" xfId="39744"/>
    <cellStyle name="40 % - Accent2 2 4 11" xfId="50306"/>
    <cellStyle name="40 % - Accent2 2 4 2" xfId="1181"/>
    <cellStyle name="40 % - Accent2 2 4 2 10" xfId="51010"/>
    <cellStyle name="40 % - Accent2 2 4 2 2" xfId="2413"/>
    <cellStyle name="40 % - Accent2 2 4 2 2 2" xfId="7699"/>
    <cellStyle name="40 % - Accent2 2 4 2 2 2 2" xfId="12980"/>
    <cellStyle name="40 % - Accent2 2 4 2 2 2 2 2" xfId="28486"/>
    <cellStyle name="40 % - Accent2 2 4 2 2 2 2 3" xfId="39043"/>
    <cellStyle name="40 % - Accent2 2 4 2 2 2 2 4" xfId="49598"/>
    <cellStyle name="40 % - Accent2 2 4 2 2 2 2 5" xfId="60162"/>
    <cellStyle name="40 % - Accent2 2 4 2 2 2 3" xfId="18099"/>
    <cellStyle name="40 % - Accent2 2 4 2 2 2 4" xfId="23206"/>
    <cellStyle name="40 % - Accent2 2 4 2 2 2 5" xfId="33763"/>
    <cellStyle name="40 % - Accent2 2 4 2 2 2 6" xfId="44318"/>
    <cellStyle name="40 % - Accent2 2 4 2 2 2 7" xfId="54882"/>
    <cellStyle name="40 % - Accent2 2 4 2 2 3" xfId="10339"/>
    <cellStyle name="40 % - Accent2 2 4 2 2 3 2" xfId="25846"/>
    <cellStyle name="40 % - Accent2 2 4 2 2 3 3" xfId="36403"/>
    <cellStyle name="40 % - Accent2 2 4 2 2 3 4" xfId="46958"/>
    <cellStyle name="40 % - Accent2 2 4 2 2 3 5" xfId="57522"/>
    <cellStyle name="40 % - Accent2 2 4 2 2 4" xfId="5057"/>
    <cellStyle name="40 % - Accent2 2 4 2 2 5" xfId="15635"/>
    <cellStyle name="40 % - Accent2 2 4 2 2 6" xfId="20566"/>
    <cellStyle name="40 % - Accent2 2 4 2 2 7" xfId="31123"/>
    <cellStyle name="40 % - Accent2 2 4 2 2 8" xfId="41678"/>
    <cellStyle name="40 % - Accent2 2 4 2 2 9" xfId="52242"/>
    <cellStyle name="40 % - Accent2 2 4 2 3" xfId="6467"/>
    <cellStyle name="40 % - Accent2 2 4 2 3 2" xfId="11748"/>
    <cellStyle name="40 % - Accent2 2 4 2 3 2 2" xfId="27254"/>
    <cellStyle name="40 % - Accent2 2 4 2 3 2 3" xfId="37811"/>
    <cellStyle name="40 % - Accent2 2 4 2 3 2 4" xfId="48366"/>
    <cellStyle name="40 % - Accent2 2 4 2 3 2 5" xfId="58930"/>
    <cellStyle name="40 % - Accent2 2 4 2 3 3" xfId="16867"/>
    <cellStyle name="40 % - Accent2 2 4 2 3 4" xfId="21974"/>
    <cellStyle name="40 % - Accent2 2 4 2 3 5" xfId="32531"/>
    <cellStyle name="40 % - Accent2 2 4 2 3 6" xfId="43086"/>
    <cellStyle name="40 % - Accent2 2 4 2 3 7" xfId="53650"/>
    <cellStyle name="40 % - Accent2 2 4 2 4" xfId="9107"/>
    <cellStyle name="40 % - Accent2 2 4 2 4 2" xfId="24614"/>
    <cellStyle name="40 % - Accent2 2 4 2 4 3" xfId="35171"/>
    <cellStyle name="40 % - Accent2 2 4 2 4 4" xfId="45726"/>
    <cellStyle name="40 % - Accent2 2 4 2 4 5" xfId="56290"/>
    <cellStyle name="40 % - Accent2 2 4 2 5" xfId="3825"/>
    <cellStyle name="40 % - Accent2 2 4 2 6" xfId="14403"/>
    <cellStyle name="40 % - Accent2 2 4 2 7" xfId="19334"/>
    <cellStyle name="40 % - Accent2 2 4 2 8" xfId="29891"/>
    <cellStyle name="40 % - Accent2 2 4 2 9" xfId="40446"/>
    <cellStyle name="40 % - Accent2 2 4 3" xfId="1709"/>
    <cellStyle name="40 % - Accent2 2 4 3 2" xfId="6995"/>
    <cellStyle name="40 % - Accent2 2 4 3 2 2" xfId="12276"/>
    <cellStyle name="40 % - Accent2 2 4 3 2 2 2" xfId="27782"/>
    <cellStyle name="40 % - Accent2 2 4 3 2 2 3" xfId="38339"/>
    <cellStyle name="40 % - Accent2 2 4 3 2 2 4" xfId="48894"/>
    <cellStyle name="40 % - Accent2 2 4 3 2 2 5" xfId="59458"/>
    <cellStyle name="40 % - Accent2 2 4 3 2 3" xfId="17395"/>
    <cellStyle name="40 % - Accent2 2 4 3 2 4" xfId="22502"/>
    <cellStyle name="40 % - Accent2 2 4 3 2 5" xfId="33059"/>
    <cellStyle name="40 % - Accent2 2 4 3 2 6" xfId="43614"/>
    <cellStyle name="40 % - Accent2 2 4 3 2 7" xfId="54178"/>
    <cellStyle name="40 % - Accent2 2 4 3 3" xfId="9635"/>
    <cellStyle name="40 % - Accent2 2 4 3 3 2" xfId="25142"/>
    <cellStyle name="40 % - Accent2 2 4 3 3 3" xfId="35699"/>
    <cellStyle name="40 % - Accent2 2 4 3 3 4" xfId="46254"/>
    <cellStyle name="40 % - Accent2 2 4 3 3 5" xfId="56818"/>
    <cellStyle name="40 % - Accent2 2 4 3 4" xfId="4353"/>
    <cellStyle name="40 % - Accent2 2 4 3 5" xfId="14931"/>
    <cellStyle name="40 % - Accent2 2 4 3 6" xfId="19862"/>
    <cellStyle name="40 % - Accent2 2 4 3 7" xfId="30419"/>
    <cellStyle name="40 % - Accent2 2 4 3 8" xfId="40974"/>
    <cellStyle name="40 % - Accent2 2 4 3 9" xfId="51538"/>
    <cellStyle name="40 % - Accent2 2 4 4" xfId="5762"/>
    <cellStyle name="40 % - Accent2 2 4 4 2" xfId="11044"/>
    <cellStyle name="40 % - Accent2 2 4 4 2 2" xfId="26550"/>
    <cellStyle name="40 % - Accent2 2 4 4 2 3" xfId="37107"/>
    <cellStyle name="40 % - Accent2 2 4 4 2 4" xfId="47662"/>
    <cellStyle name="40 % - Accent2 2 4 4 2 5" xfId="58226"/>
    <cellStyle name="40 % - Accent2 2 4 4 3" xfId="16163"/>
    <cellStyle name="40 % - Accent2 2 4 4 4" xfId="21270"/>
    <cellStyle name="40 % - Accent2 2 4 4 5" xfId="31827"/>
    <cellStyle name="40 % - Accent2 2 4 4 6" xfId="42382"/>
    <cellStyle name="40 % - Accent2 2 4 4 7" xfId="52946"/>
    <cellStyle name="40 % - Accent2 2 4 5" xfId="8403"/>
    <cellStyle name="40 % - Accent2 2 4 5 2" xfId="23910"/>
    <cellStyle name="40 % - Accent2 2 4 5 3" xfId="34467"/>
    <cellStyle name="40 % - Accent2 2 4 5 4" xfId="45022"/>
    <cellStyle name="40 % - Accent2 2 4 5 5" xfId="55586"/>
    <cellStyle name="40 % - Accent2 2 4 6" xfId="3123"/>
    <cellStyle name="40 % - Accent2 2 4 7" xfId="13699"/>
    <cellStyle name="40 % - Accent2 2 4 8" xfId="18630"/>
    <cellStyle name="40 % - Accent2 2 4 9" xfId="29189"/>
    <cellStyle name="40 % - Accent2 2 5" xfId="829"/>
    <cellStyle name="40 % - Accent2 2 5 10" xfId="50658"/>
    <cellStyle name="40 % - Accent2 2 5 2" xfId="2061"/>
    <cellStyle name="40 % - Accent2 2 5 2 2" xfId="7347"/>
    <cellStyle name="40 % - Accent2 2 5 2 2 2" xfId="12628"/>
    <cellStyle name="40 % - Accent2 2 5 2 2 2 2" xfId="28134"/>
    <cellStyle name="40 % - Accent2 2 5 2 2 2 3" xfId="38691"/>
    <cellStyle name="40 % - Accent2 2 5 2 2 2 4" xfId="49246"/>
    <cellStyle name="40 % - Accent2 2 5 2 2 2 5" xfId="59810"/>
    <cellStyle name="40 % - Accent2 2 5 2 2 3" xfId="17747"/>
    <cellStyle name="40 % - Accent2 2 5 2 2 4" xfId="22854"/>
    <cellStyle name="40 % - Accent2 2 5 2 2 5" xfId="33411"/>
    <cellStyle name="40 % - Accent2 2 5 2 2 6" xfId="43966"/>
    <cellStyle name="40 % - Accent2 2 5 2 2 7" xfId="54530"/>
    <cellStyle name="40 % - Accent2 2 5 2 3" xfId="9987"/>
    <cellStyle name="40 % - Accent2 2 5 2 3 2" xfId="25494"/>
    <cellStyle name="40 % - Accent2 2 5 2 3 3" xfId="36051"/>
    <cellStyle name="40 % - Accent2 2 5 2 3 4" xfId="46606"/>
    <cellStyle name="40 % - Accent2 2 5 2 3 5" xfId="57170"/>
    <cellStyle name="40 % - Accent2 2 5 2 4" xfId="4705"/>
    <cellStyle name="40 % - Accent2 2 5 2 5" xfId="15283"/>
    <cellStyle name="40 % - Accent2 2 5 2 6" xfId="20214"/>
    <cellStyle name="40 % - Accent2 2 5 2 7" xfId="30771"/>
    <cellStyle name="40 % - Accent2 2 5 2 8" xfId="41326"/>
    <cellStyle name="40 % - Accent2 2 5 2 9" xfId="51890"/>
    <cellStyle name="40 % - Accent2 2 5 3" xfId="6115"/>
    <cellStyle name="40 % - Accent2 2 5 3 2" xfId="11396"/>
    <cellStyle name="40 % - Accent2 2 5 3 2 2" xfId="26902"/>
    <cellStyle name="40 % - Accent2 2 5 3 2 3" xfId="37459"/>
    <cellStyle name="40 % - Accent2 2 5 3 2 4" xfId="48014"/>
    <cellStyle name="40 % - Accent2 2 5 3 2 5" xfId="58578"/>
    <cellStyle name="40 % - Accent2 2 5 3 3" xfId="16515"/>
    <cellStyle name="40 % - Accent2 2 5 3 4" xfId="21622"/>
    <cellStyle name="40 % - Accent2 2 5 3 5" xfId="32179"/>
    <cellStyle name="40 % - Accent2 2 5 3 6" xfId="42734"/>
    <cellStyle name="40 % - Accent2 2 5 3 7" xfId="53298"/>
    <cellStyle name="40 % - Accent2 2 5 4" xfId="8755"/>
    <cellStyle name="40 % - Accent2 2 5 4 2" xfId="24262"/>
    <cellStyle name="40 % - Accent2 2 5 4 3" xfId="34819"/>
    <cellStyle name="40 % - Accent2 2 5 4 4" xfId="45374"/>
    <cellStyle name="40 % - Accent2 2 5 4 5" xfId="55938"/>
    <cellStyle name="40 % - Accent2 2 5 5" xfId="3473"/>
    <cellStyle name="40 % - Accent2 2 5 6" xfId="14051"/>
    <cellStyle name="40 % - Accent2 2 5 7" xfId="18982"/>
    <cellStyle name="40 % - Accent2 2 5 8" xfId="29539"/>
    <cellStyle name="40 % - Accent2 2 5 9" xfId="40094"/>
    <cellStyle name="40 % - Accent2 2 6" xfId="1357"/>
    <cellStyle name="40 % - Accent2 2 6 2" xfId="6643"/>
    <cellStyle name="40 % - Accent2 2 6 2 2" xfId="11924"/>
    <cellStyle name="40 % - Accent2 2 6 2 2 2" xfId="27430"/>
    <cellStyle name="40 % - Accent2 2 6 2 2 3" xfId="37987"/>
    <cellStyle name="40 % - Accent2 2 6 2 2 4" xfId="48542"/>
    <cellStyle name="40 % - Accent2 2 6 2 2 5" xfId="59106"/>
    <cellStyle name="40 % - Accent2 2 6 2 3" xfId="17043"/>
    <cellStyle name="40 % - Accent2 2 6 2 4" xfId="22150"/>
    <cellStyle name="40 % - Accent2 2 6 2 5" xfId="32707"/>
    <cellStyle name="40 % - Accent2 2 6 2 6" xfId="43262"/>
    <cellStyle name="40 % - Accent2 2 6 2 7" xfId="53826"/>
    <cellStyle name="40 % - Accent2 2 6 3" xfId="9283"/>
    <cellStyle name="40 % - Accent2 2 6 3 2" xfId="24790"/>
    <cellStyle name="40 % - Accent2 2 6 3 3" xfId="35347"/>
    <cellStyle name="40 % - Accent2 2 6 3 4" xfId="45902"/>
    <cellStyle name="40 % - Accent2 2 6 3 5" xfId="56466"/>
    <cellStyle name="40 % - Accent2 2 6 4" xfId="4001"/>
    <cellStyle name="40 % - Accent2 2 6 5" xfId="14579"/>
    <cellStyle name="40 % - Accent2 2 6 6" xfId="19510"/>
    <cellStyle name="40 % - Accent2 2 6 7" xfId="30067"/>
    <cellStyle name="40 % - Accent2 2 6 8" xfId="40622"/>
    <cellStyle name="40 % - Accent2 2 6 9" xfId="51186"/>
    <cellStyle name="40 % - Accent2 2 7" xfId="2589"/>
    <cellStyle name="40 % - Accent2 2 7 2" xfId="7875"/>
    <cellStyle name="40 % - Accent2 2 7 2 2" xfId="13156"/>
    <cellStyle name="40 % - Accent2 2 7 2 2 2" xfId="28662"/>
    <cellStyle name="40 % - Accent2 2 7 2 2 3" xfId="39219"/>
    <cellStyle name="40 % - Accent2 2 7 2 2 4" xfId="49774"/>
    <cellStyle name="40 % - Accent2 2 7 2 2 5" xfId="60338"/>
    <cellStyle name="40 % - Accent2 2 7 2 3" xfId="23382"/>
    <cellStyle name="40 % - Accent2 2 7 2 4" xfId="33939"/>
    <cellStyle name="40 % - Accent2 2 7 2 5" xfId="44494"/>
    <cellStyle name="40 % - Accent2 2 7 2 6" xfId="55058"/>
    <cellStyle name="40 % - Accent2 2 7 3" xfId="10515"/>
    <cellStyle name="40 % - Accent2 2 7 3 2" xfId="26022"/>
    <cellStyle name="40 % - Accent2 2 7 3 3" xfId="36579"/>
    <cellStyle name="40 % - Accent2 2 7 3 4" xfId="47134"/>
    <cellStyle name="40 % - Accent2 2 7 3 5" xfId="57698"/>
    <cellStyle name="40 % - Accent2 2 7 4" xfId="5233"/>
    <cellStyle name="40 % - Accent2 2 7 5" xfId="15811"/>
    <cellStyle name="40 % - Accent2 2 7 6" xfId="20742"/>
    <cellStyle name="40 % - Accent2 2 7 7" xfId="31299"/>
    <cellStyle name="40 % - Accent2 2 7 8" xfId="41854"/>
    <cellStyle name="40 % - Accent2 2 7 9" xfId="52418"/>
    <cellStyle name="40 % - Accent2 2 8" xfId="5410"/>
    <cellStyle name="40 % - Accent2 2 8 2" xfId="10692"/>
    <cellStyle name="40 % - Accent2 2 8 2 2" xfId="26198"/>
    <cellStyle name="40 % - Accent2 2 8 2 3" xfId="36755"/>
    <cellStyle name="40 % - Accent2 2 8 2 4" xfId="47310"/>
    <cellStyle name="40 % - Accent2 2 8 2 5" xfId="57874"/>
    <cellStyle name="40 % - Accent2 2 8 3" xfId="20918"/>
    <cellStyle name="40 % - Accent2 2 8 4" xfId="31475"/>
    <cellStyle name="40 % - Accent2 2 8 5" xfId="42030"/>
    <cellStyle name="40 % - Accent2 2 8 6" xfId="52594"/>
    <cellStyle name="40 % - Accent2 2 9" xfId="8051"/>
    <cellStyle name="40 % - Accent2 2 9 2" xfId="23558"/>
    <cellStyle name="40 % - Accent2 2 9 3" xfId="34115"/>
    <cellStyle name="40 % - Accent2 2 9 4" xfId="44670"/>
    <cellStyle name="40 % - Accent2 2 9 5" xfId="55234"/>
    <cellStyle name="40 % - Accent2 3" xfId="135"/>
    <cellStyle name="40 % - Accent2 3 10" xfId="13365"/>
    <cellStyle name="40 % - Accent2 3 11" xfId="18295"/>
    <cellStyle name="40 % - Accent2 3 12" xfId="28857"/>
    <cellStyle name="40 % - Accent2 3 13" xfId="39412"/>
    <cellStyle name="40 % - Accent2 3 14" xfId="49972"/>
    <cellStyle name="40 % - Accent2 3 2" xfId="318"/>
    <cellStyle name="40 % - Accent2 3 2 10" xfId="29033"/>
    <cellStyle name="40 % - Accent2 3 2 11" xfId="39588"/>
    <cellStyle name="40 % - Accent2 3 2 12" xfId="50148"/>
    <cellStyle name="40 % - Accent2 3 2 2" xfId="671"/>
    <cellStyle name="40 % - Accent2 3 2 2 10" xfId="50500"/>
    <cellStyle name="40 % - Accent2 3 2 2 2" xfId="1903"/>
    <cellStyle name="40 % - Accent2 3 2 2 2 2" xfId="7189"/>
    <cellStyle name="40 % - Accent2 3 2 2 2 2 2" xfId="12470"/>
    <cellStyle name="40 % - Accent2 3 2 2 2 2 2 2" xfId="27976"/>
    <cellStyle name="40 % - Accent2 3 2 2 2 2 2 3" xfId="38533"/>
    <cellStyle name="40 % - Accent2 3 2 2 2 2 2 4" xfId="49088"/>
    <cellStyle name="40 % - Accent2 3 2 2 2 2 2 5" xfId="59652"/>
    <cellStyle name="40 % - Accent2 3 2 2 2 2 3" xfId="17589"/>
    <cellStyle name="40 % - Accent2 3 2 2 2 2 4" xfId="22696"/>
    <cellStyle name="40 % - Accent2 3 2 2 2 2 5" xfId="33253"/>
    <cellStyle name="40 % - Accent2 3 2 2 2 2 6" xfId="43808"/>
    <cellStyle name="40 % - Accent2 3 2 2 2 2 7" xfId="54372"/>
    <cellStyle name="40 % - Accent2 3 2 2 2 3" xfId="9829"/>
    <cellStyle name="40 % - Accent2 3 2 2 2 3 2" xfId="25336"/>
    <cellStyle name="40 % - Accent2 3 2 2 2 3 3" xfId="35893"/>
    <cellStyle name="40 % - Accent2 3 2 2 2 3 4" xfId="46448"/>
    <cellStyle name="40 % - Accent2 3 2 2 2 3 5" xfId="57012"/>
    <cellStyle name="40 % - Accent2 3 2 2 2 4" xfId="4547"/>
    <cellStyle name="40 % - Accent2 3 2 2 2 5" xfId="15125"/>
    <cellStyle name="40 % - Accent2 3 2 2 2 6" xfId="20056"/>
    <cellStyle name="40 % - Accent2 3 2 2 2 7" xfId="30613"/>
    <cellStyle name="40 % - Accent2 3 2 2 2 8" xfId="41168"/>
    <cellStyle name="40 % - Accent2 3 2 2 2 9" xfId="51732"/>
    <cellStyle name="40 % - Accent2 3 2 2 3" xfId="5957"/>
    <cellStyle name="40 % - Accent2 3 2 2 3 2" xfId="11238"/>
    <cellStyle name="40 % - Accent2 3 2 2 3 2 2" xfId="26744"/>
    <cellStyle name="40 % - Accent2 3 2 2 3 2 3" xfId="37301"/>
    <cellStyle name="40 % - Accent2 3 2 2 3 2 4" xfId="47856"/>
    <cellStyle name="40 % - Accent2 3 2 2 3 2 5" xfId="58420"/>
    <cellStyle name="40 % - Accent2 3 2 2 3 3" xfId="16357"/>
    <cellStyle name="40 % - Accent2 3 2 2 3 4" xfId="21464"/>
    <cellStyle name="40 % - Accent2 3 2 2 3 5" xfId="32021"/>
    <cellStyle name="40 % - Accent2 3 2 2 3 6" xfId="42576"/>
    <cellStyle name="40 % - Accent2 3 2 2 3 7" xfId="53140"/>
    <cellStyle name="40 % - Accent2 3 2 2 4" xfId="8597"/>
    <cellStyle name="40 % - Accent2 3 2 2 4 2" xfId="24104"/>
    <cellStyle name="40 % - Accent2 3 2 2 4 3" xfId="34661"/>
    <cellStyle name="40 % - Accent2 3 2 2 4 4" xfId="45216"/>
    <cellStyle name="40 % - Accent2 3 2 2 4 5" xfId="55780"/>
    <cellStyle name="40 % - Accent2 3 2 2 5" xfId="3315"/>
    <cellStyle name="40 % - Accent2 3 2 2 6" xfId="13893"/>
    <cellStyle name="40 % - Accent2 3 2 2 7" xfId="18824"/>
    <cellStyle name="40 % - Accent2 3 2 2 8" xfId="29381"/>
    <cellStyle name="40 % - Accent2 3 2 2 9" xfId="39936"/>
    <cellStyle name="40 % - Accent2 3 2 3" xfId="1023"/>
    <cellStyle name="40 % - Accent2 3 2 3 10" xfId="50852"/>
    <cellStyle name="40 % - Accent2 3 2 3 2" xfId="2255"/>
    <cellStyle name="40 % - Accent2 3 2 3 2 2" xfId="7541"/>
    <cellStyle name="40 % - Accent2 3 2 3 2 2 2" xfId="12822"/>
    <cellStyle name="40 % - Accent2 3 2 3 2 2 2 2" xfId="28328"/>
    <cellStyle name="40 % - Accent2 3 2 3 2 2 2 3" xfId="38885"/>
    <cellStyle name="40 % - Accent2 3 2 3 2 2 2 4" xfId="49440"/>
    <cellStyle name="40 % - Accent2 3 2 3 2 2 2 5" xfId="60004"/>
    <cellStyle name="40 % - Accent2 3 2 3 2 2 3" xfId="17941"/>
    <cellStyle name="40 % - Accent2 3 2 3 2 2 4" xfId="23048"/>
    <cellStyle name="40 % - Accent2 3 2 3 2 2 5" xfId="33605"/>
    <cellStyle name="40 % - Accent2 3 2 3 2 2 6" xfId="44160"/>
    <cellStyle name="40 % - Accent2 3 2 3 2 2 7" xfId="54724"/>
    <cellStyle name="40 % - Accent2 3 2 3 2 3" xfId="10181"/>
    <cellStyle name="40 % - Accent2 3 2 3 2 3 2" xfId="25688"/>
    <cellStyle name="40 % - Accent2 3 2 3 2 3 3" xfId="36245"/>
    <cellStyle name="40 % - Accent2 3 2 3 2 3 4" xfId="46800"/>
    <cellStyle name="40 % - Accent2 3 2 3 2 3 5" xfId="57364"/>
    <cellStyle name="40 % - Accent2 3 2 3 2 4" xfId="4899"/>
    <cellStyle name="40 % - Accent2 3 2 3 2 5" xfId="15477"/>
    <cellStyle name="40 % - Accent2 3 2 3 2 6" xfId="20408"/>
    <cellStyle name="40 % - Accent2 3 2 3 2 7" xfId="30965"/>
    <cellStyle name="40 % - Accent2 3 2 3 2 8" xfId="41520"/>
    <cellStyle name="40 % - Accent2 3 2 3 2 9" xfId="52084"/>
    <cellStyle name="40 % - Accent2 3 2 3 3" xfId="6309"/>
    <cellStyle name="40 % - Accent2 3 2 3 3 2" xfId="11590"/>
    <cellStyle name="40 % - Accent2 3 2 3 3 2 2" xfId="27096"/>
    <cellStyle name="40 % - Accent2 3 2 3 3 2 3" xfId="37653"/>
    <cellStyle name="40 % - Accent2 3 2 3 3 2 4" xfId="48208"/>
    <cellStyle name="40 % - Accent2 3 2 3 3 2 5" xfId="58772"/>
    <cellStyle name="40 % - Accent2 3 2 3 3 3" xfId="16709"/>
    <cellStyle name="40 % - Accent2 3 2 3 3 4" xfId="21816"/>
    <cellStyle name="40 % - Accent2 3 2 3 3 5" xfId="32373"/>
    <cellStyle name="40 % - Accent2 3 2 3 3 6" xfId="42928"/>
    <cellStyle name="40 % - Accent2 3 2 3 3 7" xfId="53492"/>
    <cellStyle name="40 % - Accent2 3 2 3 4" xfId="8949"/>
    <cellStyle name="40 % - Accent2 3 2 3 4 2" xfId="24456"/>
    <cellStyle name="40 % - Accent2 3 2 3 4 3" xfId="35013"/>
    <cellStyle name="40 % - Accent2 3 2 3 4 4" xfId="45568"/>
    <cellStyle name="40 % - Accent2 3 2 3 4 5" xfId="56132"/>
    <cellStyle name="40 % - Accent2 3 2 3 5" xfId="3667"/>
    <cellStyle name="40 % - Accent2 3 2 3 6" xfId="14245"/>
    <cellStyle name="40 % - Accent2 3 2 3 7" xfId="19176"/>
    <cellStyle name="40 % - Accent2 3 2 3 8" xfId="29733"/>
    <cellStyle name="40 % - Accent2 3 2 3 9" xfId="40288"/>
    <cellStyle name="40 % - Accent2 3 2 4" xfId="1551"/>
    <cellStyle name="40 % - Accent2 3 2 4 2" xfId="6837"/>
    <cellStyle name="40 % - Accent2 3 2 4 2 2" xfId="12118"/>
    <cellStyle name="40 % - Accent2 3 2 4 2 2 2" xfId="27624"/>
    <cellStyle name="40 % - Accent2 3 2 4 2 2 3" xfId="38181"/>
    <cellStyle name="40 % - Accent2 3 2 4 2 2 4" xfId="48736"/>
    <cellStyle name="40 % - Accent2 3 2 4 2 2 5" xfId="59300"/>
    <cellStyle name="40 % - Accent2 3 2 4 2 3" xfId="17237"/>
    <cellStyle name="40 % - Accent2 3 2 4 2 4" xfId="22344"/>
    <cellStyle name="40 % - Accent2 3 2 4 2 5" xfId="32901"/>
    <cellStyle name="40 % - Accent2 3 2 4 2 6" xfId="43456"/>
    <cellStyle name="40 % - Accent2 3 2 4 2 7" xfId="54020"/>
    <cellStyle name="40 % - Accent2 3 2 4 3" xfId="9477"/>
    <cellStyle name="40 % - Accent2 3 2 4 3 2" xfId="24984"/>
    <cellStyle name="40 % - Accent2 3 2 4 3 3" xfId="35541"/>
    <cellStyle name="40 % - Accent2 3 2 4 3 4" xfId="46096"/>
    <cellStyle name="40 % - Accent2 3 2 4 3 5" xfId="56660"/>
    <cellStyle name="40 % - Accent2 3 2 4 4" xfId="4195"/>
    <cellStyle name="40 % - Accent2 3 2 4 5" xfId="14773"/>
    <cellStyle name="40 % - Accent2 3 2 4 6" xfId="19704"/>
    <cellStyle name="40 % - Accent2 3 2 4 7" xfId="30261"/>
    <cellStyle name="40 % - Accent2 3 2 4 8" xfId="40816"/>
    <cellStyle name="40 % - Accent2 3 2 4 9" xfId="51380"/>
    <cellStyle name="40 % - Accent2 3 2 5" xfId="5604"/>
    <cellStyle name="40 % - Accent2 3 2 5 2" xfId="10886"/>
    <cellStyle name="40 % - Accent2 3 2 5 2 2" xfId="26392"/>
    <cellStyle name="40 % - Accent2 3 2 5 2 3" xfId="36949"/>
    <cellStyle name="40 % - Accent2 3 2 5 2 4" xfId="47504"/>
    <cellStyle name="40 % - Accent2 3 2 5 2 5" xfId="58068"/>
    <cellStyle name="40 % - Accent2 3 2 5 3" xfId="16005"/>
    <cellStyle name="40 % - Accent2 3 2 5 4" xfId="21112"/>
    <cellStyle name="40 % - Accent2 3 2 5 5" xfId="31669"/>
    <cellStyle name="40 % - Accent2 3 2 5 6" xfId="42224"/>
    <cellStyle name="40 % - Accent2 3 2 5 7" xfId="52788"/>
    <cellStyle name="40 % - Accent2 3 2 6" xfId="8245"/>
    <cellStyle name="40 % - Accent2 3 2 6 2" xfId="23752"/>
    <cellStyle name="40 % - Accent2 3 2 6 3" xfId="34309"/>
    <cellStyle name="40 % - Accent2 3 2 6 4" xfId="44864"/>
    <cellStyle name="40 % - Accent2 3 2 6 5" xfId="55428"/>
    <cellStyle name="40 % - Accent2 3 2 7" xfId="2967"/>
    <cellStyle name="40 % - Accent2 3 2 8" xfId="13541"/>
    <cellStyle name="40 % - Accent2 3 2 9" xfId="18472"/>
    <cellStyle name="40 % - Accent2 3 3" xfId="494"/>
    <cellStyle name="40 % - Accent2 3 3 10" xfId="39762"/>
    <cellStyle name="40 % - Accent2 3 3 11" xfId="50324"/>
    <cellStyle name="40 % - Accent2 3 3 2" xfId="1199"/>
    <cellStyle name="40 % - Accent2 3 3 2 10" xfId="51028"/>
    <cellStyle name="40 % - Accent2 3 3 2 2" xfId="2431"/>
    <cellStyle name="40 % - Accent2 3 3 2 2 2" xfId="7717"/>
    <cellStyle name="40 % - Accent2 3 3 2 2 2 2" xfId="12998"/>
    <cellStyle name="40 % - Accent2 3 3 2 2 2 2 2" xfId="28504"/>
    <cellStyle name="40 % - Accent2 3 3 2 2 2 2 3" xfId="39061"/>
    <cellStyle name="40 % - Accent2 3 3 2 2 2 2 4" xfId="49616"/>
    <cellStyle name="40 % - Accent2 3 3 2 2 2 2 5" xfId="60180"/>
    <cellStyle name="40 % - Accent2 3 3 2 2 2 3" xfId="18117"/>
    <cellStyle name="40 % - Accent2 3 3 2 2 2 4" xfId="23224"/>
    <cellStyle name="40 % - Accent2 3 3 2 2 2 5" xfId="33781"/>
    <cellStyle name="40 % - Accent2 3 3 2 2 2 6" xfId="44336"/>
    <cellStyle name="40 % - Accent2 3 3 2 2 2 7" xfId="54900"/>
    <cellStyle name="40 % - Accent2 3 3 2 2 3" xfId="10357"/>
    <cellStyle name="40 % - Accent2 3 3 2 2 3 2" xfId="25864"/>
    <cellStyle name="40 % - Accent2 3 3 2 2 3 3" xfId="36421"/>
    <cellStyle name="40 % - Accent2 3 3 2 2 3 4" xfId="46976"/>
    <cellStyle name="40 % - Accent2 3 3 2 2 3 5" xfId="57540"/>
    <cellStyle name="40 % - Accent2 3 3 2 2 4" xfId="5075"/>
    <cellStyle name="40 % - Accent2 3 3 2 2 5" xfId="15653"/>
    <cellStyle name="40 % - Accent2 3 3 2 2 6" xfId="20584"/>
    <cellStyle name="40 % - Accent2 3 3 2 2 7" xfId="31141"/>
    <cellStyle name="40 % - Accent2 3 3 2 2 8" xfId="41696"/>
    <cellStyle name="40 % - Accent2 3 3 2 2 9" xfId="52260"/>
    <cellStyle name="40 % - Accent2 3 3 2 3" xfId="6485"/>
    <cellStyle name="40 % - Accent2 3 3 2 3 2" xfId="11766"/>
    <cellStyle name="40 % - Accent2 3 3 2 3 2 2" xfId="27272"/>
    <cellStyle name="40 % - Accent2 3 3 2 3 2 3" xfId="37829"/>
    <cellStyle name="40 % - Accent2 3 3 2 3 2 4" xfId="48384"/>
    <cellStyle name="40 % - Accent2 3 3 2 3 2 5" xfId="58948"/>
    <cellStyle name="40 % - Accent2 3 3 2 3 3" xfId="16885"/>
    <cellStyle name="40 % - Accent2 3 3 2 3 4" xfId="21992"/>
    <cellStyle name="40 % - Accent2 3 3 2 3 5" xfId="32549"/>
    <cellStyle name="40 % - Accent2 3 3 2 3 6" xfId="43104"/>
    <cellStyle name="40 % - Accent2 3 3 2 3 7" xfId="53668"/>
    <cellStyle name="40 % - Accent2 3 3 2 4" xfId="9125"/>
    <cellStyle name="40 % - Accent2 3 3 2 4 2" xfId="24632"/>
    <cellStyle name="40 % - Accent2 3 3 2 4 3" xfId="35189"/>
    <cellStyle name="40 % - Accent2 3 3 2 4 4" xfId="45744"/>
    <cellStyle name="40 % - Accent2 3 3 2 4 5" xfId="56308"/>
    <cellStyle name="40 % - Accent2 3 3 2 5" xfId="3843"/>
    <cellStyle name="40 % - Accent2 3 3 2 6" xfId="14421"/>
    <cellStyle name="40 % - Accent2 3 3 2 7" xfId="19352"/>
    <cellStyle name="40 % - Accent2 3 3 2 8" xfId="29909"/>
    <cellStyle name="40 % - Accent2 3 3 2 9" xfId="40464"/>
    <cellStyle name="40 % - Accent2 3 3 3" xfId="1727"/>
    <cellStyle name="40 % - Accent2 3 3 3 2" xfId="7013"/>
    <cellStyle name="40 % - Accent2 3 3 3 2 2" xfId="12294"/>
    <cellStyle name="40 % - Accent2 3 3 3 2 2 2" xfId="27800"/>
    <cellStyle name="40 % - Accent2 3 3 3 2 2 3" xfId="38357"/>
    <cellStyle name="40 % - Accent2 3 3 3 2 2 4" xfId="48912"/>
    <cellStyle name="40 % - Accent2 3 3 3 2 2 5" xfId="59476"/>
    <cellStyle name="40 % - Accent2 3 3 3 2 3" xfId="17413"/>
    <cellStyle name="40 % - Accent2 3 3 3 2 4" xfId="22520"/>
    <cellStyle name="40 % - Accent2 3 3 3 2 5" xfId="33077"/>
    <cellStyle name="40 % - Accent2 3 3 3 2 6" xfId="43632"/>
    <cellStyle name="40 % - Accent2 3 3 3 2 7" xfId="54196"/>
    <cellStyle name="40 % - Accent2 3 3 3 3" xfId="9653"/>
    <cellStyle name="40 % - Accent2 3 3 3 3 2" xfId="25160"/>
    <cellStyle name="40 % - Accent2 3 3 3 3 3" xfId="35717"/>
    <cellStyle name="40 % - Accent2 3 3 3 3 4" xfId="46272"/>
    <cellStyle name="40 % - Accent2 3 3 3 3 5" xfId="56836"/>
    <cellStyle name="40 % - Accent2 3 3 3 4" xfId="4371"/>
    <cellStyle name="40 % - Accent2 3 3 3 5" xfId="14949"/>
    <cellStyle name="40 % - Accent2 3 3 3 6" xfId="19880"/>
    <cellStyle name="40 % - Accent2 3 3 3 7" xfId="30437"/>
    <cellStyle name="40 % - Accent2 3 3 3 8" xfId="40992"/>
    <cellStyle name="40 % - Accent2 3 3 3 9" xfId="51556"/>
    <cellStyle name="40 % - Accent2 3 3 4" xfId="5780"/>
    <cellStyle name="40 % - Accent2 3 3 4 2" xfId="11062"/>
    <cellStyle name="40 % - Accent2 3 3 4 2 2" xfId="26568"/>
    <cellStyle name="40 % - Accent2 3 3 4 2 3" xfId="37125"/>
    <cellStyle name="40 % - Accent2 3 3 4 2 4" xfId="47680"/>
    <cellStyle name="40 % - Accent2 3 3 4 2 5" xfId="58244"/>
    <cellStyle name="40 % - Accent2 3 3 4 3" xfId="16181"/>
    <cellStyle name="40 % - Accent2 3 3 4 4" xfId="21288"/>
    <cellStyle name="40 % - Accent2 3 3 4 5" xfId="31845"/>
    <cellStyle name="40 % - Accent2 3 3 4 6" xfId="42400"/>
    <cellStyle name="40 % - Accent2 3 3 4 7" xfId="52964"/>
    <cellStyle name="40 % - Accent2 3 3 5" xfId="8421"/>
    <cellStyle name="40 % - Accent2 3 3 5 2" xfId="23928"/>
    <cellStyle name="40 % - Accent2 3 3 5 3" xfId="34485"/>
    <cellStyle name="40 % - Accent2 3 3 5 4" xfId="45040"/>
    <cellStyle name="40 % - Accent2 3 3 5 5" xfId="55604"/>
    <cellStyle name="40 % - Accent2 3 3 6" xfId="3141"/>
    <cellStyle name="40 % - Accent2 3 3 7" xfId="13717"/>
    <cellStyle name="40 % - Accent2 3 3 8" xfId="18648"/>
    <cellStyle name="40 % - Accent2 3 3 9" xfId="29207"/>
    <cellStyle name="40 % - Accent2 3 4" xfId="847"/>
    <cellStyle name="40 % - Accent2 3 4 10" xfId="50676"/>
    <cellStyle name="40 % - Accent2 3 4 2" xfId="2079"/>
    <cellStyle name="40 % - Accent2 3 4 2 2" xfId="7365"/>
    <cellStyle name="40 % - Accent2 3 4 2 2 2" xfId="12646"/>
    <cellStyle name="40 % - Accent2 3 4 2 2 2 2" xfId="28152"/>
    <cellStyle name="40 % - Accent2 3 4 2 2 2 3" xfId="38709"/>
    <cellStyle name="40 % - Accent2 3 4 2 2 2 4" xfId="49264"/>
    <cellStyle name="40 % - Accent2 3 4 2 2 2 5" xfId="59828"/>
    <cellStyle name="40 % - Accent2 3 4 2 2 3" xfId="17765"/>
    <cellStyle name="40 % - Accent2 3 4 2 2 4" xfId="22872"/>
    <cellStyle name="40 % - Accent2 3 4 2 2 5" xfId="33429"/>
    <cellStyle name="40 % - Accent2 3 4 2 2 6" xfId="43984"/>
    <cellStyle name="40 % - Accent2 3 4 2 2 7" xfId="54548"/>
    <cellStyle name="40 % - Accent2 3 4 2 3" xfId="10005"/>
    <cellStyle name="40 % - Accent2 3 4 2 3 2" xfId="25512"/>
    <cellStyle name="40 % - Accent2 3 4 2 3 3" xfId="36069"/>
    <cellStyle name="40 % - Accent2 3 4 2 3 4" xfId="46624"/>
    <cellStyle name="40 % - Accent2 3 4 2 3 5" xfId="57188"/>
    <cellStyle name="40 % - Accent2 3 4 2 4" xfId="4723"/>
    <cellStyle name="40 % - Accent2 3 4 2 5" xfId="15301"/>
    <cellStyle name="40 % - Accent2 3 4 2 6" xfId="20232"/>
    <cellStyle name="40 % - Accent2 3 4 2 7" xfId="30789"/>
    <cellStyle name="40 % - Accent2 3 4 2 8" xfId="41344"/>
    <cellStyle name="40 % - Accent2 3 4 2 9" xfId="51908"/>
    <cellStyle name="40 % - Accent2 3 4 3" xfId="6133"/>
    <cellStyle name="40 % - Accent2 3 4 3 2" xfId="11414"/>
    <cellStyle name="40 % - Accent2 3 4 3 2 2" xfId="26920"/>
    <cellStyle name="40 % - Accent2 3 4 3 2 3" xfId="37477"/>
    <cellStyle name="40 % - Accent2 3 4 3 2 4" xfId="48032"/>
    <cellStyle name="40 % - Accent2 3 4 3 2 5" xfId="58596"/>
    <cellStyle name="40 % - Accent2 3 4 3 3" xfId="16533"/>
    <cellStyle name="40 % - Accent2 3 4 3 4" xfId="21640"/>
    <cellStyle name="40 % - Accent2 3 4 3 5" xfId="32197"/>
    <cellStyle name="40 % - Accent2 3 4 3 6" xfId="42752"/>
    <cellStyle name="40 % - Accent2 3 4 3 7" xfId="53316"/>
    <cellStyle name="40 % - Accent2 3 4 4" xfId="8773"/>
    <cellStyle name="40 % - Accent2 3 4 4 2" xfId="24280"/>
    <cellStyle name="40 % - Accent2 3 4 4 3" xfId="34837"/>
    <cellStyle name="40 % - Accent2 3 4 4 4" xfId="45392"/>
    <cellStyle name="40 % - Accent2 3 4 4 5" xfId="55956"/>
    <cellStyle name="40 % - Accent2 3 4 5" xfId="3491"/>
    <cellStyle name="40 % - Accent2 3 4 6" xfId="14069"/>
    <cellStyle name="40 % - Accent2 3 4 7" xfId="19000"/>
    <cellStyle name="40 % - Accent2 3 4 8" xfId="29557"/>
    <cellStyle name="40 % - Accent2 3 4 9" xfId="40112"/>
    <cellStyle name="40 % - Accent2 3 5" xfId="1375"/>
    <cellStyle name="40 % - Accent2 3 5 2" xfId="6661"/>
    <cellStyle name="40 % - Accent2 3 5 2 2" xfId="11942"/>
    <cellStyle name="40 % - Accent2 3 5 2 2 2" xfId="27448"/>
    <cellStyle name="40 % - Accent2 3 5 2 2 3" xfId="38005"/>
    <cellStyle name="40 % - Accent2 3 5 2 2 4" xfId="48560"/>
    <cellStyle name="40 % - Accent2 3 5 2 2 5" xfId="59124"/>
    <cellStyle name="40 % - Accent2 3 5 2 3" xfId="17061"/>
    <cellStyle name="40 % - Accent2 3 5 2 4" xfId="22168"/>
    <cellStyle name="40 % - Accent2 3 5 2 5" xfId="32725"/>
    <cellStyle name="40 % - Accent2 3 5 2 6" xfId="43280"/>
    <cellStyle name="40 % - Accent2 3 5 2 7" xfId="53844"/>
    <cellStyle name="40 % - Accent2 3 5 3" xfId="9301"/>
    <cellStyle name="40 % - Accent2 3 5 3 2" xfId="24808"/>
    <cellStyle name="40 % - Accent2 3 5 3 3" xfId="35365"/>
    <cellStyle name="40 % - Accent2 3 5 3 4" xfId="45920"/>
    <cellStyle name="40 % - Accent2 3 5 3 5" xfId="56484"/>
    <cellStyle name="40 % - Accent2 3 5 4" xfId="4019"/>
    <cellStyle name="40 % - Accent2 3 5 5" xfId="14597"/>
    <cellStyle name="40 % - Accent2 3 5 6" xfId="19528"/>
    <cellStyle name="40 % - Accent2 3 5 7" xfId="30085"/>
    <cellStyle name="40 % - Accent2 3 5 8" xfId="40640"/>
    <cellStyle name="40 % - Accent2 3 5 9" xfId="51204"/>
    <cellStyle name="40 % - Accent2 3 6" xfId="2607"/>
    <cellStyle name="40 % - Accent2 3 6 2" xfId="7893"/>
    <cellStyle name="40 % - Accent2 3 6 2 2" xfId="13174"/>
    <cellStyle name="40 % - Accent2 3 6 2 2 2" xfId="28680"/>
    <cellStyle name="40 % - Accent2 3 6 2 2 3" xfId="39237"/>
    <cellStyle name="40 % - Accent2 3 6 2 2 4" xfId="49792"/>
    <cellStyle name="40 % - Accent2 3 6 2 2 5" xfId="60356"/>
    <cellStyle name="40 % - Accent2 3 6 2 3" xfId="23400"/>
    <cellStyle name="40 % - Accent2 3 6 2 4" xfId="33957"/>
    <cellStyle name="40 % - Accent2 3 6 2 5" xfId="44512"/>
    <cellStyle name="40 % - Accent2 3 6 2 6" xfId="55076"/>
    <cellStyle name="40 % - Accent2 3 6 3" xfId="10533"/>
    <cellStyle name="40 % - Accent2 3 6 3 2" xfId="26040"/>
    <cellStyle name="40 % - Accent2 3 6 3 3" xfId="36597"/>
    <cellStyle name="40 % - Accent2 3 6 3 4" xfId="47152"/>
    <cellStyle name="40 % - Accent2 3 6 3 5" xfId="57716"/>
    <cellStyle name="40 % - Accent2 3 6 4" xfId="5251"/>
    <cellStyle name="40 % - Accent2 3 6 5" xfId="15829"/>
    <cellStyle name="40 % - Accent2 3 6 6" xfId="20760"/>
    <cellStyle name="40 % - Accent2 3 6 7" xfId="31317"/>
    <cellStyle name="40 % - Accent2 3 6 8" xfId="41872"/>
    <cellStyle name="40 % - Accent2 3 6 9" xfId="52436"/>
    <cellStyle name="40 % - Accent2 3 7" xfId="5428"/>
    <cellStyle name="40 % - Accent2 3 7 2" xfId="10710"/>
    <cellStyle name="40 % - Accent2 3 7 2 2" xfId="26216"/>
    <cellStyle name="40 % - Accent2 3 7 2 3" xfId="36773"/>
    <cellStyle name="40 % - Accent2 3 7 2 4" xfId="47328"/>
    <cellStyle name="40 % - Accent2 3 7 2 5" xfId="57892"/>
    <cellStyle name="40 % - Accent2 3 7 3" xfId="20936"/>
    <cellStyle name="40 % - Accent2 3 7 4" xfId="31493"/>
    <cellStyle name="40 % - Accent2 3 7 5" xfId="42048"/>
    <cellStyle name="40 % - Accent2 3 7 6" xfId="52612"/>
    <cellStyle name="40 % - Accent2 3 8" xfId="8069"/>
    <cellStyle name="40 % - Accent2 3 8 2" xfId="23576"/>
    <cellStyle name="40 % - Accent2 3 8 3" xfId="34133"/>
    <cellStyle name="40 % - Accent2 3 8 4" xfId="44688"/>
    <cellStyle name="40 % - Accent2 3 8 5" xfId="55252"/>
    <cellStyle name="40 % - Accent2 3 9" xfId="2784"/>
    <cellStyle name="40 % - Accent2 4" xfId="229"/>
    <cellStyle name="40 % - Accent2 4 10" xfId="28945"/>
    <cellStyle name="40 % - Accent2 4 11" xfId="39500"/>
    <cellStyle name="40 % - Accent2 4 12" xfId="50060"/>
    <cellStyle name="40 % - Accent2 4 2" xfId="582"/>
    <cellStyle name="40 % - Accent2 4 2 10" xfId="50411"/>
    <cellStyle name="40 % - Accent2 4 2 2" xfId="1814"/>
    <cellStyle name="40 % - Accent2 4 2 2 2" xfId="7100"/>
    <cellStyle name="40 % - Accent2 4 2 2 2 2" xfId="12381"/>
    <cellStyle name="40 % - Accent2 4 2 2 2 2 2" xfId="27887"/>
    <cellStyle name="40 % - Accent2 4 2 2 2 2 3" xfId="38444"/>
    <cellStyle name="40 % - Accent2 4 2 2 2 2 4" xfId="48999"/>
    <cellStyle name="40 % - Accent2 4 2 2 2 2 5" xfId="59563"/>
    <cellStyle name="40 % - Accent2 4 2 2 2 3" xfId="17500"/>
    <cellStyle name="40 % - Accent2 4 2 2 2 4" xfId="22607"/>
    <cellStyle name="40 % - Accent2 4 2 2 2 5" xfId="33164"/>
    <cellStyle name="40 % - Accent2 4 2 2 2 6" xfId="43719"/>
    <cellStyle name="40 % - Accent2 4 2 2 2 7" xfId="54283"/>
    <cellStyle name="40 % - Accent2 4 2 2 3" xfId="9740"/>
    <cellStyle name="40 % - Accent2 4 2 2 3 2" xfId="25247"/>
    <cellStyle name="40 % - Accent2 4 2 2 3 3" xfId="35804"/>
    <cellStyle name="40 % - Accent2 4 2 2 3 4" xfId="46359"/>
    <cellStyle name="40 % - Accent2 4 2 2 3 5" xfId="56923"/>
    <cellStyle name="40 % - Accent2 4 2 2 4" xfId="4458"/>
    <cellStyle name="40 % - Accent2 4 2 2 5" xfId="15036"/>
    <cellStyle name="40 % - Accent2 4 2 2 6" xfId="19967"/>
    <cellStyle name="40 % - Accent2 4 2 2 7" xfId="30524"/>
    <cellStyle name="40 % - Accent2 4 2 2 8" xfId="41079"/>
    <cellStyle name="40 % - Accent2 4 2 2 9" xfId="51643"/>
    <cellStyle name="40 % - Accent2 4 2 3" xfId="5868"/>
    <cellStyle name="40 % - Accent2 4 2 3 2" xfId="11149"/>
    <cellStyle name="40 % - Accent2 4 2 3 2 2" xfId="26655"/>
    <cellStyle name="40 % - Accent2 4 2 3 2 3" xfId="37212"/>
    <cellStyle name="40 % - Accent2 4 2 3 2 4" xfId="47767"/>
    <cellStyle name="40 % - Accent2 4 2 3 2 5" xfId="58331"/>
    <cellStyle name="40 % - Accent2 4 2 3 3" xfId="16268"/>
    <cellStyle name="40 % - Accent2 4 2 3 4" xfId="21375"/>
    <cellStyle name="40 % - Accent2 4 2 3 5" xfId="31932"/>
    <cellStyle name="40 % - Accent2 4 2 3 6" xfId="42487"/>
    <cellStyle name="40 % - Accent2 4 2 3 7" xfId="53051"/>
    <cellStyle name="40 % - Accent2 4 2 4" xfId="8508"/>
    <cellStyle name="40 % - Accent2 4 2 4 2" xfId="24015"/>
    <cellStyle name="40 % - Accent2 4 2 4 3" xfId="34572"/>
    <cellStyle name="40 % - Accent2 4 2 4 4" xfId="45127"/>
    <cellStyle name="40 % - Accent2 4 2 4 5" xfId="55691"/>
    <cellStyle name="40 % - Accent2 4 2 5" xfId="3226"/>
    <cellStyle name="40 % - Accent2 4 2 6" xfId="13804"/>
    <cellStyle name="40 % - Accent2 4 2 7" xfId="18735"/>
    <cellStyle name="40 % - Accent2 4 2 8" xfId="29292"/>
    <cellStyle name="40 % - Accent2 4 2 9" xfId="39847"/>
    <cellStyle name="40 % - Accent2 4 3" xfId="934"/>
    <cellStyle name="40 % - Accent2 4 3 10" xfId="50763"/>
    <cellStyle name="40 % - Accent2 4 3 2" xfId="2166"/>
    <cellStyle name="40 % - Accent2 4 3 2 2" xfId="7452"/>
    <cellStyle name="40 % - Accent2 4 3 2 2 2" xfId="12733"/>
    <cellStyle name="40 % - Accent2 4 3 2 2 2 2" xfId="28239"/>
    <cellStyle name="40 % - Accent2 4 3 2 2 2 3" xfId="38796"/>
    <cellStyle name="40 % - Accent2 4 3 2 2 2 4" xfId="49351"/>
    <cellStyle name="40 % - Accent2 4 3 2 2 2 5" xfId="59915"/>
    <cellStyle name="40 % - Accent2 4 3 2 2 3" xfId="17852"/>
    <cellStyle name="40 % - Accent2 4 3 2 2 4" xfId="22959"/>
    <cellStyle name="40 % - Accent2 4 3 2 2 5" xfId="33516"/>
    <cellStyle name="40 % - Accent2 4 3 2 2 6" xfId="44071"/>
    <cellStyle name="40 % - Accent2 4 3 2 2 7" xfId="54635"/>
    <cellStyle name="40 % - Accent2 4 3 2 3" xfId="10092"/>
    <cellStyle name="40 % - Accent2 4 3 2 3 2" xfId="25599"/>
    <cellStyle name="40 % - Accent2 4 3 2 3 3" xfId="36156"/>
    <cellStyle name="40 % - Accent2 4 3 2 3 4" xfId="46711"/>
    <cellStyle name="40 % - Accent2 4 3 2 3 5" xfId="57275"/>
    <cellStyle name="40 % - Accent2 4 3 2 4" xfId="4810"/>
    <cellStyle name="40 % - Accent2 4 3 2 5" xfId="15388"/>
    <cellStyle name="40 % - Accent2 4 3 2 6" xfId="20319"/>
    <cellStyle name="40 % - Accent2 4 3 2 7" xfId="30876"/>
    <cellStyle name="40 % - Accent2 4 3 2 8" xfId="41431"/>
    <cellStyle name="40 % - Accent2 4 3 2 9" xfId="51995"/>
    <cellStyle name="40 % - Accent2 4 3 3" xfId="6220"/>
    <cellStyle name="40 % - Accent2 4 3 3 2" xfId="11501"/>
    <cellStyle name="40 % - Accent2 4 3 3 2 2" xfId="27007"/>
    <cellStyle name="40 % - Accent2 4 3 3 2 3" xfId="37564"/>
    <cellStyle name="40 % - Accent2 4 3 3 2 4" xfId="48119"/>
    <cellStyle name="40 % - Accent2 4 3 3 2 5" xfId="58683"/>
    <cellStyle name="40 % - Accent2 4 3 3 3" xfId="16620"/>
    <cellStyle name="40 % - Accent2 4 3 3 4" xfId="21727"/>
    <cellStyle name="40 % - Accent2 4 3 3 5" xfId="32284"/>
    <cellStyle name="40 % - Accent2 4 3 3 6" xfId="42839"/>
    <cellStyle name="40 % - Accent2 4 3 3 7" xfId="53403"/>
    <cellStyle name="40 % - Accent2 4 3 4" xfId="8860"/>
    <cellStyle name="40 % - Accent2 4 3 4 2" xfId="24367"/>
    <cellStyle name="40 % - Accent2 4 3 4 3" xfId="34924"/>
    <cellStyle name="40 % - Accent2 4 3 4 4" xfId="45479"/>
    <cellStyle name="40 % - Accent2 4 3 4 5" xfId="56043"/>
    <cellStyle name="40 % - Accent2 4 3 5" xfId="3578"/>
    <cellStyle name="40 % - Accent2 4 3 6" xfId="14156"/>
    <cellStyle name="40 % - Accent2 4 3 7" xfId="19087"/>
    <cellStyle name="40 % - Accent2 4 3 8" xfId="29644"/>
    <cellStyle name="40 % - Accent2 4 3 9" xfId="40199"/>
    <cellStyle name="40 % - Accent2 4 4" xfId="1462"/>
    <cellStyle name="40 % - Accent2 4 4 2" xfId="6748"/>
    <cellStyle name="40 % - Accent2 4 4 2 2" xfId="12029"/>
    <cellStyle name="40 % - Accent2 4 4 2 2 2" xfId="27535"/>
    <cellStyle name="40 % - Accent2 4 4 2 2 3" xfId="38092"/>
    <cellStyle name="40 % - Accent2 4 4 2 2 4" xfId="48647"/>
    <cellStyle name="40 % - Accent2 4 4 2 2 5" xfId="59211"/>
    <cellStyle name="40 % - Accent2 4 4 2 3" xfId="17148"/>
    <cellStyle name="40 % - Accent2 4 4 2 4" xfId="22255"/>
    <cellStyle name="40 % - Accent2 4 4 2 5" xfId="32812"/>
    <cellStyle name="40 % - Accent2 4 4 2 6" xfId="43367"/>
    <cellStyle name="40 % - Accent2 4 4 2 7" xfId="53931"/>
    <cellStyle name="40 % - Accent2 4 4 3" xfId="9388"/>
    <cellStyle name="40 % - Accent2 4 4 3 2" xfId="24895"/>
    <cellStyle name="40 % - Accent2 4 4 3 3" xfId="35452"/>
    <cellStyle name="40 % - Accent2 4 4 3 4" xfId="46007"/>
    <cellStyle name="40 % - Accent2 4 4 3 5" xfId="56571"/>
    <cellStyle name="40 % - Accent2 4 4 4" xfId="4106"/>
    <cellStyle name="40 % - Accent2 4 4 5" xfId="14684"/>
    <cellStyle name="40 % - Accent2 4 4 6" xfId="19615"/>
    <cellStyle name="40 % - Accent2 4 4 7" xfId="30172"/>
    <cellStyle name="40 % - Accent2 4 4 8" xfId="40727"/>
    <cellStyle name="40 % - Accent2 4 4 9" xfId="51291"/>
    <cellStyle name="40 % - Accent2 4 5" xfId="5515"/>
    <cellStyle name="40 % - Accent2 4 5 2" xfId="10797"/>
    <cellStyle name="40 % - Accent2 4 5 2 2" xfId="26303"/>
    <cellStyle name="40 % - Accent2 4 5 2 3" xfId="36860"/>
    <cellStyle name="40 % - Accent2 4 5 2 4" xfId="47415"/>
    <cellStyle name="40 % - Accent2 4 5 2 5" xfId="57979"/>
    <cellStyle name="40 % - Accent2 4 5 3" xfId="15916"/>
    <cellStyle name="40 % - Accent2 4 5 4" xfId="21023"/>
    <cellStyle name="40 % - Accent2 4 5 5" xfId="31580"/>
    <cellStyle name="40 % - Accent2 4 5 6" xfId="42135"/>
    <cellStyle name="40 % - Accent2 4 5 7" xfId="52699"/>
    <cellStyle name="40 % - Accent2 4 6" xfId="8156"/>
    <cellStyle name="40 % - Accent2 4 6 2" xfId="23663"/>
    <cellStyle name="40 % - Accent2 4 6 3" xfId="34220"/>
    <cellStyle name="40 % - Accent2 4 6 4" xfId="44775"/>
    <cellStyle name="40 % - Accent2 4 6 5" xfId="55339"/>
    <cellStyle name="40 % - Accent2 4 7" xfId="2879"/>
    <cellStyle name="40 % - Accent2 4 8" xfId="13452"/>
    <cellStyle name="40 % - Accent2 4 9" xfId="18384"/>
    <cellStyle name="40 % - Accent2 5" xfId="402"/>
    <cellStyle name="40 % - Accent2 5 10" xfId="39672"/>
    <cellStyle name="40 % - Accent2 5 11" xfId="50232"/>
    <cellStyle name="40 % - Accent2 5 2" xfId="1107"/>
    <cellStyle name="40 % - Accent2 5 2 10" xfId="50936"/>
    <cellStyle name="40 % - Accent2 5 2 2" xfId="2339"/>
    <cellStyle name="40 % - Accent2 5 2 2 2" xfId="7625"/>
    <cellStyle name="40 % - Accent2 5 2 2 2 2" xfId="12906"/>
    <cellStyle name="40 % - Accent2 5 2 2 2 2 2" xfId="28412"/>
    <cellStyle name="40 % - Accent2 5 2 2 2 2 3" xfId="38969"/>
    <cellStyle name="40 % - Accent2 5 2 2 2 2 4" xfId="49524"/>
    <cellStyle name="40 % - Accent2 5 2 2 2 2 5" xfId="60088"/>
    <cellStyle name="40 % - Accent2 5 2 2 2 3" xfId="18025"/>
    <cellStyle name="40 % - Accent2 5 2 2 2 4" xfId="23132"/>
    <cellStyle name="40 % - Accent2 5 2 2 2 5" xfId="33689"/>
    <cellStyle name="40 % - Accent2 5 2 2 2 6" xfId="44244"/>
    <cellStyle name="40 % - Accent2 5 2 2 2 7" xfId="54808"/>
    <cellStyle name="40 % - Accent2 5 2 2 3" xfId="10265"/>
    <cellStyle name="40 % - Accent2 5 2 2 3 2" xfId="25772"/>
    <cellStyle name="40 % - Accent2 5 2 2 3 3" xfId="36329"/>
    <cellStyle name="40 % - Accent2 5 2 2 3 4" xfId="46884"/>
    <cellStyle name="40 % - Accent2 5 2 2 3 5" xfId="57448"/>
    <cellStyle name="40 % - Accent2 5 2 2 4" xfId="4983"/>
    <cellStyle name="40 % - Accent2 5 2 2 5" xfId="15561"/>
    <cellStyle name="40 % - Accent2 5 2 2 6" xfId="20492"/>
    <cellStyle name="40 % - Accent2 5 2 2 7" xfId="31049"/>
    <cellStyle name="40 % - Accent2 5 2 2 8" xfId="41604"/>
    <cellStyle name="40 % - Accent2 5 2 2 9" xfId="52168"/>
    <cellStyle name="40 % - Accent2 5 2 3" xfId="6393"/>
    <cellStyle name="40 % - Accent2 5 2 3 2" xfId="11674"/>
    <cellStyle name="40 % - Accent2 5 2 3 2 2" xfId="27180"/>
    <cellStyle name="40 % - Accent2 5 2 3 2 3" xfId="37737"/>
    <cellStyle name="40 % - Accent2 5 2 3 2 4" xfId="48292"/>
    <cellStyle name="40 % - Accent2 5 2 3 2 5" xfId="58856"/>
    <cellStyle name="40 % - Accent2 5 2 3 3" xfId="16793"/>
    <cellStyle name="40 % - Accent2 5 2 3 4" xfId="21900"/>
    <cellStyle name="40 % - Accent2 5 2 3 5" xfId="32457"/>
    <cellStyle name="40 % - Accent2 5 2 3 6" xfId="43012"/>
    <cellStyle name="40 % - Accent2 5 2 3 7" xfId="53576"/>
    <cellStyle name="40 % - Accent2 5 2 4" xfId="9033"/>
    <cellStyle name="40 % - Accent2 5 2 4 2" xfId="24540"/>
    <cellStyle name="40 % - Accent2 5 2 4 3" xfId="35097"/>
    <cellStyle name="40 % - Accent2 5 2 4 4" xfId="45652"/>
    <cellStyle name="40 % - Accent2 5 2 4 5" xfId="56216"/>
    <cellStyle name="40 % - Accent2 5 2 5" xfId="3751"/>
    <cellStyle name="40 % - Accent2 5 2 6" xfId="14329"/>
    <cellStyle name="40 % - Accent2 5 2 7" xfId="19260"/>
    <cellStyle name="40 % - Accent2 5 2 8" xfId="29817"/>
    <cellStyle name="40 % - Accent2 5 2 9" xfId="40372"/>
    <cellStyle name="40 % - Accent2 5 3" xfId="1635"/>
    <cellStyle name="40 % - Accent2 5 3 2" xfId="6921"/>
    <cellStyle name="40 % - Accent2 5 3 2 2" xfId="12202"/>
    <cellStyle name="40 % - Accent2 5 3 2 2 2" xfId="27708"/>
    <cellStyle name="40 % - Accent2 5 3 2 2 3" xfId="38265"/>
    <cellStyle name="40 % - Accent2 5 3 2 2 4" xfId="48820"/>
    <cellStyle name="40 % - Accent2 5 3 2 2 5" xfId="59384"/>
    <cellStyle name="40 % - Accent2 5 3 2 3" xfId="17321"/>
    <cellStyle name="40 % - Accent2 5 3 2 4" xfId="22428"/>
    <cellStyle name="40 % - Accent2 5 3 2 5" xfId="32985"/>
    <cellStyle name="40 % - Accent2 5 3 2 6" xfId="43540"/>
    <cellStyle name="40 % - Accent2 5 3 2 7" xfId="54104"/>
    <cellStyle name="40 % - Accent2 5 3 3" xfId="9561"/>
    <cellStyle name="40 % - Accent2 5 3 3 2" xfId="25068"/>
    <cellStyle name="40 % - Accent2 5 3 3 3" xfId="35625"/>
    <cellStyle name="40 % - Accent2 5 3 3 4" xfId="46180"/>
    <cellStyle name="40 % - Accent2 5 3 3 5" xfId="56744"/>
    <cellStyle name="40 % - Accent2 5 3 4" xfId="4279"/>
    <cellStyle name="40 % - Accent2 5 3 5" xfId="14857"/>
    <cellStyle name="40 % - Accent2 5 3 6" xfId="19788"/>
    <cellStyle name="40 % - Accent2 5 3 7" xfId="30345"/>
    <cellStyle name="40 % - Accent2 5 3 8" xfId="40900"/>
    <cellStyle name="40 % - Accent2 5 3 9" xfId="51464"/>
    <cellStyle name="40 % - Accent2 5 4" xfId="5688"/>
    <cellStyle name="40 % - Accent2 5 4 2" xfId="10970"/>
    <cellStyle name="40 % - Accent2 5 4 2 2" xfId="26476"/>
    <cellStyle name="40 % - Accent2 5 4 2 3" xfId="37033"/>
    <cellStyle name="40 % - Accent2 5 4 2 4" xfId="47588"/>
    <cellStyle name="40 % - Accent2 5 4 2 5" xfId="58152"/>
    <cellStyle name="40 % - Accent2 5 4 3" xfId="16089"/>
    <cellStyle name="40 % - Accent2 5 4 4" xfId="21196"/>
    <cellStyle name="40 % - Accent2 5 4 5" xfId="31753"/>
    <cellStyle name="40 % - Accent2 5 4 6" xfId="42308"/>
    <cellStyle name="40 % - Accent2 5 4 7" xfId="52872"/>
    <cellStyle name="40 % - Accent2 5 5" xfId="8329"/>
    <cellStyle name="40 % - Accent2 5 5 2" xfId="23836"/>
    <cellStyle name="40 % - Accent2 5 5 3" xfId="34393"/>
    <cellStyle name="40 % - Accent2 5 5 4" xfId="44948"/>
    <cellStyle name="40 % - Accent2 5 5 5" xfId="55512"/>
    <cellStyle name="40 % - Accent2 5 6" xfId="3051"/>
    <cellStyle name="40 % - Accent2 5 7" xfId="13625"/>
    <cellStyle name="40 % - Accent2 5 8" xfId="18556"/>
    <cellStyle name="40 % - Accent2 5 9" xfId="29117"/>
    <cellStyle name="40 % - Accent2 6" xfId="755"/>
    <cellStyle name="40 % - Accent2 6 10" xfId="50584"/>
    <cellStyle name="40 % - Accent2 6 2" xfId="1987"/>
    <cellStyle name="40 % - Accent2 6 2 2" xfId="7273"/>
    <cellStyle name="40 % - Accent2 6 2 2 2" xfId="12554"/>
    <cellStyle name="40 % - Accent2 6 2 2 2 2" xfId="28060"/>
    <cellStyle name="40 % - Accent2 6 2 2 2 3" xfId="38617"/>
    <cellStyle name="40 % - Accent2 6 2 2 2 4" xfId="49172"/>
    <cellStyle name="40 % - Accent2 6 2 2 2 5" xfId="59736"/>
    <cellStyle name="40 % - Accent2 6 2 2 3" xfId="17673"/>
    <cellStyle name="40 % - Accent2 6 2 2 4" xfId="22780"/>
    <cellStyle name="40 % - Accent2 6 2 2 5" xfId="33337"/>
    <cellStyle name="40 % - Accent2 6 2 2 6" xfId="43892"/>
    <cellStyle name="40 % - Accent2 6 2 2 7" xfId="54456"/>
    <cellStyle name="40 % - Accent2 6 2 3" xfId="9913"/>
    <cellStyle name="40 % - Accent2 6 2 3 2" xfId="25420"/>
    <cellStyle name="40 % - Accent2 6 2 3 3" xfId="35977"/>
    <cellStyle name="40 % - Accent2 6 2 3 4" xfId="46532"/>
    <cellStyle name="40 % - Accent2 6 2 3 5" xfId="57096"/>
    <cellStyle name="40 % - Accent2 6 2 4" xfId="4631"/>
    <cellStyle name="40 % - Accent2 6 2 5" xfId="15209"/>
    <cellStyle name="40 % - Accent2 6 2 6" xfId="20140"/>
    <cellStyle name="40 % - Accent2 6 2 7" xfId="30697"/>
    <cellStyle name="40 % - Accent2 6 2 8" xfId="41252"/>
    <cellStyle name="40 % - Accent2 6 2 9" xfId="51816"/>
    <cellStyle name="40 % - Accent2 6 3" xfId="6041"/>
    <cellStyle name="40 % - Accent2 6 3 2" xfId="11322"/>
    <cellStyle name="40 % - Accent2 6 3 2 2" xfId="26828"/>
    <cellStyle name="40 % - Accent2 6 3 2 3" xfId="37385"/>
    <cellStyle name="40 % - Accent2 6 3 2 4" xfId="47940"/>
    <cellStyle name="40 % - Accent2 6 3 2 5" xfId="58504"/>
    <cellStyle name="40 % - Accent2 6 3 3" xfId="16441"/>
    <cellStyle name="40 % - Accent2 6 3 4" xfId="21548"/>
    <cellStyle name="40 % - Accent2 6 3 5" xfId="32105"/>
    <cellStyle name="40 % - Accent2 6 3 6" xfId="42660"/>
    <cellStyle name="40 % - Accent2 6 3 7" xfId="53224"/>
    <cellStyle name="40 % - Accent2 6 4" xfId="8681"/>
    <cellStyle name="40 % - Accent2 6 4 2" xfId="24188"/>
    <cellStyle name="40 % - Accent2 6 4 3" xfId="34745"/>
    <cellStyle name="40 % - Accent2 6 4 4" xfId="45300"/>
    <cellStyle name="40 % - Accent2 6 4 5" xfId="55864"/>
    <cellStyle name="40 % - Accent2 6 5" xfId="3399"/>
    <cellStyle name="40 % - Accent2 6 6" xfId="13977"/>
    <cellStyle name="40 % - Accent2 6 7" xfId="18908"/>
    <cellStyle name="40 % - Accent2 6 8" xfId="29465"/>
    <cellStyle name="40 % - Accent2 6 9" xfId="40020"/>
    <cellStyle name="40 % - Accent2 7" xfId="1286"/>
    <cellStyle name="40 % - Accent2 7 2" xfId="6572"/>
    <cellStyle name="40 % - Accent2 7 2 2" xfId="11853"/>
    <cellStyle name="40 % - Accent2 7 2 2 2" xfId="27359"/>
    <cellStyle name="40 % - Accent2 7 2 2 3" xfId="37916"/>
    <cellStyle name="40 % - Accent2 7 2 2 4" xfId="48471"/>
    <cellStyle name="40 % - Accent2 7 2 2 5" xfId="59035"/>
    <cellStyle name="40 % - Accent2 7 2 3" xfId="16972"/>
    <cellStyle name="40 % - Accent2 7 2 4" xfId="22079"/>
    <cellStyle name="40 % - Accent2 7 2 5" xfId="32636"/>
    <cellStyle name="40 % - Accent2 7 2 6" xfId="43191"/>
    <cellStyle name="40 % - Accent2 7 2 7" xfId="53755"/>
    <cellStyle name="40 % - Accent2 7 3" xfId="9212"/>
    <cellStyle name="40 % - Accent2 7 3 2" xfId="24719"/>
    <cellStyle name="40 % - Accent2 7 3 3" xfId="35276"/>
    <cellStyle name="40 % - Accent2 7 3 4" xfId="45831"/>
    <cellStyle name="40 % - Accent2 7 3 5" xfId="56395"/>
    <cellStyle name="40 % - Accent2 7 4" xfId="3930"/>
    <cellStyle name="40 % - Accent2 7 5" xfId="14508"/>
    <cellStyle name="40 % - Accent2 7 6" xfId="19439"/>
    <cellStyle name="40 % - Accent2 7 7" xfId="29996"/>
    <cellStyle name="40 % - Accent2 7 8" xfId="40551"/>
    <cellStyle name="40 % - Accent2 7 9" xfId="51115"/>
    <cellStyle name="40 % - Accent2 8" xfId="2515"/>
    <cellStyle name="40 % - Accent2 8 2" xfId="7801"/>
    <cellStyle name="40 % - Accent2 8 2 2" xfId="13082"/>
    <cellStyle name="40 % - Accent2 8 2 2 2" xfId="28588"/>
    <cellStyle name="40 % - Accent2 8 2 2 3" xfId="39145"/>
    <cellStyle name="40 % - Accent2 8 2 2 4" xfId="49700"/>
    <cellStyle name="40 % - Accent2 8 2 2 5" xfId="60264"/>
    <cellStyle name="40 % - Accent2 8 2 3" xfId="23308"/>
    <cellStyle name="40 % - Accent2 8 2 4" xfId="33865"/>
    <cellStyle name="40 % - Accent2 8 2 5" xfId="44420"/>
    <cellStyle name="40 % - Accent2 8 2 6" xfId="54984"/>
    <cellStyle name="40 % - Accent2 8 3" xfId="10441"/>
    <cellStyle name="40 % - Accent2 8 3 2" xfId="25948"/>
    <cellStyle name="40 % - Accent2 8 3 3" xfId="36505"/>
    <cellStyle name="40 % - Accent2 8 3 4" xfId="47060"/>
    <cellStyle name="40 % - Accent2 8 3 5" xfId="57624"/>
    <cellStyle name="40 % - Accent2 8 4" xfId="5159"/>
    <cellStyle name="40 % - Accent2 8 5" xfId="15740"/>
    <cellStyle name="40 % - Accent2 8 6" xfId="20668"/>
    <cellStyle name="40 % - Accent2 8 7" xfId="31225"/>
    <cellStyle name="40 % - Accent2 8 8" xfId="41780"/>
    <cellStyle name="40 % - Accent2 8 9" xfId="52344"/>
    <cellStyle name="40 % - Accent2 9" xfId="5335"/>
    <cellStyle name="40 % - Accent2 9 2" xfId="10617"/>
    <cellStyle name="40 % - Accent2 9 2 2" xfId="26124"/>
    <cellStyle name="40 % - Accent2 9 2 3" xfId="36681"/>
    <cellStyle name="40 % - Accent2 9 2 4" xfId="47236"/>
    <cellStyle name="40 % - Accent2 9 2 5" xfId="57800"/>
    <cellStyle name="40 % - Accent2 9 3" xfId="20844"/>
    <cellStyle name="40 % - Accent2 9 4" xfId="31401"/>
    <cellStyle name="40 % - Accent2 9 5" xfId="41956"/>
    <cellStyle name="40 % - Accent2 9 6" xfId="52520"/>
    <cellStyle name="40 % - Accent3 10" xfId="7979"/>
    <cellStyle name="40 % - Accent3 10 2" xfId="23486"/>
    <cellStyle name="40 % - Accent3 10 3" xfId="34043"/>
    <cellStyle name="40 % - Accent3 10 4" xfId="44598"/>
    <cellStyle name="40 % - Accent3 10 5" xfId="55162"/>
    <cellStyle name="40 % - Accent3 11" xfId="2695"/>
    <cellStyle name="40 % - Accent3 12" xfId="13278"/>
    <cellStyle name="40 % - Accent3 13" xfId="18203"/>
    <cellStyle name="40 % - Accent3 14" xfId="28772"/>
    <cellStyle name="40 % - Accent3 15" xfId="39327"/>
    <cellStyle name="40 % - Accent3 16" xfId="49880"/>
    <cellStyle name="40 % - Accent3 2" xfId="40"/>
    <cellStyle name="40 % - Accent3 2 10" xfId="2719"/>
    <cellStyle name="40 % - Accent3 2 11" xfId="13345"/>
    <cellStyle name="40 % - Accent3 2 12" xfId="18274"/>
    <cellStyle name="40 % - Accent3 2 13" xfId="28793"/>
    <cellStyle name="40 % - Accent3 2 14" xfId="39348"/>
    <cellStyle name="40 % - Accent3 2 15" xfId="49951"/>
    <cellStyle name="40 % - Accent3 2 2" xfId="205"/>
    <cellStyle name="40 % - Accent3 2 2 10" xfId="13432"/>
    <cellStyle name="40 % - Accent3 2 2 11" xfId="18362"/>
    <cellStyle name="40 % - Accent3 2 2 12" xfId="28924"/>
    <cellStyle name="40 % - Accent3 2 2 13" xfId="39479"/>
    <cellStyle name="40 % - Accent3 2 2 14" xfId="50039"/>
    <cellStyle name="40 % - Accent3 2 2 2" xfId="385"/>
    <cellStyle name="40 % - Accent3 2 2 2 10" xfId="29100"/>
    <cellStyle name="40 % - Accent3 2 2 2 11" xfId="39655"/>
    <cellStyle name="40 % - Accent3 2 2 2 12" xfId="50215"/>
    <cellStyle name="40 % - Accent3 2 2 2 2" xfId="738"/>
    <cellStyle name="40 % - Accent3 2 2 2 2 10" xfId="50567"/>
    <cellStyle name="40 % - Accent3 2 2 2 2 2" xfId="1970"/>
    <cellStyle name="40 % - Accent3 2 2 2 2 2 2" xfId="7256"/>
    <cellStyle name="40 % - Accent3 2 2 2 2 2 2 2" xfId="12537"/>
    <cellStyle name="40 % - Accent3 2 2 2 2 2 2 2 2" xfId="28043"/>
    <cellStyle name="40 % - Accent3 2 2 2 2 2 2 2 3" xfId="38600"/>
    <cellStyle name="40 % - Accent3 2 2 2 2 2 2 2 4" xfId="49155"/>
    <cellStyle name="40 % - Accent3 2 2 2 2 2 2 2 5" xfId="59719"/>
    <cellStyle name="40 % - Accent3 2 2 2 2 2 2 3" xfId="17656"/>
    <cellStyle name="40 % - Accent3 2 2 2 2 2 2 4" xfId="22763"/>
    <cellStyle name="40 % - Accent3 2 2 2 2 2 2 5" xfId="33320"/>
    <cellStyle name="40 % - Accent3 2 2 2 2 2 2 6" xfId="43875"/>
    <cellStyle name="40 % - Accent3 2 2 2 2 2 2 7" xfId="54439"/>
    <cellStyle name="40 % - Accent3 2 2 2 2 2 3" xfId="9896"/>
    <cellStyle name="40 % - Accent3 2 2 2 2 2 3 2" xfId="25403"/>
    <cellStyle name="40 % - Accent3 2 2 2 2 2 3 3" xfId="35960"/>
    <cellStyle name="40 % - Accent3 2 2 2 2 2 3 4" xfId="46515"/>
    <cellStyle name="40 % - Accent3 2 2 2 2 2 3 5" xfId="57079"/>
    <cellStyle name="40 % - Accent3 2 2 2 2 2 4" xfId="4614"/>
    <cellStyle name="40 % - Accent3 2 2 2 2 2 5" xfId="15192"/>
    <cellStyle name="40 % - Accent3 2 2 2 2 2 6" xfId="20123"/>
    <cellStyle name="40 % - Accent3 2 2 2 2 2 7" xfId="30680"/>
    <cellStyle name="40 % - Accent3 2 2 2 2 2 8" xfId="41235"/>
    <cellStyle name="40 % - Accent3 2 2 2 2 2 9" xfId="51799"/>
    <cellStyle name="40 % - Accent3 2 2 2 2 3" xfId="6024"/>
    <cellStyle name="40 % - Accent3 2 2 2 2 3 2" xfId="11305"/>
    <cellStyle name="40 % - Accent3 2 2 2 2 3 2 2" xfId="26811"/>
    <cellStyle name="40 % - Accent3 2 2 2 2 3 2 3" xfId="37368"/>
    <cellStyle name="40 % - Accent3 2 2 2 2 3 2 4" xfId="47923"/>
    <cellStyle name="40 % - Accent3 2 2 2 2 3 2 5" xfId="58487"/>
    <cellStyle name="40 % - Accent3 2 2 2 2 3 3" xfId="16424"/>
    <cellStyle name="40 % - Accent3 2 2 2 2 3 4" xfId="21531"/>
    <cellStyle name="40 % - Accent3 2 2 2 2 3 5" xfId="32088"/>
    <cellStyle name="40 % - Accent3 2 2 2 2 3 6" xfId="42643"/>
    <cellStyle name="40 % - Accent3 2 2 2 2 3 7" xfId="53207"/>
    <cellStyle name="40 % - Accent3 2 2 2 2 4" xfId="8664"/>
    <cellStyle name="40 % - Accent3 2 2 2 2 4 2" xfId="24171"/>
    <cellStyle name="40 % - Accent3 2 2 2 2 4 3" xfId="34728"/>
    <cellStyle name="40 % - Accent3 2 2 2 2 4 4" xfId="45283"/>
    <cellStyle name="40 % - Accent3 2 2 2 2 4 5" xfId="55847"/>
    <cellStyle name="40 % - Accent3 2 2 2 2 5" xfId="3382"/>
    <cellStyle name="40 % - Accent3 2 2 2 2 6" xfId="13960"/>
    <cellStyle name="40 % - Accent3 2 2 2 2 7" xfId="18891"/>
    <cellStyle name="40 % - Accent3 2 2 2 2 8" xfId="29448"/>
    <cellStyle name="40 % - Accent3 2 2 2 2 9" xfId="40003"/>
    <cellStyle name="40 % - Accent3 2 2 2 3" xfId="1090"/>
    <cellStyle name="40 % - Accent3 2 2 2 3 10" xfId="50919"/>
    <cellStyle name="40 % - Accent3 2 2 2 3 2" xfId="2322"/>
    <cellStyle name="40 % - Accent3 2 2 2 3 2 2" xfId="7608"/>
    <cellStyle name="40 % - Accent3 2 2 2 3 2 2 2" xfId="12889"/>
    <cellStyle name="40 % - Accent3 2 2 2 3 2 2 2 2" xfId="28395"/>
    <cellStyle name="40 % - Accent3 2 2 2 3 2 2 2 3" xfId="38952"/>
    <cellStyle name="40 % - Accent3 2 2 2 3 2 2 2 4" xfId="49507"/>
    <cellStyle name="40 % - Accent3 2 2 2 3 2 2 2 5" xfId="60071"/>
    <cellStyle name="40 % - Accent3 2 2 2 3 2 2 3" xfId="18008"/>
    <cellStyle name="40 % - Accent3 2 2 2 3 2 2 4" xfId="23115"/>
    <cellStyle name="40 % - Accent3 2 2 2 3 2 2 5" xfId="33672"/>
    <cellStyle name="40 % - Accent3 2 2 2 3 2 2 6" xfId="44227"/>
    <cellStyle name="40 % - Accent3 2 2 2 3 2 2 7" xfId="54791"/>
    <cellStyle name="40 % - Accent3 2 2 2 3 2 3" xfId="10248"/>
    <cellStyle name="40 % - Accent3 2 2 2 3 2 3 2" xfId="25755"/>
    <cellStyle name="40 % - Accent3 2 2 2 3 2 3 3" xfId="36312"/>
    <cellStyle name="40 % - Accent3 2 2 2 3 2 3 4" xfId="46867"/>
    <cellStyle name="40 % - Accent3 2 2 2 3 2 3 5" xfId="57431"/>
    <cellStyle name="40 % - Accent3 2 2 2 3 2 4" xfId="4966"/>
    <cellStyle name="40 % - Accent3 2 2 2 3 2 5" xfId="15544"/>
    <cellStyle name="40 % - Accent3 2 2 2 3 2 6" xfId="20475"/>
    <cellStyle name="40 % - Accent3 2 2 2 3 2 7" xfId="31032"/>
    <cellStyle name="40 % - Accent3 2 2 2 3 2 8" xfId="41587"/>
    <cellStyle name="40 % - Accent3 2 2 2 3 2 9" xfId="52151"/>
    <cellStyle name="40 % - Accent3 2 2 2 3 3" xfId="6376"/>
    <cellStyle name="40 % - Accent3 2 2 2 3 3 2" xfId="11657"/>
    <cellStyle name="40 % - Accent3 2 2 2 3 3 2 2" xfId="27163"/>
    <cellStyle name="40 % - Accent3 2 2 2 3 3 2 3" xfId="37720"/>
    <cellStyle name="40 % - Accent3 2 2 2 3 3 2 4" xfId="48275"/>
    <cellStyle name="40 % - Accent3 2 2 2 3 3 2 5" xfId="58839"/>
    <cellStyle name="40 % - Accent3 2 2 2 3 3 3" xfId="16776"/>
    <cellStyle name="40 % - Accent3 2 2 2 3 3 4" xfId="21883"/>
    <cellStyle name="40 % - Accent3 2 2 2 3 3 5" xfId="32440"/>
    <cellStyle name="40 % - Accent3 2 2 2 3 3 6" xfId="42995"/>
    <cellStyle name="40 % - Accent3 2 2 2 3 3 7" xfId="53559"/>
    <cellStyle name="40 % - Accent3 2 2 2 3 4" xfId="9016"/>
    <cellStyle name="40 % - Accent3 2 2 2 3 4 2" xfId="24523"/>
    <cellStyle name="40 % - Accent3 2 2 2 3 4 3" xfId="35080"/>
    <cellStyle name="40 % - Accent3 2 2 2 3 4 4" xfId="45635"/>
    <cellStyle name="40 % - Accent3 2 2 2 3 4 5" xfId="56199"/>
    <cellStyle name="40 % - Accent3 2 2 2 3 5" xfId="3734"/>
    <cellStyle name="40 % - Accent3 2 2 2 3 6" xfId="14312"/>
    <cellStyle name="40 % - Accent3 2 2 2 3 7" xfId="19243"/>
    <cellStyle name="40 % - Accent3 2 2 2 3 8" xfId="29800"/>
    <cellStyle name="40 % - Accent3 2 2 2 3 9" xfId="40355"/>
    <cellStyle name="40 % - Accent3 2 2 2 4" xfId="1618"/>
    <cellStyle name="40 % - Accent3 2 2 2 4 2" xfId="6904"/>
    <cellStyle name="40 % - Accent3 2 2 2 4 2 2" xfId="12185"/>
    <cellStyle name="40 % - Accent3 2 2 2 4 2 2 2" xfId="27691"/>
    <cellStyle name="40 % - Accent3 2 2 2 4 2 2 3" xfId="38248"/>
    <cellStyle name="40 % - Accent3 2 2 2 4 2 2 4" xfId="48803"/>
    <cellStyle name="40 % - Accent3 2 2 2 4 2 2 5" xfId="59367"/>
    <cellStyle name="40 % - Accent3 2 2 2 4 2 3" xfId="17304"/>
    <cellStyle name="40 % - Accent3 2 2 2 4 2 4" xfId="22411"/>
    <cellStyle name="40 % - Accent3 2 2 2 4 2 5" xfId="32968"/>
    <cellStyle name="40 % - Accent3 2 2 2 4 2 6" xfId="43523"/>
    <cellStyle name="40 % - Accent3 2 2 2 4 2 7" xfId="54087"/>
    <cellStyle name="40 % - Accent3 2 2 2 4 3" xfId="9544"/>
    <cellStyle name="40 % - Accent3 2 2 2 4 3 2" xfId="25051"/>
    <cellStyle name="40 % - Accent3 2 2 2 4 3 3" xfId="35608"/>
    <cellStyle name="40 % - Accent3 2 2 2 4 3 4" xfId="46163"/>
    <cellStyle name="40 % - Accent3 2 2 2 4 3 5" xfId="56727"/>
    <cellStyle name="40 % - Accent3 2 2 2 4 4" xfId="4262"/>
    <cellStyle name="40 % - Accent3 2 2 2 4 5" xfId="14840"/>
    <cellStyle name="40 % - Accent3 2 2 2 4 6" xfId="19771"/>
    <cellStyle name="40 % - Accent3 2 2 2 4 7" xfId="30328"/>
    <cellStyle name="40 % - Accent3 2 2 2 4 8" xfId="40883"/>
    <cellStyle name="40 % - Accent3 2 2 2 4 9" xfId="51447"/>
    <cellStyle name="40 % - Accent3 2 2 2 5" xfId="5671"/>
    <cellStyle name="40 % - Accent3 2 2 2 5 2" xfId="10953"/>
    <cellStyle name="40 % - Accent3 2 2 2 5 2 2" xfId="26459"/>
    <cellStyle name="40 % - Accent3 2 2 2 5 2 3" xfId="37016"/>
    <cellStyle name="40 % - Accent3 2 2 2 5 2 4" xfId="47571"/>
    <cellStyle name="40 % - Accent3 2 2 2 5 2 5" xfId="58135"/>
    <cellStyle name="40 % - Accent3 2 2 2 5 3" xfId="16072"/>
    <cellStyle name="40 % - Accent3 2 2 2 5 4" xfId="21179"/>
    <cellStyle name="40 % - Accent3 2 2 2 5 5" xfId="31736"/>
    <cellStyle name="40 % - Accent3 2 2 2 5 6" xfId="42291"/>
    <cellStyle name="40 % - Accent3 2 2 2 5 7" xfId="52855"/>
    <cellStyle name="40 % - Accent3 2 2 2 6" xfId="8312"/>
    <cellStyle name="40 % - Accent3 2 2 2 6 2" xfId="23819"/>
    <cellStyle name="40 % - Accent3 2 2 2 6 3" xfId="34376"/>
    <cellStyle name="40 % - Accent3 2 2 2 6 4" xfId="44931"/>
    <cellStyle name="40 % - Accent3 2 2 2 6 5" xfId="55495"/>
    <cellStyle name="40 % - Accent3 2 2 2 7" xfId="3034"/>
    <cellStyle name="40 % - Accent3 2 2 2 8" xfId="13608"/>
    <cellStyle name="40 % - Accent3 2 2 2 9" xfId="18539"/>
    <cellStyle name="40 % - Accent3 2 2 3" xfId="561"/>
    <cellStyle name="40 % - Accent3 2 2 3 10" xfId="39827"/>
    <cellStyle name="40 % - Accent3 2 2 3 11" xfId="50391"/>
    <cellStyle name="40 % - Accent3 2 2 3 2" xfId="1266"/>
    <cellStyle name="40 % - Accent3 2 2 3 2 10" xfId="51095"/>
    <cellStyle name="40 % - Accent3 2 2 3 2 2" xfId="2498"/>
    <cellStyle name="40 % - Accent3 2 2 3 2 2 2" xfId="7784"/>
    <cellStyle name="40 % - Accent3 2 2 3 2 2 2 2" xfId="13065"/>
    <cellStyle name="40 % - Accent3 2 2 3 2 2 2 2 2" xfId="28571"/>
    <cellStyle name="40 % - Accent3 2 2 3 2 2 2 2 3" xfId="39128"/>
    <cellStyle name="40 % - Accent3 2 2 3 2 2 2 2 4" xfId="49683"/>
    <cellStyle name="40 % - Accent3 2 2 3 2 2 2 2 5" xfId="60247"/>
    <cellStyle name="40 % - Accent3 2 2 3 2 2 2 3" xfId="18184"/>
    <cellStyle name="40 % - Accent3 2 2 3 2 2 2 4" xfId="23291"/>
    <cellStyle name="40 % - Accent3 2 2 3 2 2 2 5" xfId="33848"/>
    <cellStyle name="40 % - Accent3 2 2 3 2 2 2 6" xfId="44403"/>
    <cellStyle name="40 % - Accent3 2 2 3 2 2 2 7" xfId="54967"/>
    <cellStyle name="40 % - Accent3 2 2 3 2 2 3" xfId="10424"/>
    <cellStyle name="40 % - Accent3 2 2 3 2 2 3 2" xfId="25931"/>
    <cellStyle name="40 % - Accent3 2 2 3 2 2 3 3" xfId="36488"/>
    <cellStyle name="40 % - Accent3 2 2 3 2 2 3 4" xfId="47043"/>
    <cellStyle name="40 % - Accent3 2 2 3 2 2 3 5" xfId="57607"/>
    <cellStyle name="40 % - Accent3 2 2 3 2 2 4" xfId="5142"/>
    <cellStyle name="40 % - Accent3 2 2 3 2 2 5" xfId="15720"/>
    <cellStyle name="40 % - Accent3 2 2 3 2 2 6" xfId="20651"/>
    <cellStyle name="40 % - Accent3 2 2 3 2 2 7" xfId="31208"/>
    <cellStyle name="40 % - Accent3 2 2 3 2 2 8" xfId="41763"/>
    <cellStyle name="40 % - Accent3 2 2 3 2 2 9" xfId="52327"/>
    <cellStyle name="40 % - Accent3 2 2 3 2 3" xfId="6552"/>
    <cellStyle name="40 % - Accent3 2 2 3 2 3 2" xfId="11833"/>
    <cellStyle name="40 % - Accent3 2 2 3 2 3 2 2" xfId="27339"/>
    <cellStyle name="40 % - Accent3 2 2 3 2 3 2 3" xfId="37896"/>
    <cellStyle name="40 % - Accent3 2 2 3 2 3 2 4" xfId="48451"/>
    <cellStyle name="40 % - Accent3 2 2 3 2 3 2 5" xfId="59015"/>
    <cellStyle name="40 % - Accent3 2 2 3 2 3 3" xfId="16952"/>
    <cellStyle name="40 % - Accent3 2 2 3 2 3 4" xfId="22059"/>
    <cellStyle name="40 % - Accent3 2 2 3 2 3 5" xfId="32616"/>
    <cellStyle name="40 % - Accent3 2 2 3 2 3 6" xfId="43171"/>
    <cellStyle name="40 % - Accent3 2 2 3 2 3 7" xfId="53735"/>
    <cellStyle name="40 % - Accent3 2 2 3 2 4" xfId="9192"/>
    <cellStyle name="40 % - Accent3 2 2 3 2 4 2" xfId="24699"/>
    <cellStyle name="40 % - Accent3 2 2 3 2 4 3" xfId="35256"/>
    <cellStyle name="40 % - Accent3 2 2 3 2 4 4" xfId="45811"/>
    <cellStyle name="40 % - Accent3 2 2 3 2 4 5" xfId="56375"/>
    <cellStyle name="40 % - Accent3 2 2 3 2 5" xfId="3910"/>
    <cellStyle name="40 % - Accent3 2 2 3 2 6" xfId="14488"/>
    <cellStyle name="40 % - Accent3 2 2 3 2 7" xfId="19419"/>
    <cellStyle name="40 % - Accent3 2 2 3 2 8" xfId="29976"/>
    <cellStyle name="40 % - Accent3 2 2 3 2 9" xfId="40531"/>
    <cellStyle name="40 % - Accent3 2 2 3 3" xfId="1794"/>
    <cellStyle name="40 % - Accent3 2 2 3 3 2" xfId="7080"/>
    <cellStyle name="40 % - Accent3 2 2 3 3 2 2" xfId="12361"/>
    <cellStyle name="40 % - Accent3 2 2 3 3 2 2 2" xfId="27867"/>
    <cellStyle name="40 % - Accent3 2 2 3 3 2 2 3" xfId="38424"/>
    <cellStyle name="40 % - Accent3 2 2 3 3 2 2 4" xfId="48979"/>
    <cellStyle name="40 % - Accent3 2 2 3 3 2 2 5" xfId="59543"/>
    <cellStyle name="40 % - Accent3 2 2 3 3 2 3" xfId="17480"/>
    <cellStyle name="40 % - Accent3 2 2 3 3 2 4" xfId="22587"/>
    <cellStyle name="40 % - Accent3 2 2 3 3 2 5" xfId="33144"/>
    <cellStyle name="40 % - Accent3 2 2 3 3 2 6" xfId="43699"/>
    <cellStyle name="40 % - Accent3 2 2 3 3 2 7" xfId="54263"/>
    <cellStyle name="40 % - Accent3 2 2 3 3 3" xfId="9720"/>
    <cellStyle name="40 % - Accent3 2 2 3 3 3 2" xfId="25227"/>
    <cellStyle name="40 % - Accent3 2 2 3 3 3 3" xfId="35784"/>
    <cellStyle name="40 % - Accent3 2 2 3 3 3 4" xfId="46339"/>
    <cellStyle name="40 % - Accent3 2 2 3 3 3 5" xfId="56903"/>
    <cellStyle name="40 % - Accent3 2 2 3 3 4" xfId="4438"/>
    <cellStyle name="40 % - Accent3 2 2 3 3 5" xfId="15016"/>
    <cellStyle name="40 % - Accent3 2 2 3 3 6" xfId="19947"/>
    <cellStyle name="40 % - Accent3 2 2 3 3 7" xfId="30504"/>
    <cellStyle name="40 % - Accent3 2 2 3 3 8" xfId="41059"/>
    <cellStyle name="40 % - Accent3 2 2 3 3 9" xfId="51623"/>
    <cellStyle name="40 % - Accent3 2 2 3 4" xfId="5847"/>
    <cellStyle name="40 % - Accent3 2 2 3 4 2" xfId="11129"/>
    <cellStyle name="40 % - Accent3 2 2 3 4 2 2" xfId="26635"/>
    <cellStyle name="40 % - Accent3 2 2 3 4 2 3" xfId="37192"/>
    <cellStyle name="40 % - Accent3 2 2 3 4 2 4" xfId="47747"/>
    <cellStyle name="40 % - Accent3 2 2 3 4 2 5" xfId="58311"/>
    <cellStyle name="40 % - Accent3 2 2 3 4 3" xfId="16248"/>
    <cellStyle name="40 % - Accent3 2 2 3 4 4" xfId="21355"/>
    <cellStyle name="40 % - Accent3 2 2 3 4 5" xfId="31912"/>
    <cellStyle name="40 % - Accent3 2 2 3 4 6" xfId="42467"/>
    <cellStyle name="40 % - Accent3 2 2 3 4 7" xfId="53031"/>
    <cellStyle name="40 % - Accent3 2 2 3 5" xfId="8488"/>
    <cellStyle name="40 % - Accent3 2 2 3 5 2" xfId="23995"/>
    <cellStyle name="40 % - Accent3 2 2 3 5 3" xfId="34552"/>
    <cellStyle name="40 % - Accent3 2 2 3 5 4" xfId="45107"/>
    <cellStyle name="40 % - Accent3 2 2 3 5 5" xfId="55671"/>
    <cellStyle name="40 % - Accent3 2 2 3 6" xfId="3206"/>
    <cellStyle name="40 % - Accent3 2 2 3 7" xfId="13784"/>
    <cellStyle name="40 % - Accent3 2 2 3 8" xfId="18715"/>
    <cellStyle name="40 % - Accent3 2 2 3 9" xfId="29272"/>
    <cellStyle name="40 % - Accent3 2 2 4" xfId="914"/>
    <cellStyle name="40 % - Accent3 2 2 4 10" xfId="50743"/>
    <cellStyle name="40 % - Accent3 2 2 4 2" xfId="2146"/>
    <cellStyle name="40 % - Accent3 2 2 4 2 2" xfId="7432"/>
    <cellStyle name="40 % - Accent3 2 2 4 2 2 2" xfId="12713"/>
    <cellStyle name="40 % - Accent3 2 2 4 2 2 2 2" xfId="28219"/>
    <cellStyle name="40 % - Accent3 2 2 4 2 2 2 3" xfId="38776"/>
    <cellStyle name="40 % - Accent3 2 2 4 2 2 2 4" xfId="49331"/>
    <cellStyle name="40 % - Accent3 2 2 4 2 2 2 5" xfId="59895"/>
    <cellStyle name="40 % - Accent3 2 2 4 2 2 3" xfId="17832"/>
    <cellStyle name="40 % - Accent3 2 2 4 2 2 4" xfId="22939"/>
    <cellStyle name="40 % - Accent3 2 2 4 2 2 5" xfId="33496"/>
    <cellStyle name="40 % - Accent3 2 2 4 2 2 6" xfId="44051"/>
    <cellStyle name="40 % - Accent3 2 2 4 2 2 7" xfId="54615"/>
    <cellStyle name="40 % - Accent3 2 2 4 2 3" xfId="10072"/>
    <cellStyle name="40 % - Accent3 2 2 4 2 3 2" xfId="25579"/>
    <cellStyle name="40 % - Accent3 2 2 4 2 3 3" xfId="36136"/>
    <cellStyle name="40 % - Accent3 2 2 4 2 3 4" xfId="46691"/>
    <cellStyle name="40 % - Accent3 2 2 4 2 3 5" xfId="57255"/>
    <cellStyle name="40 % - Accent3 2 2 4 2 4" xfId="4790"/>
    <cellStyle name="40 % - Accent3 2 2 4 2 5" xfId="15368"/>
    <cellStyle name="40 % - Accent3 2 2 4 2 6" xfId="20299"/>
    <cellStyle name="40 % - Accent3 2 2 4 2 7" xfId="30856"/>
    <cellStyle name="40 % - Accent3 2 2 4 2 8" xfId="41411"/>
    <cellStyle name="40 % - Accent3 2 2 4 2 9" xfId="51975"/>
    <cellStyle name="40 % - Accent3 2 2 4 3" xfId="6200"/>
    <cellStyle name="40 % - Accent3 2 2 4 3 2" xfId="11481"/>
    <cellStyle name="40 % - Accent3 2 2 4 3 2 2" xfId="26987"/>
    <cellStyle name="40 % - Accent3 2 2 4 3 2 3" xfId="37544"/>
    <cellStyle name="40 % - Accent3 2 2 4 3 2 4" xfId="48099"/>
    <cellStyle name="40 % - Accent3 2 2 4 3 2 5" xfId="58663"/>
    <cellStyle name="40 % - Accent3 2 2 4 3 3" xfId="16600"/>
    <cellStyle name="40 % - Accent3 2 2 4 3 4" xfId="21707"/>
    <cellStyle name="40 % - Accent3 2 2 4 3 5" xfId="32264"/>
    <cellStyle name="40 % - Accent3 2 2 4 3 6" xfId="42819"/>
    <cellStyle name="40 % - Accent3 2 2 4 3 7" xfId="53383"/>
    <cellStyle name="40 % - Accent3 2 2 4 4" xfId="8840"/>
    <cellStyle name="40 % - Accent3 2 2 4 4 2" xfId="24347"/>
    <cellStyle name="40 % - Accent3 2 2 4 4 3" xfId="34904"/>
    <cellStyle name="40 % - Accent3 2 2 4 4 4" xfId="45459"/>
    <cellStyle name="40 % - Accent3 2 2 4 4 5" xfId="56023"/>
    <cellStyle name="40 % - Accent3 2 2 4 5" xfId="3558"/>
    <cellStyle name="40 % - Accent3 2 2 4 6" xfId="14136"/>
    <cellStyle name="40 % - Accent3 2 2 4 7" xfId="19067"/>
    <cellStyle name="40 % - Accent3 2 2 4 8" xfId="29624"/>
    <cellStyle name="40 % - Accent3 2 2 4 9" xfId="40179"/>
    <cellStyle name="40 % - Accent3 2 2 5" xfId="1442"/>
    <cellStyle name="40 % - Accent3 2 2 5 2" xfId="6728"/>
    <cellStyle name="40 % - Accent3 2 2 5 2 2" xfId="12009"/>
    <cellStyle name="40 % - Accent3 2 2 5 2 2 2" xfId="27515"/>
    <cellStyle name="40 % - Accent3 2 2 5 2 2 3" xfId="38072"/>
    <cellStyle name="40 % - Accent3 2 2 5 2 2 4" xfId="48627"/>
    <cellStyle name="40 % - Accent3 2 2 5 2 2 5" xfId="59191"/>
    <cellStyle name="40 % - Accent3 2 2 5 2 3" xfId="17128"/>
    <cellStyle name="40 % - Accent3 2 2 5 2 4" xfId="22235"/>
    <cellStyle name="40 % - Accent3 2 2 5 2 5" xfId="32792"/>
    <cellStyle name="40 % - Accent3 2 2 5 2 6" xfId="43347"/>
    <cellStyle name="40 % - Accent3 2 2 5 2 7" xfId="53911"/>
    <cellStyle name="40 % - Accent3 2 2 5 3" xfId="9368"/>
    <cellStyle name="40 % - Accent3 2 2 5 3 2" xfId="24875"/>
    <cellStyle name="40 % - Accent3 2 2 5 3 3" xfId="35432"/>
    <cellStyle name="40 % - Accent3 2 2 5 3 4" xfId="45987"/>
    <cellStyle name="40 % - Accent3 2 2 5 3 5" xfId="56551"/>
    <cellStyle name="40 % - Accent3 2 2 5 4" xfId="4086"/>
    <cellStyle name="40 % - Accent3 2 2 5 5" xfId="14664"/>
    <cellStyle name="40 % - Accent3 2 2 5 6" xfId="19595"/>
    <cellStyle name="40 % - Accent3 2 2 5 7" xfId="30152"/>
    <cellStyle name="40 % - Accent3 2 2 5 8" xfId="40707"/>
    <cellStyle name="40 % - Accent3 2 2 5 9" xfId="51271"/>
    <cellStyle name="40 % - Accent3 2 2 6" xfId="2674"/>
    <cellStyle name="40 % - Accent3 2 2 6 2" xfId="7960"/>
    <cellStyle name="40 % - Accent3 2 2 6 2 2" xfId="13241"/>
    <cellStyle name="40 % - Accent3 2 2 6 2 2 2" xfId="28747"/>
    <cellStyle name="40 % - Accent3 2 2 6 2 2 3" xfId="39304"/>
    <cellStyle name="40 % - Accent3 2 2 6 2 2 4" xfId="49859"/>
    <cellStyle name="40 % - Accent3 2 2 6 2 2 5" xfId="60423"/>
    <cellStyle name="40 % - Accent3 2 2 6 2 3" xfId="23467"/>
    <cellStyle name="40 % - Accent3 2 2 6 2 4" xfId="34024"/>
    <cellStyle name="40 % - Accent3 2 2 6 2 5" xfId="44579"/>
    <cellStyle name="40 % - Accent3 2 2 6 2 6" xfId="55143"/>
    <cellStyle name="40 % - Accent3 2 2 6 3" xfId="10600"/>
    <cellStyle name="40 % - Accent3 2 2 6 3 2" xfId="26107"/>
    <cellStyle name="40 % - Accent3 2 2 6 3 3" xfId="36664"/>
    <cellStyle name="40 % - Accent3 2 2 6 3 4" xfId="47219"/>
    <cellStyle name="40 % - Accent3 2 2 6 3 5" xfId="57783"/>
    <cellStyle name="40 % - Accent3 2 2 6 4" xfId="5318"/>
    <cellStyle name="40 % - Accent3 2 2 6 5" xfId="15896"/>
    <cellStyle name="40 % - Accent3 2 2 6 6" xfId="20827"/>
    <cellStyle name="40 % - Accent3 2 2 6 7" xfId="31384"/>
    <cellStyle name="40 % - Accent3 2 2 6 8" xfId="41939"/>
    <cellStyle name="40 % - Accent3 2 2 6 9" xfId="52503"/>
    <cellStyle name="40 % - Accent3 2 2 7" xfId="5495"/>
    <cellStyle name="40 % - Accent3 2 2 7 2" xfId="10777"/>
    <cellStyle name="40 % - Accent3 2 2 7 2 2" xfId="26283"/>
    <cellStyle name="40 % - Accent3 2 2 7 2 3" xfId="36840"/>
    <cellStyle name="40 % - Accent3 2 2 7 2 4" xfId="47395"/>
    <cellStyle name="40 % - Accent3 2 2 7 2 5" xfId="57959"/>
    <cellStyle name="40 % - Accent3 2 2 7 3" xfId="21003"/>
    <cellStyle name="40 % - Accent3 2 2 7 4" xfId="31560"/>
    <cellStyle name="40 % - Accent3 2 2 7 5" xfId="42115"/>
    <cellStyle name="40 % - Accent3 2 2 7 6" xfId="52679"/>
    <cellStyle name="40 % - Accent3 2 2 8" xfId="8136"/>
    <cellStyle name="40 % - Accent3 2 2 8 2" xfId="23643"/>
    <cellStyle name="40 % - Accent3 2 2 8 3" xfId="34200"/>
    <cellStyle name="40 % - Accent3 2 2 8 4" xfId="44755"/>
    <cellStyle name="40 % - Accent3 2 2 8 5" xfId="55319"/>
    <cellStyle name="40 % - Accent3 2 2 9" xfId="2851"/>
    <cellStyle name="40 % - Accent3 2 3" xfId="298"/>
    <cellStyle name="40 % - Accent3 2 3 10" xfId="29013"/>
    <cellStyle name="40 % - Accent3 2 3 11" xfId="39568"/>
    <cellStyle name="40 % - Accent3 2 3 12" xfId="50128"/>
    <cellStyle name="40 % - Accent3 2 3 2" xfId="651"/>
    <cellStyle name="40 % - Accent3 2 3 2 10" xfId="50480"/>
    <cellStyle name="40 % - Accent3 2 3 2 2" xfId="1883"/>
    <cellStyle name="40 % - Accent3 2 3 2 2 2" xfId="7169"/>
    <cellStyle name="40 % - Accent3 2 3 2 2 2 2" xfId="12450"/>
    <cellStyle name="40 % - Accent3 2 3 2 2 2 2 2" xfId="27956"/>
    <cellStyle name="40 % - Accent3 2 3 2 2 2 2 3" xfId="38513"/>
    <cellStyle name="40 % - Accent3 2 3 2 2 2 2 4" xfId="49068"/>
    <cellStyle name="40 % - Accent3 2 3 2 2 2 2 5" xfId="59632"/>
    <cellStyle name="40 % - Accent3 2 3 2 2 2 3" xfId="17569"/>
    <cellStyle name="40 % - Accent3 2 3 2 2 2 4" xfId="22676"/>
    <cellStyle name="40 % - Accent3 2 3 2 2 2 5" xfId="33233"/>
    <cellStyle name="40 % - Accent3 2 3 2 2 2 6" xfId="43788"/>
    <cellStyle name="40 % - Accent3 2 3 2 2 2 7" xfId="54352"/>
    <cellStyle name="40 % - Accent3 2 3 2 2 3" xfId="9809"/>
    <cellStyle name="40 % - Accent3 2 3 2 2 3 2" xfId="25316"/>
    <cellStyle name="40 % - Accent3 2 3 2 2 3 3" xfId="35873"/>
    <cellStyle name="40 % - Accent3 2 3 2 2 3 4" xfId="46428"/>
    <cellStyle name="40 % - Accent3 2 3 2 2 3 5" xfId="56992"/>
    <cellStyle name="40 % - Accent3 2 3 2 2 4" xfId="4527"/>
    <cellStyle name="40 % - Accent3 2 3 2 2 5" xfId="15105"/>
    <cellStyle name="40 % - Accent3 2 3 2 2 6" xfId="20036"/>
    <cellStyle name="40 % - Accent3 2 3 2 2 7" xfId="30593"/>
    <cellStyle name="40 % - Accent3 2 3 2 2 8" xfId="41148"/>
    <cellStyle name="40 % - Accent3 2 3 2 2 9" xfId="51712"/>
    <cellStyle name="40 % - Accent3 2 3 2 3" xfId="5937"/>
    <cellStyle name="40 % - Accent3 2 3 2 3 2" xfId="11218"/>
    <cellStyle name="40 % - Accent3 2 3 2 3 2 2" xfId="26724"/>
    <cellStyle name="40 % - Accent3 2 3 2 3 2 3" xfId="37281"/>
    <cellStyle name="40 % - Accent3 2 3 2 3 2 4" xfId="47836"/>
    <cellStyle name="40 % - Accent3 2 3 2 3 2 5" xfId="58400"/>
    <cellStyle name="40 % - Accent3 2 3 2 3 3" xfId="16337"/>
    <cellStyle name="40 % - Accent3 2 3 2 3 4" xfId="21444"/>
    <cellStyle name="40 % - Accent3 2 3 2 3 5" xfId="32001"/>
    <cellStyle name="40 % - Accent3 2 3 2 3 6" xfId="42556"/>
    <cellStyle name="40 % - Accent3 2 3 2 3 7" xfId="53120"/>
    <cellStyle name="40 % - Accent3 2 3 2 4" xfId="8577"/>
    <cellStyle name="40 % - Accent3 2 3 2 4 2" xfId="24084"/>
    <cellStyle name="40 % - Accent3 2 3 2 4 3" xfId="34641"/>
    <cellStyle name="40 % - Accent3 2 3 2 4 4" xfId="45196"/>
    <cellStyle name="40 % - Accent3 2 3 2 4 5" xfId="55760"/>
    <cellStyle name="40 % - Accent3 2 3 2 5" xfId="3295"/>
    <cellStyle name="40 % - Accent3 2 3 2 6" xfId="13873"/>
    <cellStyle name="40 % - Accent3 2 3 2 7" xfId="18804"/>
    <cellStyle name="40 % - Accent3 2 3 2 8" xfId="29361"/>
    <cellStyle name="40 % - Accent3 2 3 2 9" xfId="39916"/>
    <cellStyle name="40 % - Accent3 2 3 3" xfId="1003"/>
    <cellStyle name="40 % - Accent3 2 3 3 10" xfId="50832"/>
    <cellStyle name="40 % - Accent3 2 3 3 2" xfId="2235"/>
    <cellStyle name="40 % - Accent3 2 3 3 2 2" xfId="7521"/>
    <cellStyle name="40 % - Accent3 2 3 3 2 2 2" xfId="12802"/>
    <cellStyle name="40 % - Accent3 2 3 3 2 2 2 2" xfId="28308"/>
    <cellStyle name="40 % - Accent3 2 3 3 2 2 2 3" xfId="38865"/>
    <cellStyle name="40 % - Accent3 2 3 3 2 2 2 4" xfId="49420"/>
    <cellStyle name="40 % - Accent3 2 3 3 2 2 2 5" xfId="59984"/>
    <cellStyle name="40 % - Accent3 2 3 3 2 2 3" xfId="17921"/>
    <cellStyle name="40 % - Accent3 2 3 3 2 2 4" xfId="23028"/>
    <cellStyle name="40 % - Accent3 2 3 3 2 2 5" xfId="33585"/>
    <cellStyle name="40 % - Accent3 2 3 3 2 2 6" xfId="44140"/>
    <cellStyle name="40 % - Accent3 2 3 3 2 2 7" xfId="54704"/>
    <cellStyle name="40 % - Accent3 2 3 3 2 3" xfId="10161"/>
    <cellStyle name="40 % - Accent3 2 3 3 2 3 2" xfId="25668"/>
    <cellStyle name="40 % - Accent3 2 3 3 2 3 3" xfId="36225"/>
    <cellStyle name="40 % - Accent3 2 3 3 2 3 4" xfId="46780"/>
    <cellStyle name="40 % - Accent3 2 3 3 2 3 5" xfId="57344"/>
    <cellStyle name="40 % - Accent3 2 3 3 2 4" xfId="4879"/>
    <cellStyle name="40 % - Accent3 2 3 3 2 5" xfId="15457"/>
    <cellStyle name="40 % - Accent3 2 3 3 2 6" xfId="20388"/>
    <cellStyle name="40 % - Accent3 2 3 3 2 7" xfId="30945"/>
    <cellStyle name="40 % - Accent3 2 3 3 2 8" xfId="41500"/>
    <cellStyle name="40 % - Accent3 2 3 3 2 9" xfId="52064"/>
    <cellStyle name="40 % - Accent3 2 3 3 3" xfId="6289"/>
    <cellStyle name="40 % - Accent3 2 3 3 3 2" xfId="11570"/>
    <cellStyle name="40 % - Accent3 2 3 3 3 2 2" xfId="27076"/>
    <cellStyle name="40 % - Accent3 2 3 3 3 2 3" xfId="37633"/>
    <cellStyle name="40 % - Accent3 2 3 3 3 2 4" xfId="48188"/>
    <cellStyle name="40 % - Accent3 2 3 3 3 2 5" xfId="58752"/>
    <cellStyle name="40 % - Accent3 2 3 3 3 3" xfId="16689"/>
    <cellStyle name="40 % - Accent3 2 3 3 3 4" xfId="21796"/>
    <cellStyle name="40 % - Accent3 2 3 3 3 5" xfId="32353"/>
    <cellStyle name="40 % - Accent3 2 3 3 3 6" xfId="42908"/>
    <cellStyle name="40 % - Accent3 2 3 3 3 7" xfId="53472"/>
    <cellStyle name="40 % - Accent3 2 3 3 4" xfId="8929"/>
    <cellStyle name="40 % - Accent3 2 3 3 4 2" xfId="24436"/>
    <cellStyle name="40 % - Accent3 2 3 3 4 3" xfId="34993"/>
    <cellStyle name="40 % - Accent3 2 3 3 4 4" xfId="45548"/>
    <cellStyle name="40 % - Accent3 2 3 3 4 5" xfId="56112"/>
    <cellStyle name="40 % - Accent3 2 3 3 5" xfId="3647"/>
    <cellStyle name="40 % - Accent3 2 3 3 6" xfId="14225"/>
    <cellStyle name="40 % - Accent3 2 3 3 7" xfId="19156"/>
    <cellStyle name="40 % - Accent3 2 3 3 8" xfId="29713"/>
    <cellStyle name="40 % - Accent3 2 3 3 9" xfId="40268"/>
    <cellStyle name="40 % - Accent3 2 3 4" xfId="1531"/>
    <cellStyle name="40 % - Accent3 2 3 4 2" xfId="6817"/>
    <cellStyle name="40 % - Accent3 2 3 4 2 2" xfId="12098"/>
    <cellStyle name="40 % - Accent3 2 3 4 2 2 2" xfId="27604"/>
    <cellStyle name="40 % - Accent3 2 3 4 2 2 3" xfId="38161"/>
    <cellStyle name="40 % - Accent3 2 3 4 2 2 4" xfId="48716"/>
    <cellStyle name="40 % - Accent3 2 3 4 2 2 5" xfId="59280"/>
    <cellStyle name="40 % - Accent3 2 3 4 2 3" xfId="17217"/>
    <cellStyle name="40 % - Accent3 2 3 4 2 4" xfId="22324"/>
    <cellStyle name="40 % - Accent3 2 3 4 2 5" xfId="32881"/>
    <cellStyle name="40 % - Accent3 2 3 4 2 6" xfId="43436"/>
    <cellStyle name="40 % - Accent3 2 3 4 2 7" xfId="54000"/>
    <cellStyle name="40 % - Accent3 2 3 4 3" xfId="9457"/>
    <cellStyle name="40 % - Accent3 2 3 4 3 2" xfId="24964"/>
    <cellStyle name="40 % - Accent3 2 3 4 3 3" xfId="35521"/>
    <cellStyle name="40 % - Accent3 2 3 4 3 4" xfId="46076"/>
    <cellStyle name="40 % - Accent3 2 3 4 3 5" xfId="56640"/>
    <cellStyle name="40 % - Accent3 2 3 4 4" xfId="4175"/>
    <cellStyle name="40 % - Accent3 2 3 4 5" xfId="14753"/>
    <cellStyle name="40 % - Accent3 2 3 4 6" xfId="19684"/>
    <cellStyle name="40 % - Accent3 2 3 4 7" xfId="30241"/>
    <cellStyle name="40 % - Accent3 2 3 4 8" xfId="40796"/>
    <cellStyle name="40 % - Accent3 2 3 4 9" xfId="51360"/>
    <cellStyle name="40 % - Accent3 2 3 5" xfId="5584"/>
    <cellStyle name="40 % - Accent3 2 3 5 2" xfId="10866"/>
    <cellStyle name="40 % - Accent3 2 3 5 2 2" xfId="26372"/>
    <cellStyle name="40 % - Accent3 2 3 5 2 3" xfId="36929"/>
    <cellStyle name="40 % - Accent3 2 3 5 2 4" xfId="47484"/>
    <cellStyle name="40 % - Accent3 2 3 5 2 5" xfId="58048"/>
    <cellStyle name="40 % - Accent3 2 3 5 3" xfId="15985"/>
    <cellStyle name="40 % - Accent3 2 3 5 4" xfId="21092"/>
    <cellStyle name="40 % - Accent3 2 3 5 5" xfId="31649"/>
    <cellStyle name="40 % - Accent3 2 3 5 6" xfId="42204"/>
    <cellStyle name="40 % - Accent3 2 3 5 7" xfId="52768"/>
    <cellStyle name="40 % - Accent3 2 3 6" xfId="8225"/>
    <cellStyle name="40 % - Accent3 2 3 6 2" xfId="23732"/>
    <cellStyle name="40 % - Accent3 2 3 6 3" xfId="34289"/>
    <cellStyle name="40 % - Accent3 2 3 6 4" xfId="44844"/>
    <cellStyle name="40 % - Accent3 2 3 6 5" xfId="55408"/>
    <cellStyle name="40 % - Accent3 2 3 7" xfId="2947"/>
    <cellStyle name="40 % - Accent3 2 3 8" xfId="13521"/>
    <cellStyle name="40 % - Accent3 2 3 9" xfId="18452"/>
    <cellStyle name="40 % - Accent3 2 4" xfId="474"/>
    <cellStyle name="40 % - Accent3 2 4 10" xfId="39742"/>
    <cellStyle name="40 % - Accent3 2 4 11" xfId="50304"/>
    <cellStyle name="40 % - Accent3 2 4 2" xfId="1179"/>
    <cellStyle name="40 % - Accent3 2 4 2 10" xfId="51008"/>
    <cellStyle name="40 % - Accent3 2 4 2 2" xfId="2411"/>
    <cellStyle name="40 % - Accent3 2 4 2 2 2" xfId="7697"/>
    <cellStyle name="40 % - Accent3 2 4 2 2 2 2" xfId="12978"/>
    <cellStyle name="40 % - Accent3 2 4 2 2 2 2 2" xfId="28484"/>
    <cellStyle name="40 % - Accent3 2 4 2 2 2 2 3" xfId="39041"/>
    <cellStyle name="40 % - Accent3 2 4 2 2 2 2 4" xfId="49596"/>
    <cellStyle name="40 % - Accent3 2 4 2 2 2 2 5" xfId="60160"/>
    <cellStyle name="40 % - Accent3 2 4 2 2 2 3" xfId="18097"/>
    <cellStyle name="40 % - Accent3 2 4 2 2 2 4" xfId="23204"/>
    <cellStyle name="40 % - Accent3 2 4 2 2 2 5" xfId="33761"/>
    <cellStyle name="40 % - Accent3 2 4 2 2 2 6" xfId="44316"/>
    <cellStyle name="40 % - Accent3 2 4 2 2 2 7" xfId="54880"/>
    <cellStyle name="40 % - Accent3 2 4 2 2 3" xfId="10337"/>
    <cellStyle name="40 % - Accent3 2 4 2 2 3 2" xfId="25844"/>
    <cellStyle name="40 % - Accent3 2 4 2 2 3 3" xfId="36401"/>
    <cellStyle name="40 % - Accent3 2 4 2 2 3 4" xfId="46956"/>
    <cellStyle name="40 % - Accent3 2 4 2 2 3 5" xfId="57520"/>
    <cellStyle name="40 % - Accent3 2 4 2 2 4" xfId="5055"/>
    <cellStyle name="40 % - Accent3 2 4 2 2 5" xfId="15633"/>
    <cellStyle name="40 % - Accent3 2 4 2 2 6" xfId="20564"/>
    <cellStyle name="40 % - Accent3 2 4 2 2 7" xfId="31121"/>
    <cellStyle name="40 % - Accent3 2 4 2 2 8" xfId="41676"/>
    <cellStyle name="40 % - Accent3 2 4 2 2 9" xfId="52240"/>
    <cellStyle name="40 % - Accent3 2 4 2 3" xfId="6465"/>
    <cellStyle name="40 % - Accent3 2 4 2 3 2" xfId="11746"/>
    <cellStyle name="40 % - Accent3 2 4 2 3 2 2" xfId="27252"/>
    <cellStyle name="40 % - Accent3 2 4 2 3 2 3" xfId="37809"/>
    <cellStyle name="40 % - Accent3 2 4 2 3 2 4" xfId="48364"/>
    <cellStyle name="40 % - Accent3 2 4 2 3 2 5" xfId="58928"/>
    <cellStyle name="40 % - Accent3 2 4 2 3 3" xfId="16865"/>
    <cellStyle name="40 % - Accent3 2 4 2 3 4" xfId="21972"/>
    <cellStyle name="40 % - Accent3 2 4 2 3 5" xfId="32529"/>
    <cellStyle name="40 % - Accent3 2 4 2 3 6" xfId="43084"/>
    <cellStyle name="40 % - Accent3 2 4 2 3 7" xfId="53648"/>
    <cellStyle name="40 % - Accent3 2 4 2 4" xfId="9105"/>
    <cellStyle name="40 % - Accent3 2 4 2 4 2" xfId="24612"/>
    <cellStyle name="40 % - Accent3 2 4 2 4 3" xfId="35169"/>
    <cellStyle name="40 % - Accent3 2 4 2 4 4" xfId="45724"/>
    <cellStyle name="40 % - Accent3 2 4 2 4 5" xfId="56288"/>
    <cellStyle name="40 % - Accent3 2 4 2 5" xfId="3823"/>
    <cellStyle name="40 % - Accent3 2 4 2 6" xfId="14401"/>
    <cellStyle name="40 % - Accent3 2 4 2 7" xfId="19332"/>
    <cellStyle name="40 % - Accent3 2 4 2 8" xfId="29889"/>
    <cellStyle name="40 % - Accent3 2 4 2 9" xfId="40444"/>
    <cellStyle name="40 % - Accent3 2 4 3" xfId="1707"/>
    <cellStyle name="40 % - Accent3 2 4 3 2" xfId="6993"/>
    <cellStyle name="40 % - Accent3 2 4 3 2 2" xfId="12274"/>
    <cellStyle name="40 % - Accent3 2 4 3 2 2 2" xfId="27780"/>
    <cellStyle name="40 % - Accent3 2 4 3 2 2 3" xfId="38337"/>
    <cellStyle name="40 % - Accent3 2 4 3 2 2 4" xfId="48892"/>
    <cellStyle name="40 % - Accent3 2 4 3 2 2 5" xfId="59456"/>
    <cellStyle name="40 % - Accent3 2 4 3 2 3" xfId="17393"/>
    <cellStyle name="40 % - Accent3 2 4 3 2 4" xfId="22500"/>
    <cellStyle name="40 % - Accent3 2 4 3 2 5" xfId="33057"/>
    <cellStyle name="40 % - Accent3 2 4 3 2 6" xfId="43612"/>
    <cellStyle name="40 % - Accent3 2 4 3 2 7" xfId="54176"/>
    <cellStyle name="40 % - Accent3 2 4 3 3" xfId="9633"/>
    <cellStyle name="40 % - Accent3 2 4 3 3 2" xfId="25140"/>
    <cellStyle name="40 % - Accent3 2 4 3 3 3" xfId="35697"/>
    <cellStyle name="40 % - Accent3 2 4 3 3 4" xfId="46252"/>
    <cellStyle name="40 % - Accent3 2 4 3 3 5" xfId="56816"/>
    <cellStyle name="40 % - Accent3 2 4 3 4" xfId="4351"/>
    <cellStyle name="40 % - Accent3 2 4 3 5" xfId="14929"/>
    <cellStyle name="40 % - Accent3 2 4 3 6" xfId="19860"/>
    <cellStyle name="40 % - Accent3 2 4 3 7" xfId="30417"/>
    <cellStyle name="40 % - Accent3 2 4 3 8" xfId="40972"/>
    <cellStyle name="40 % - Accent3 2 4 3 9" xfId="51536"/>
    <cellStyle name="40 % - Accent3 2 4 4" xfId="5760"/>
    <cellStyle name="40 % - Accent3 2 4 4 2" xfId="11042"/>
    <cellStyle name="40 % - Accent3 2 4 4 2 2" xfId="26548"/>
    <cellStyle name="40 % - Accent3 2 4 4 2 3" xfId="37105"/>
    <cellStyle name="40 % - Accent3 2 4 4 2 4" xfId="47660"/>
    <cellStyle name="40 % - Accent3 2 4 4 2 5" xfId="58224"/>
    <cellStyle name="40 % - Accent3 2 4 4 3" xfId="16161"/>
    <cellStyle name="40 % - Accent3 2 4 4 4" xfId="21268"/>
    <cellStyle name="40 % - Accent3 2 4 4 5" xfId="31825"/>
    <cellStyle name="40 % - Accent3 2 4 4 6" xfId="42380"/>
    <cellStyle name="40 % - Accent3 2 4 4 7" xfId="52944"/>
    <cellStyle name="40 % - Accent3 2 4 5" xfId="8401"/>
    <cellStyle name="40 % - Accent3 2 4 5 2" xfId="23908"/>
    <cellStyle name="40 % - Accent3 2 4 5 3" xfId="34465"/>
    <cellStyle name="40 % - Accent3 2 4 5 4" xfId="45020"/>
    <cellStyle name="40 % - Accent3 2 4 5 5" xfId="55584"/>
    <cellStyle name="40 % - Accent3 2 4 6" xfId="3121"/>
    <cellStyle name="40 % - Accent3 2 4 7" xfId="13697"/>
    <cellStyle name="40 % - Accent3 2 4 8" xfId="18628"/>
    <cellStyle name="40 % - Accent3 2 4 9" xfId="29187"/>
    <cellStyle name="40 % - Accent3 2 5" xfId="827"/>
    <cellStyle name="40 % - Accent3 2 5 10" xfId="50656"/>
    <cellStyle name="40 % - Accent3 2 5 2" xfId="2059"/>
    <cellStyle name="40 % - Accent3 2 5 2 2" xfId="7345"/>
    <cellStyle name="40 % - Accent3 2 5 2 2 2" xfId="12626"/>
    <cellStyle name="40 % - Accent3 2 5 2 2 2 2" xfId="28132"/>
    <cellStyle name="40 % - Accent3 2 5 2 2 2 3" xfId="38689"/>
    <cellStyle name="40 % - Accent3 2 5 2 2 2 4" xfId="49244"/>
    <cellStyle name="40 % - Accent3 2 5 2 2 2 5" xfId="59808"/>
    <cellStyle name="40 % - Accent3 2 5 2 2 3" xfId="17745"/>
    <cellStyle name="40 % - Accent3 2 5 2 2 4" xfId="22852"/>
    <cellStyle name="40 % - Accent3 2 5 2 2 5" xfId="33409"/>
    <cellStyle name="40 % - Accent3 2 5 2 2 6" xfId="43964"/>
    <cellStyle name="40 % - Accent3 2 5 2 2 7" xfId="54528"/>
    <cellStyle name="40 % - Accent3 2 5 2 3" xfId="9985"/>
    <cellStyle name="40 % - Accent3 2 5 2 3 2" xfId="25492"/>
    <cellStyle name="40 % - Accent3 2 5 2 3 3" xfId="36049"/>
    <cellStyle name="40 % - Accent3 2 5 2 3 4" xfId="46604"/>
    <cellStyle name="40 % - Accent3 2 5 2 3 5" xfId="57168"/>
    <cellStyle name="40 % - Accent3 2 5 2 4" xfId="4703"/>
    <cellStyle name="40 % - Accent3 2 5 2 5" xfId="15281"/>
    <cellStyle name="40 % - Accent3 2 5 2 6" xfId="20212"/>
    <cellStyle name="40 % - Accent3 2 5 2 7" xfId="30769"/>
    <cellStyle name="40 % - Accent3 2 5 2 8" xfId="41324"/>
    <cellStyle name="40 % - Accent3 2 5 2 9" xfId="51888"/>
    <cellStyle name="40 % - Accent3 2 5 3" xfId="6113"/>
    <cellStyle name="40 % - Accent3 2 5 3 2" xfId="11394"/>
    <cellStyle name="40 % - Accent3 2 5 3 2 2" xfId="26900"/>
    <cellStyle name="40 % - Accent3 2 5 3 2 3" xfId="37457"/>
    <cellStyle name="40 % - Accent3 2 5 3 2 4" xfId="48012"/>
    <cellStyle name="40 % - Accent3 2 5 3 2 5" xfId="58576"/>
    <cellStyle name="40 % - Accent3 2 5 3 3" xfId="16513"/>
    <cellStyle name="40 % - Accent3 2 5 3 4" xfId="21620"/>
    <cellStyle name="40 % - Accent3 2 5 3 5" xfId="32177"/>
    <cellStyle name="40 % - Accent3 2 5 3 6" xfId="42732"/>
    <cellStyle name="40 % - Accent3 2 5 3 7" xfId="53296"/>
    <cellStyle name="40 % - Accent3 2 5 4" xfId="8753"/>
    <cellStyle name="40 % - Accent3 2 5 4 2" xfId="24260"/>
    <cellStyle name="40 % - Accent3 2 5 4 3" xfId="34817"/>
    <cellStyle name="40 % - Accent3 2 5 4 4" xfId="45372"/>
    <cellStyle name="40 % - Accent3 2 5 4 5" xfId="55936"/>
    <cellStyle name="40 % - Accent3 2 5 5" xfId="3471"/>
    <cellStyle name="40 % - Accent3 2 5 6" xfId="14049"/>
    <cellStyle name="40 % - Accent3 2 5 7" xfId="18980"/>
    <cellStyle name="40 % - Accent3 2 5 8" xfId="29537"/>
    <cellStyle name="40 % - Accent3 2 5 9" xfId="40092"/>
    <cellStyle name="40 % - Accent3 2 6" xfId="1355"/>
    <cellStyle name="40 % - Accent3 2 6 2" xfId="6641"/>
    <cellStyle name="40 % - Accent3 2 6 2 2" xfId="11922"/>
    <cellStyle name="40 % - Accent3 2 6 2 2 2" xfId="27428"/>
    <cellStyle name="40 % - Accent3 2 6 2 2 3" xfId="37985"/>
    <cellStyle name="40 % - Accent3 2 6 2 2 4" xfId="48540"/>
    <cellStyle name="40 % - Accent3 2 6 2 2 5" xfId="59104"/>
    <cellStyle name="40 % - Accent3 2 6 2 3" xfId="17041"/>
    <cellStyle name="40 % - Accent3 2 6 2 4" xfId="22148"/>
    <cellStyle name="40 % - Accent3 2 6 2 5" xfId="32705"/>
    <cellStyle name="40 % - Accent3 2 6 2 6" xfId="43260"/>
    <cellStyle name="40 % - Accent3 2 6 2 7" xfId="53824"/>
    <cellStyle name="40 % - Accent3 2 6 3" xfId="9281"/>
    <cellStyle name="40 % - Accent3 2 6 3 2" xfId="24788"/>
    <cellStyle name="40 % - Accent3 2 6 3 3" xfId="35345"/>
    <cellStyle name="40 % - Accent3 2 6 3 4" xfId="45900"/>
    <cellStyle name="40 % - Accent3 2 6 3 5" xfId="56464"/>
    <cellStyle name="40 % - Accent3 2 6 4" xfId="3999"/>
    <cellStyle name="40 % - Accent3 2 6 5" xfId="14577"/>
    <cellStyle name="40 % - Accent3 2 6 6" xfId="19508"/>
    <cellStyle name="40 % - Accent3 2 6 7" xfId="30065"/>
    <cellStyle name="40 % - Accent3 2 6 8" xfId="40620"/>
    <cellStyle name="40 % - Accent3 2 6 9" xfId="51184"/>
    <cellStyle name="40 % - Accent3 2 7" xfId="2587"/>
    <cellStyle name="40 % - Accent3 2 7 2" xfId="7873"/>
    <cellStyle name="40 % - Accent3 2 7 2 2" xfId="13154"/>
    <cellStyle name="40 % - Accent3 2 7 2 2 2" xfId="28660"/>
    <cellStyle name="40 % - Accent3 2 7 2 2 3" xfId="39217"/>
    <cellStyle name="40 % - Accent3 2 7 2 2 4" xfId="49772"/>
    <cellStyle name="40 % - Accent3 2 7 2 2 5" xfId="60336"/>
    <cellStyle name="40 % - Accent3 2 7 2 3" xfId="23380"/>
    <cellStyle name="40 % - Accent3 2 7 2 4" xfId="33937"/>
    <cellStyle name="40 % - Accent3 2 7 2 5" xfId="44492"/>
    <cellStyle name="40 % - Accent3 2 7 2 6" xfId="55056"/>
    <cellStyle name="40 % - Accent3 2 7 3" xfId="10513"/>
    <cellStyle name="40 % - Accent3 2 7 3 2" xfId="26020"/>
    <cellStyle name="40 % - Accent3 2 7 3 3" xfId="36577"/>
    <cellStyle name="40 % - Accent3 2 7 3 4" xfId="47132"/>
    <cellStyle name="40 % - Accent3 2 7 3 5" xfId="57696"/>
    <cellStyle name="40 % - Accent3 2 7 4" xfId="5231"/>
    <cellStyle name="40 % - Accent3 2 7 5" xfId="15809"/>
    <cellStyle name="40 % - Accent3 2 7 6" xfId="20740"/>
    <cellStyle name="40 % - Accent3 2 7 7" xfId="31297"/>
    <cellStyle name="40 % - Accent3 2 7 8" xfId="41852"/>
    <cellStyle name="40 % - Accent3 2 7 9" xfId="52416"/>
    <cellStyle name="40 % - Accent3 2 8" xfId="5408"/>
    <cellStyle name="40 % - Accent3 2 8 2" xfId="10690"/>
    <cellStyle name="40 % - Accent3 2 8 2 2" xfId="26196"/>
    <cellStyle name="40 % - Accent3 2 8 2 3" xfId="36753"/>
    <cellStyle name="40 % - Accent3 2 8 2 4" xfId="47308"/>
    <cellStyle name="40 % - Accent3 2 8 2 5" xfId="57872"/>
    <cellStyle name="40 % - Accent3 2 8 3" xfId="20916"/>
    <cellStyle name="40 % - Accent3 2 8 4" xfId="31473"/>
    <cellStyle name="40 % - Accent3 2 8 5" xfId="42028"/>
    <cellStyle name="40 % - Accent3 2 8 6" xfId="52592"/>
    <cellStyle name="40 % - Accent3 2 9" xfId="8049"/>
    <cellStyle name="40 % - Accent3 2 9 2" xfId="23556"/>
    <cellStyle name="40 % - Accent3 2 9 3" xfId="34113"/>
    <cellStyle name="40 % - Accent3 2 9 4" xfId="44668"/>
    <cellStyle name="40 % - Accent3 2 9 5" xfId="55232"/>
    <cellStyle name="40 % - Accent3 3" xfId="137"/>
    <cellStyle name="40 % - Accent3 3 10" xfId="13367"/>
    <cellStyle name="40 % - Accent3 3 11" xfId="18297"/>
    <cellStyle name="40 % - Accent3 3 12" xfId="28859"/>
    <cellStyle name="40 % - Accent3 3 13" xfId="39414"/>
    <cellStyle name="40 % - Accent3 3 14" xfId="49974"/>
    <cellStyle name="40 % - Accent3 3 2" xfId="320"/>
    <cellStyle name="40 % - Accent3 3 2 10" xfId="29035"/>
    <cellStyle name="40 % - Accent3 3 2 11" xfId="39590"/>
    <cellStyle name="40 % - Accent3 3 2 12" xfId="50150"/>
    <cellStyle name="40 % - Accent3 3 2 2" xfId="673"/>
    <cellStyle name="40 % - Accent3 3 2 2 10" xfId="50502"/>
    <cellStyle name="40 % - Accent3 3 2 2 2" xfId="1905"/>
    <cellStyle name="40 % - Accent3 3 2 2 2 2" xfId="7191"/>
    <cellStyle name="40 % - Accent3 3 2 2 2 2 2" xfId="12472"/>
    <cellStyle name="40 % - Accent3 3 2 2 2 2 2 2" xfId="27978"/>
    <cellStyle name="40 % - Accent3 3 2 2 2 2 2 3" xfId="38535"/>
    <cellStyle name="40 % - Accent3 3 2 2 2 2 2 4" xfId="49090"/>
    <cellStyle name="40 % - Accent3 3 2 2 2 2 2 5" xfId="59654"/>
    <cellStyle name="40 % - Accent3 3 2 2 2 2 3" xfId="17591"/>
    <cellStyle name="40 % - Accent3 3 2 2 2 2 4" xfId="22698"/>
    <cellStyle name="40 % - Accent3 3 2 2 2 2 5" xfId="33255"/>
    <cellStyle name="40 % - Accent3 3 2 2 2 2 6" xfId="43810"/>
    <cellStyle name="40 % - Accent3 3 2 2 2 2 7" xfId="54374"/>
    <cellStyle name="40 % - Accent3 3 2 2 2 3" xfId="9831"/>
    <cellStyle name="40 % - Accent3 3 2 2 2 3 2" xfId="25338"/>
    <cellStyle name="40 % - Accent3 3 2 2 2 3 3" xfId="35895"/>
    <cellStyle name="40 % - Accent3 3 2 2 2 3 4" xfId="46450"/>
    <cellStyle name="40 % - Accent3 3 2 2 2 3 5" xfId="57014"/>
    <cellStyle name="40 % - Accent3 3 2 2 2 4" xfId="4549"/>
    <cellStyle name="40 % - Accent3 3 2 2 2 5" xfId="15127"/>
    <cellStyle name="40 % - Accent3 3 2 2 2 6" xfId="20058"/>
    <cellStyle name="40 % - Accent3 3 2 2 2 7" xfId="30615"/>
    <cellStyle name="40 % - Accent3 3 2 2 2 8" xfId="41170"/>
    <cellStyle name="40 % - Accent3 3 2 2 2 9" xfId="51734"/>
    <cellStyle name="40 % - Accent3 3 2 2 3" xfId="5959"/>
    <cellStyle name="40 % - Accent3 3 2 2 3 2" xfId="11240"/>
    <cellStyle name="40 % - Accent3 3 2 2 3 2 2" xfId="26746"/>
    <cellStyle name="40 % - Accent3 3 2 2 3 2 3" xfId="37303"/>
    <cellStyle name="40 % - Accent3 3 2 2 3 2 4" xfId="47858"/>
    <cellStyle name="40 % - Accent3 3 2 2 3 2 5" xfId="58422"/>
    <cellStyle name="40 % - Accent3 3 2 2 3 3" xfId="16359"/>
    <cellStyle name="40 % - Accent3 3 2 2 3 4" xfId="21466"/>
    <cellStyle name="40 % - Accent3 3 2 2 3 5" xfId="32023"/>
    <cellStyle name="40 % - Accent3 3 2 2 3 6" xfId="42578"/>
    <cellStyle name="40 % - Accent3 3 2 2 3 7" xfId="53142"/>
    <cellStyle name="40 % - Accent3 3 2 2 4" xfId="8599"/>
    <cellStyle name="40 % - Accent3 3 2 2 4 2" xfId="24106"/>
    <cellStyle name="40 % - Accent3 3 2 2 4 3" xfId="34663"/>
    <cellStyle name="40 % - Accent3 3 2 2 4 4" xfId="45218"/>
    <cellStyle name="40 % - Accent3 3 2 2 4 5" xfId="55782"/>
    <cellStyle name="40 % - Accent3 3 2 2 5" xfId="3317"/>
    <cellStyle name="40 % - Accent3 3 2 2 6" xfId="13895"/>
    <cellStyle name="40 % - Accent3 3 2 2 7" xfId="18826"/>
    <cellStyle name="40 % - Accent3 3 2 2 8" xfId="29383"/>
    <cellStyle name="40 % - Accent3 3 2 2 9" xfId="39938"/>
    <cellStyle name="40 % - Accent3 3 2 3" xfId="1025"/>
    <cellStyle name="40 % - Accent3 3 2 3 10" xfId="50854"/>
    <cellStyle name="40 % - Accent3 3 2 3 2" xfId="2257"/>
    <cellStyle name="40 % - Accent3 3 2 3 2 2" xfId="7543"/>
    <cellStyle name="40 % - Accent3 3 2 3 2 2 2" xfId="12824"/>
    <cellStyle name="40 % - Accent3 3 2 3 2 2 2 2" xfId="28330"/>
    <cellStyle name="40 % - Accent3 3 2 3 2 2 2 3" xfId="38887"/>
    <cellStyle name="40 % - Accent3 3 2 3 2 2 2 4" xfId="49442"/>
    <cellStyle name="40 % - Accent3 3 2 3 2 2 2 5" xfId="60006"/>
    <cellStyle name="40 % - Accent3 3 2 3 2 2 3" xfId="17943"/>
    <cellStyle name="40 % - Accent3 3 2 3 2 2 4" xfId="23050"/>
    <cellStyle name="40 % - Accent3 3 2 3 2 2 5" xfId="33607"/>
    <cellStyle name="40 % - Accent3 3 2 3 2 2 6" xfId="44162"/>
    <cellStyle name="40 % - Accent3 3 2 3 2 2 7" xfId="54726"/>
    <cellStyle name="40 % - Accent3 3 2 3 2 3" xfId="10183"/>
    <cellStyle name="40 % - Accent3 3 2 3 2 3 2" xfId="25690"/>
    <cellStyle name="40 % - Accent3 3 2 3 2 3 3" xfId="36247"/>
    <cellStyle name="40 % - Accent3 3 2 3 2 3 4" xfId="46802"/>
    <cellStyle name="40 % - Accent3 3 2 3 2 3 5" xfId="57366"/>
    <cellStyle name="40 % - Accent3 3 2 3 2 4" xfId="4901"/>
    <cellStyle name="40 % - Accent3 3 2 3 2 5" xfId="15479"/>
    <cellStyle name="40 % - Accent3 3 2 3 2 6" xfId="20410"/>
    <cellStyle name="40 % - Accent3 3 2 3 2 7" xfId="30967"/>
    <cellStyle name="40 % - Accent3 3 2 3 2 8" xfId="41522"/>
    <cellStyle name="40 % - Accent3 3 2 3 2 9" xfId="52086"/>
    <cellStyle name="40 % - Accent3 3 2 3 3" xfId="6311"/>
    <cellStyle name="40 % - Accent3 3 2 3 3 2" xfId="11592"/>
    <cellStyle name="40 % - Accent3 3 2 3 3 2 2" xfId="27098"/>
    <cellStyle name="40 % - Accent3 3 2 3 3 2 3" xfId="37655"/>
    <cellStyle name="40 % - Accent3 3 2 3 3 2 4" xfId="48210"/>
    <cellStyle name="40 % - Accent3 3 2 3 3 2 5" xfId="58774"/>
    <cellStyle name="40 % - Accent3 3 2 3 3 3" xfId="16711"/>
    <cellStyle name="40 % - Accent3 3 2 3 3 4" xfId="21818"/>
    <cellStyle name="40 % - Accent3 3 2 3 3 5" xfId="32375"/>
    <cellStyle name="40 % - Accent3 3 2 3 3 6" xfId="42930"/>
    <cellStyle name="40 % - Accent3 3 2 3 3 7" xfId="53494"/>
    <cellStyle name="40 % - Accent3 3 2 3 4" xfId="8951"/>
    <cellStyle name="40 % - Accent3 3 2 3 4 2" xfId="24458"/>
    <cellStyle name="40 % - Accent3 3 2 3 4 3" xfId="35015"/>
    <cellStyle name="40 % - Accent3 3 2 3 4 4" xfId="45570"/>
    <cellStyle name="40 % - Accent3 3 2 3 4 5" xfId="56134"/>
    <cellStyle name="40 % - Accent3 3 2 3 5" xfId="3669"/>
    <cellStyle name="40 % - Accent3 3 2 3 6" xfId="14247"/>
    <cellStyle name="40 % - Accent3 3 2 3 7" xfId="19178"/>
    <cellStyle name="40 % - Accent3 3 2 3 8" xfId="29735"/>
    <cellStyle name="40 % - Accent3 3 2 3 9" xfId="40290"/>
    <cellStyle name="40 % - Accent3 3 2 4" xfId="1553"/>
    <cellStyle name="40 % - Accent3 3 2 4 2" xfId="6839"/>
    <cellStyle name="40 % - Accent3 3 2 4 2 2" xfId="12120"/>
    <cellStyle name="40 % - Accent3 3 2 4 2 2 2" xfId="27626"/>
    <cellStyle name="40 % - Accent3 3 2 4 2 2 3" xfId="38183"/>
    <cellStyle name="40 % - Accent3 3 2 4 2 2 4" xfId="48738"/>
    <cellStyle name="40 % - Accent3 3 2 4 2 2 5" xfId="59302"/>
    <cellStyle name="40 % - Accent3 3 2 4 2 3" xfId="17239"/>
    <cellStyle name="40 % - Accent3 3 2 4 2 4" xfId="22346"/>
    <cellStyle name="40 % - Accent3 3 2 4 2 5" xfId="32903"/>
    <cellStyle name="40 % - Accent3 3 2 4 2 6" xfId="43458"/>
    <cellStyle name="40 % - Accent3 3 2 4 2 7" xfId="54022"/>
    <cellStyle name="40 % - Accent3 3 2 4 3" xfId="9479"/>
    <cellStyle name="40 % - Accent3 3 2 4 3 2" xfId="24986"/>
    <cellStyle name="40 % - Accent3 3 2 4 3 3" xfId="35543"/>
    <cellStyle name="40 % - Accent3 3 2 4 3 4" xfId="46098"/>
    <cellStyle name="40 % - Accent3 3 2 4 3 5" xfId="56662"/>
    <cellStyle name="40 % - Accent3 3 2 4 4" xfId="4197"/>
    <cellStyle name="40 % - Accent3 3 2 4 5" xfId="14775"/>
    <cellStyle name="40 % - Accent3 3 2 4 6" xfId="19706"/>
    <cellStyle name="40 % - Accent3 3 2 4 7" xfId="30263"/>
    <cellStyle name="40 % - Accent3 3 2 4 8" xfId="40818"/>
    <cellStyle name="40 % - Accent3 3 2 4 9" xfId="51382"/>
    <cellStyle name="40 % - Accent3 3 2 5" xfId="5606"/>
    <cellStyle name="40 % - Accent3 3 2 5 2" xfId="10888"/>
    <cellStyle name="40 % - Accent3 3 2 5 2 2" xfId="26394"/>
    <cellStyle name="40 % - Accent3 3 2 5 2 3" xfId="36951"/>
    <cellStyle name="40 % - Accent3 3 2 5 2 4" xfId="47506"/>
    <cellStyle name="40 % - Accent3 3 2 5 2 5" xfId="58070"/>
    <cellStyle name="40 % - Accent3 3 2 5 3" xfId="16007"/>
    <cellStyle name="40 % - Accent3 3 2 5 4" xfId="21114"/>
    <cellStyle name="40 % - Accent3 3 2 5 5" xfId="31671"/>
    <cellStyle name="40 % - Accent3 3 2 5 6" xfId="42226"/>
    <cellStyle name="40 % - Accent3 3 2 5 7" xfId="52790"/>
    <cellStyle name="40 % - Accent3 3 2 6" xfId="8247"/>
    <cellStyle name="40 % - Accent3 3 2 6 2" xfId="23754"/>
    <cellStyle name="40 % - Accent3 3 2 6 3" xfId="34311"/>
    <cellStyle name="40 % - Accent3 3 2 6 4" xfId="44866"/>
    <cellStyle name="40 % - Accent3 3 2 6 5" xfId="55430"/>
    <cellStyle name="40 % - Accent3 3 2 7" xfId="2969"/>
    <cellStyle name="40 % - Accent3 3 2 8" xfId="13543"/>
    <cellStyle name="40 % - Accent3 3 2 9" xfId="18474"/>
    <cellStyle name="40 % - Accent3 3 3" xfId="496"/>
    <cellStyle name="40 % - Accent3 3 3 10" xfId="39764"/>
    <cellStyle name="40 % - Accent3 3 3 11" xfId="50326"/>
    <cellStyle name="40 % - Accent3 3 3 2" xfId="1201"/>
    <cellStyle name="40 % - Accent3 3 3 2 10" xfId="51030"/>
    <cellStyle name="40 % - Accent3 3 3 2 2" xfId="2433"/>
    <cellStyle name="40 % - Accent3 3 3 2 2 2" xfId="7719"/>
    <cellStyle name="40 % - Accent3 3 3 2 2 2 2" xfId="13000"/>
    <cellStyle name="40 % - Accent3 3 3 2 2 2 2 2" xfId="28506"/>
    <cellStyle name="40 % - Accent3 3 3 2 2 2 2 3" xfId="39063"/>
    <cellStyle name="40 % - Accent3 3 3 2 2 2 2 4" xfId="49618"/>
    <cellStyle name="40 % - Accent3 3 3 2 2 2 2 5" xfId="60182"/>
    <cellStyle name="40 % - Accent3 3 3 2 2 2 3" xfId="18119"/>
    <cellStyle name="40 % - Accent3 3 3 2 2 2 4" xfId="23226"/>
    <cellStyle name="40 % - Accent3 3 3 2 2 2 5" xfId="33783"/>
    <cellStyle name="40 % - Accent3 3 3 2 2 2 6" xfId="44338"/>
    <cellStyle name="40 % - Accent3 3 3 2 2 2 7" xfId="54902"/>
    <cellStyle name="40 % - Accent3 3 3 2 2 3" xfId="10359"/>
    <cellStyle name="40 % - Accent3 3 3 2 2 3 2" xfId="25866"/>
    <cellStyle name="40 % - Accent3 3 3 2 2 3 3" xfId="36423"/>
    <cellStyle name="40 % - Accent3 3 3 2 2 3 4" xfId="46978"/>
    <cellStyle name="40 % - Accent3 3 3 2 2 3 5" xfId="57542"/>
    <cellStyle name="40 % - Accent3 3 3 2 2 4" xfId="5077"/>
    <cellStyle name="40 % - Accent3 3 3 2 2 5" xfId="15655"/>
    <cellStyle name="40 % - Accent3 3 3 2 2 6" xfId="20586"/>
    <cellStyle name="40 % - Accent3 3 3 2 2 7" xfId="31143"/>
    <cellStyle name="40 % - Accent3 3 3 2 2 8" xfId="41698"/>
    <cellStyle name="40 % - Accent3 3 3 2 2 9" xfId="52262"/>
    <cellStyle name="40 % - Accent3 3 3 2 3" xfId="6487"/>
    <cellStyle name="40 % - Accent3 3 3 2 3 2" xfId="11768"/>
    <cellStyle name="40 % - Accent3 3 3 2 3 2 2" xfId="27274"/>
    <cellStyle name="40 % - Accent3 3 3 2 3 2 3" xfId="37831"/>
    <cellStyle name="40 % - Accent3 3 3 2 3 2 4" xfId="48386"/>
    <cellStyle name="40 % - Accent3 3 3 2 3 2 5" xfId="58950"/>
    <cellStyle name="40 % - Accent3 3 3 2 3 3" xfId="16887"/>
    <cellStyle name="40 % - Accent3 3 3 2 3 4" xfId="21994"/>
    <cellStyle name="40 % - Accent3 3 3 2 3 5" xfId="32551"/>
    <cellStyle name="40 % - Accent3 3 3 2 3 6" xfId="43106"/>
    <cellStyle name="40 % - Accent3 3 3 2 3 7" xfId="53670"/>
    <cellStyle name="40 % - Accent3 3 3 2 4" xfId="9127"/>
    <cellStyle name="40 % - Accent3 3 3 2 4 2" xfId="24634"/>
    <cellStyle name="40 % - Accent3 3 3 2 4 3" xfId="35191"/>
    <cellStyle name="40 % - Accent3 3 3 2 4 4" xfId="45746"/>
    <cellStyle name="40 % - Accent3 3 3 2 4 5" xfId="56310"/>
    <cellStyle name="40 % - Accent3 3 3 2 5" xfId="3845"/>
    <cellStyle name="40 % - Accent3 3 3 2 6" xfId="14423"/>
    <cellStyle name="40 % - Accent3 3 3 2 7" xfId="19354"/>
    <cellStyle name="40 % - Accent3 3 3 2 8" xfId="29911"/>
    <cellStyle name="40 % - Accent3 3 3 2 9" xfId="40466"/>
    <cellStyle name="40 % - Accent3 3 3 3" xfId="1729"/>
    <cellStyle name="40 % - Accent3 3 3 3 2" xfId="7015"/>
    <cellStyle name="40 % - Accent3 3 3 3 2 2" xfId="12296"/>
    <cellStyle name="40 % - Accent3 3 3 3 2 2 2" xfId="27802"/>
    <cellStyle name="40 % - Accent3 3 3 3 2 2 3" xfId="38359"/>
    <cellStyle name="40 % - Accent3 3 3 3 2 2 4" xfId="48914"/>
    <cellStyle name="40 % - Accent3 3 3 3 2 2 5" xfId="59478"/>
    <cellStyle name="40 % - Accent3 3 3 3 2 3" xfId="17415"/>
    <cellStyle name="40 % - Accent3 3 3 3 2 4" xfId="22522"/>
    <cellStyle name="40 % - Accent3 3 3 3 2 5" xfId="33079"/>
    <cellStyle name="40 % - Accent3 3 3 3 2 6" xfId="43634"/>
    <cellStyle name="40 % - Accent3 3 3 3 2 7" xfId="54198"/>
    <cellStyle name="40 % - Accent3 3 3 3 3" xfId="9655"/>
    <cellStyle name="40 % - Accent3 3 3 3 3 2" xfId="25162"/>
    <cellStyle name="40 % - Accent3 3 3 3 3 3" xfId="35719"/>
    <cellStyle name="40 % - Accent3 3 3 3 3 4" xfId="46274"/>
    <cellStyle name="40 % - Accent3 3 3 3 3 5" xfId="56838"/>
    <cellStyle name="40 % - Accent3 3 3 3 4" xfId="4373"/>
    <cellStyle name="40 % - Accent3 3 3 3 5" xfId="14951"/>
    <cellStyle name="40 % - Accent3 3 3 3 6" xfId="19882"/>
    <cellStyle name="40 % - Accent3 3 3 3 7" xfId="30439"/>
    <cellStyle name="40 % - Accent3 3 3 3 8" xfId="40994"/>
    <cellStyle name="40 % - Accent3 3 3 3 9" xfId="51558"/>
    <cellStyle name="40 % - Accent3 3 3 4" xfId="5782"/>
    <cellStyle name="40 % - Accent3 3 3 4 2" xfId="11064"/>
    <cellStyle name="40 % - Accent3 3 3 4 2 2" xfId="26570"/>
    <cellStyle name="40 % - Accent3 3 3 4 2 3" xfId="37127"/>
    <cellStyle name="40 % - Accent3 3 3 4 2 4" xfId="47682"/>
    <cellStyle name="40 % - Accent3 3 3 4 2 5" xfId="58246"/>
    <cellStyle name="40 % - Accent3 3 3 4 3" xfId="16183"/>
    <cellStyle name="40 % - Accent3 3 3 4 4" xfId="21290"/>
    <cellStyle name="40 % - Accent3 3 3 4 5" xfId="31847"/>
    <cellStyle name="40 % - Accent3 3 3 4 6" xfId="42402"/>
    <cellStyle name="40 % - Accent3 3 3 4 7" xfId="52966"/>
    <cellStyle name="40 % - Accent3 3 3 5" xfId="8423"/>
    <cellStyle name="40 % - Accent3 3 3 5 2" xfId="23930"/>
    <cellStyle name="40 % - Accent3 3 3 5 3" xfId="34487"/>
    <cellStyle name="40 % - Accent3 3 3 5 4" xfId="45042"/>
    <cellStyle name="40 % - Accent3 3 3 5 5" xfId="55606"/>
    <cellStyle name="40 % - Accent3 3 3 6" xfId="3143"/>
    <cellStyle name="40 % - Accent3 3 3 7" xfId="13719"/>
    <cellStyle name="40 % - Accent3 3 3 8" xfId="18650"/>
    <cellStyle name="40 % - Accent3 3 3 9" xfId="29209"/>
    <cellStyle name="40 % - Accent3 3 4" xfId="849"/>
    <cellStyle name="40 % - Accent3 3 4 10" xfId="50678"/>
    <cellStyle name="40 % - Accent3 3 4 2" xfId="2081"/>
    <cellStyle name="40 % - Accent3 3 4 2 2" xfId="7367"/>
    <cellStyle name="40 % - Accent3 3 4 2 2 2" xfId="12648"/>
    <cellStyle name="40 % - Accent3 3 4 2 2 2 2" xfId="28154"/>
    <cellStyle name="40 % - Accent3 3 4 2 2 2 3" xfId="38711"/>
    <cellStyle name="40 % - Accent3 3 4 2 2 2 4" xfId="49266"/>
    <cellStyle name="40 % - Accent3 3 4 2 2 2 5" xfId="59830"/>
    <cellStyle name="40 % - Accent3 3 4 2 2 3" xfId="17767"/>
    <cellStyle name="40 % - Accent3 3 4 2 2 4" xfId="22874"/>
    <cellStyle name="40 % - Accent3 3 4 2 2 5" xfId="33431"/>
    <cellStyle name="40 % - Accent3 3 4 2 2 6" xfId="43986"/>
    <cellStyle name="40 % - Accent3 3 4 2 2 7" xfId="54550"/>
    <cellStyle name="40 % - Accent3 3 4 2 3" xfId="10007"/>
    <cellStyle name="40 % - Accent3 3 4 2 3 2" xfId="25514"/>
    <cellStyle name="40 % - Accent3 3 4 2 3 3" xfId="36071"/>
    <cellStyle name="40 % - Accent3 3 4 2 3 4" xfId="46626"/>
    <cellStyle name="40 % - Accent3 3 4 2 3 5" xfId="57190"/>
    <cellStyle name="40 % - Accent3 3 4 2 4" xfId="4725"/>
    <cellStyle name="40 % - Accent3 3 4 2 5" xfId="15303"/>
    <cellStyle name="40 % - Accent3 3 4 2 6" xfId="20234"/>
    <cellStyle name="40 % - Accent3 3 4 2 7" xfId="30791"/>
    <cellStyle name="40 % - Accent3 3 4 2 8" xfId="41346"/>
    <cellStyle name="40 % - Accent3 3 4 2 9" xfId="51910"/>
    <cellStyle name="40 % - Accent3 3 4 3" xfId="6135"/>
    <cellStyle name="40 % - Accent3 3 4 3 2" xfId="11416"/>
    <cellStyle name="40 % - Accent3 3 4 3 2 2" xfId="26922"/>
    <cellStyle name="40 % - Accent3 3 4 3 2 3" xfId="37479"/>
    <cellStyle name="40 % - Accent3 3 4 3 2 4" xfId="48034"/>
    <cellStyle name="40 % - Accent3 3 4 3 2 5" xfId="58598"/>
    <cellStyle name="40 % - Accent3 3 4 3 3" xfId="16535"/>
    <cellStyle name="40 % - Accent3 3 4 3 4" xfId="21642"/>
    <cellStyle name="40 % - Accent3 3 4 3 5" xfId="32199"/>
    <cellStyle name="40 % - Accent3 3 4 3 6" xfId="42754"/>
    <cellStyle name="40 % - Accent3 3 4 3 7" xfId="53318"/>
    <cellStyle name="40 % - Accent3 3 4 4" xfId="8775"/>
    <cellStyle name="40 % - Accent3 3 4 4 2" xfId="24282"/>
    <cellStyle name="40 % - Accent3 3 4 4 3" xfId="34839"/>
    <cellStyle name="40 % - Accent3 3 4 4 4" xfId="45394"/>
    <cellStyle name="40 % - Accent3 3 4 4 5" xfId="55958"/>
    <cellStyle name="40 % - Accent3 3 4 5" xfId="3493"/>
    <cellStyle name="40 % - Accent3 3 4 6" xfId="14071"/>
    <cellStyle name="40 % - Accent3 3 4 7" xfId="19002"/>
    <cellStyle name="40 % - Accent3 3 4 8" xfId="29559"/>
    <cellStyle name="40 % - Accent3 3 4 9" xfId="40114"/>
    <cellStyle name="40 % - Accent3 3 5" xfId="1377"/>
    <cellStyle name="40 % - Accent3 3 5 2" xfId="6663"/>
    <cellStyle name="40 % - Accent3 3 5 2 2" xfId="11944"/>
    <cellStyle name="40 % - Accent3 3 5 2 2 2" xfId="27450"/>
    <cellStyle name="40 % - Accent3 3 5 2 2 3" xfId="38007"/>
    <cellStyle name="40 % - Accent3 3 5 2 2 4" xfId="48562"/>
    <cellStyle name="40 % - Accent3 3 5 2 2 5" xfId="59126"/>
    <cellStyle name="40 % - Accent3 3 5 2 3" xfId="17063"/>
    <cellStyle name="40 % - Accent3 3 5 2 4" xfId="22170"/>
    <cellStyle name="40 % - Accent3 3 5 2 5" xfId="32727"/>
    <cellStyle name="40 % - Accent3 3 5 2 6" xfId="43282"/>
    <cellStyle name="40 % - Accent3 3 5 2 7" xfId="53846"/>
    <cellStyle name="40 % - Accent3 3 5 3" xfId="9303"/>
    <cellStyle name="40 % - Accent3 3 5 3 2" xfId="24810"/>
    <cellStyle name="40 % - Accent3 3 5 3 3" xfId="35367"/>
    <cellStyle name="40 % - Accent3 3 5 3 4" xfId="45922"/>
    <cellStyle name="40 % - Accent3 3 5 3 5" xfId="56486"/>
    <cellStyle name="40 % - Accent3 3 5 4" xfId="4021"/>
    <cellStyle name="40 % - Accent3 3 5 5" xfId="14599"/>
    <cellStyle name="40 % - Accent3 3 5 6" xfId="19530"/>
    <cellStyle name="40 % - Accent3 3 5 7" xfId="30087"/>
    <cellStyle name="40 % - Accent3 3 5 8" xfId="40642"/>
    <cellStyle name="40 % - Accent3 3 5 9" xfId="51206"/>
    <cellStyle name="40 % - Accent3 3 6" xfId="2609"/>
    <cellStyle name="40 % - Accent3 3 6 2" xfId="7895"/>
    <cellStyle name="40 % - Accent3 3 6 2 2" xfId="13176"/>
    <cellStyle name="40 % - Accent3 3 6 2 2 2" xfId="28682"/>
    <cellStyle name="40 % - Accent3 3 6 2 2 3" xfId="39239"/>
    <cellStyle name="40 % - Accent3 3 6 2 2 4" xfId="49794"/>
    <cellStyle name="40 % - Accent3 3 6 2 2 5" xfId="60358"/>
    <cellStyle name="40 % - Accent3 3 6 2 3" xfId="23402"/>
    <cellStyle name="40 % - Accent3 3 6 2 4" xfId="33959"/>
    <cellStyle name="40 % - Accent3 3 6 2 5" xfId="44514"/>
    <cellStyle name="40 % - Accent3 3 6 2 6" xfId="55078"/>
    <cellStyle name="40 % - Accent3 3 6 3" xfId="10535"/>
    <cellStyle name="40 % - Accent3 3 6 3 2" xfId="26042"/>
    <cellStyle name="40 % - Accent3 3 6 3 3" xfId="36599"/>
    <cellStyle name="40 % - Accent3 3 6 3 4" xfId="47154"/>
    <cellStyle name="40 % - Accent3 3 6 3 5" xfId="57718"/>
    <cellStyle name="40 % - Accent3 3 6 4" xfId="5253"/>
    <cellStyle name="40 % - Accent3 3 6 5" xfId="15831"/>
    <cellStyle name="40 % - Accent3 3 6 6" xfId="20762"/>
    <cellStyle name="40 % - Accent3 3 6 7" xfId="31319"/>
    <cellStyle name="40 % - Accent3 3 6 8" xfId="41874"/>
    <cellStyle name="40 % - Accent3 3 6 9" xfId="52438"/>
    <cellStyle name="40 % - Accent3 3 7" xfId="5430"/>
    <cellStyle name="40 % - Accent3 3 7 2" xfId="10712"/>
    <cellStyle name="40 % - Accent3 3 7 2 2" xfId="26218"/>
    <cellStyle name="40 % - Accent3 3 7 2 3" xfId="36775"/>
    <cellStyle name="40 % - Accent3 3 7 2 4" xfId="47330"/>
    <cellStyle name="40 % - Accent3 3 7 2 5" xfId="57894"/>
    <cellStyle name="40 % - Accent3 3 7 3" xfId="20938"/>
    <cellStyle name="40 % - Accent3 3 7 4" xfId="31495"/>
    <cellStyle name="40 % - Accent3 3 7 5" xfId="42050"/>
    <cellStyle name="40 % - Accent3 3 7 6" xfId="52614"/>
    <cellStyle name="40 % - Accent3 3 8" xfId="8071"/>
    <cellStyle name="40 % - Accent3 3 8 2" xfId="23578"/>
    <cellStyle name="40 % - Accent3 3 8 3" xfId="34135"/>
    <cellStyle name="40 % - Accent3 3 8 4" xfId="44690"/>
    <cellStyle name="40 % - Accent3 3 8 5" xfId="55254"/>
    <cellStyle name="40 % - Accent3 3 9" xfId="2786"/>
    <cellStyle name="40 % - Accent3 4" xfId="231"/>
    <cellStyle name="40 % - Accent3 4 10" xfId="28947"/>
    <cellStyle name="40 % - Accent3 4 11" xfId="39502"/>
    <cellStyle name="40 % - Accent3 4 12" xfId="50062"/>
    <cellStyle name="40 % - Accent3 4 2" xfId="584"/>
    <cellStyle name="40 % - Accent3 4 2 10" xfId="50413"/>
    <cellStyle name="40 % - Accent3 4 2 2" xfId="1816"/>
    <cellStyle name="40 % - Accent3 4 2 2 2" xfId="7102"/>
    <cellStyle name="40 % - Accent3 4 2 2 2 2" xfId="12383"/>
    <cellStyle name="40 % - Accent3 4 2 2 2 2 2" xfId="27889"/>
    <cellStyle name="40 % - Accent3 4 2 2 2 2 3" xfId="38446"/>
    <cellStyle name="40 % - Accent3 4 2 2 2 2 4" xfId="49001"/>
    <cellStyle name="40 % - Accent3 4 2 2 2 2 5" xfId="59565"/>
    <cellStyle name="40 % - Accent3 4 2 2 2 3" xfId="17502"/>
    <cellStyle name="40 % - Accent3 4 2 2 2 4" xfId="22609"/>
    <cellStyle name="40 % - Accent3 4 2 2 2 5" xfId="33166"/>
    <cellStyle name="40 % - Accent3 4 2 2 2 6" xfId="43721"/>
    <cellStyle name="40 % - Accent3 4 2 2 2 7" xfId="54285"/>
    <cellStyle name="40 % - Accent3 4 2 2 3" xfId="9742"/>
    <cellStyle name="40 % - Accent3 4 2 2 3 2" xfId="25249"/>
    <cellStyle name="40 % - Accent3 4 2 2 3 3" xfId="35806"/>
    <cellStyle name="40 % - Accent3 4 2 2 3 4" xfId="46361"/>
    <cellStyle name="40 % - Accent3 4 2 2 3 5" xfId="56925"/>
    <cellStyle name="40 % - Accent3 4 2 2 4" xfId="4460"/>
    <cellStyle name="40 % - Accent3 4 2 2 5" xfId="15038"/>
    <cellStyle name="40 % - Accent3 4 2 2 6" xfId="19969"/>
    <cellStyle name="40 % - Accent3 4 2 2 7" xfId="30526"/>
    <cellStyle name="40 % - Accent3 4 2 2 8" xfId="41081"/>
    <cellStyle name="40 % - Accent3 4 2 2 9" xfId="51645"/>
    <cellStyle name="40 % - Accent3 4 2 3" xfId="5870"/>
    <cellStyle name="40 % - Accent3 4 2 3 2" xfId="11151"/>
    <cellStyle name="40 % - Accent3 4 2 3 2 2" xfId="26657"/>
    <cellStyle name="40 % - Accent3 4 2 3 2 3" xfId="37214"/>
    <cellStyle name="40 % - Accent3 4 2 3 2 4" xfId="47769"/>
    <cellStyle name="40 % - Accent3 4 2 3 2 5" xfId="58333"/>
    <cellStyle name="40 % - Accent3 4 2 3 3" xfId="16270"/>
    <cellStyle name="40 % - Accent3 4 2 3 4" xfId="21377"/>
    <cellStyle name="40 % - Accent3 4 2 3 5" xfId="31934"/>
    <cellStyle name="40 % - Accent3 4 2 3 6" xfId="42489"/>
    <cellStyle name="40 % - Accent3 4 2 3 7" xfId="53053"/>
    <cellStyle name="40 % - Accent3 4 2 4" xfId="8510"/>
    <cellStyle name="40 % - Accent3 4 2 4 2" xfId="24017"/>
    <cellStyle name="40 % - Accent3 4 2 4 3" xfId="34574"/>
    <cellStyle name="40 % - Accent3 4 2 4 4" xfId="45129"/>
    <cellStyle name="40 % - Accent3 4 2 4 5" xfId="55693"/>
    <cellStyle name="40 % - Accent3 4 2 5" xfId="3228"/>
    <cellStyle name="40 % - Accent3 4 2 6" xfId="13806"/>
    <cellStyle name="40 % - Accent3 4 2 7" xfId="18737"/>
    <cellStyle name="40 % - Accent3 4 2 8" xfId="29294"/>
    <cellStyle name="40 % - Accent3 4 2 9" xfId="39849"/>
    <cellStyle name="40 % - Accent3 4 3" xfId="936"/>
    <cellStyle name="40 % - Accent3 4 3 10" xfId="50765"/>
    <cellStyle name="40 % - Accent3 4 3 2" xfId="2168"/>
    <cellStyle name="40 % - Accent3 4 3 2 2" xfId="7454"/>
    <cellStyle name="40 % - Accent3 4 3 2 2 2" xfId="12735"/>
    <cellStyle name="40 % - Accent3 4 3 2 2 2 2" xfId="28241"/>
    <cellStyle name="40 % - Accent3 4 3 2 2 2 3" xfId="38798"/>
    <cellStyle name="40 % - Accent3 4 3 2 2 2 4" xfId="49353"/>
    <cellStyle name="40 % - Accent3 4 3 2 2 2 5" xfId="59917"/>
    <cellStyle name="40 % - Accent3 4 3 2 2 3" xfId="17854"/>
    <cellStyle name="40 % - Accent3 4 3 2 2 4" xfId="22961"/>
    <cellStyle name="40 % - Accent3 4 3 2 2 5" xfId="33518"/>
    <cellStyle name="40 % - Accent3 4 3 2 2 6" xfId="44073"/>
    <cellStyle name="40 % - Accent3 4 3 2 2 7" xfId="54637"/>
    <cellStyle name="40 % - Accent3 4 3 2 3" xfId="10094"/>
    <cellStyle name="40 % - Accent3 4 3 2 3 2" xfId="25601"/>
    <cellStyle name="40 % - Accent3 4 3 2 3 3" xfId="36158"/>
    <cellStyle name="40 % - Accent3 4 3 2 3 4" xfId="46713"/>
    <cellStyle name="40 % - Accent3 4 3 2 3 5" xfId="57277"/>
    <cellStyle name="40 % - Accent3 4 3 2 4" xfId="4812"/>
    <cellStyle name="40 % - Accent3 4 3 2 5" xfId="15390"/>
    <cellStyle name="40 % - Accent3 4 3 2 6" xfId="20321"/>
    <cellStyle name="40 % - Accent3 4 3 2 7" xfId="30878"/>
    <cellStyle name="40 % - Accent3 4 3 2 8" xfId="41433"/>
    <cellStyle name="40 % - Accent3 4 3 2 9" xfId="51997"/>
    <cellStyle name="40 % - Accent3 4 3 3" xfId="6222"/>
    <cellStyle name="40 % - Accent3 4 3 3 2" xfId="11503"/>
    <cellStyle name="40 % - Accent3 4 3 3 2 2" xfId="27009"/>
    <cellStyle name="40 % - Accent3 4 3 3 2 3" xfId="37566"/>
    <cellStyle name="40 % - Accent3 4 3 3 2 4" xfId="48121"/>
    <cellStyle name="40 % - Accent3 4 3 3 2 5" xfId="58685"/>
    <cellStyle name="40 % - Accent3 4 3 3 3" xfId="16622"/>
    <cellStyle name="40 % - Accent3 4 3 3 4" xfId="21729"/>
    <cellStyle name="40 % - Accent3 4 3 3 5" xfId="32286"/>
    <cellStyle name="40 % - Accent3 4 3 3 6" xfId="42841"/>
    <cellStyle name="40 % - Accent3 4 3 3 7" xfId="53405"/>
    <cellStyle name="40 % - Accent3 4 3 4" xfId="8862"/>
    <cellStyle name="40 % - Accent3 4 3 4 2" xfId="24369"/>
    <cellStyle name="40 % - Accent3 4 3 4 3" xfId="34926"/>
    <cellStyle name="40 % - Accent3 4 3 4 4" xfId="45481"/>
    <cellStyle name="40 % - Accent3 4 3 4 5" xfId="56045"/>
    <cellStyle name="40 % - Accent3 4 3 5" xfId="3580"/>
    <cellStyle name="40 % - Accent3 4 3 6" xfId="14158"/>
    <cellStyle name="40 % - Accent3 4 3 7" xfId="19089"/>
    <cellStyle name="40 % - Accent3 4 3 8" xfId="29646"/>
    <cellStyle name="40 % - Accent3 4 3 9" xfId="40201"/>
    <cellStyle name="40 % - Accent3 4 4" xfId="1464"/>
    <cellStyle name="40 % - Accent3 4 4 2" xfId="6750"/>
    <cellStyle name="40 % - Accent3 4 4 2 2" xfId="12031"/>
    <cellStyle name="40 % - Accent3 4 4 2 2 2" xfId="27537"/>
    <cellStyle name="40 % - Accent3 4 4 2 2 3" xfId="38094"/>
    <cellStyle name="40 % - Accent3 4 4 2 2 4" xfId="48649"/>
    <cellStyle name="40 % - Accent3 4 4 2 2 5" xfId="59213"/>
    <cellStyle name="40 % - Accent3 4 4 2 3" xfId="17150"/>
    <cellStyle name="40 % - Accent3 4 4 2 4" xfId="22257"/>
    <cellStyle name="40 % - Accent3 4 4 2 5" xfId="32814"/>
    <cellStyle name="40 % - Accent3 4 4 2 6" xfId="43369"/>
    <cellStyle name="40 % - Accent3 4 4 2 7" xfId="53933"/>
    <cellStyle name="40 % - Accent3 4 4 3" xfId="9390"/>
    <cellStyle name="40 % - Accent3 4 4 3 2" xfId="24897"/>
    <cellStyle name="40 % - Accent3 4 4 3 3" xfId="35454"/>
    <cellStyle name="40 % - Accent3 4 4 3 4" xfId="46009"/>
    <cellStyle name="40 % - Accent3 4 4 3 5" xfId="56573"/>
    <cellStyle name="40 % - Accent3 4 4 4" xfId="4108"/>
    <cellStyle name="40 % - Accent3 4 4 5" xfId="14686"/>
    <cellStyle name="40 % - Accent3 4 4 6" xfId="19617"/>
    <cellStyle name="40 % - Accent3 4 4 7" xfId="30174"/>
    <cellStyle name="40 % - Accent3 4 4 8" xfId="40729"/>
    <cellStyle name="40 % - Accent3 4 4 9" xfId="51293"/>
    <cellStyle name="40 % - Accent3 4 5" xfId="5517"/>
    <cellStyle name="40 % - Accent3 4 5 2" xfId="10799"/>
    <cellStyle name="40 % - Accent3 4 5 2 2" xfId="26305"/>
    <cellStyle name="40 % - Accent3 4 5 2 3" xfId="36862"/>
    <cellStyle name="40 % - Accent3 4 5 2 4" xfId="47417"/>
    <cellStyle name="40 % - Accent3 4 5 2 5" xfId="57981"/>
    <cellStyle name="40 % - Accent3 4 5 3" xfId="15918"/>
    <cellStyle name="40 % - Accent3 4 5 4" xfId="21025"/>
    <cellStyle name="40 % - Accent3 4 5 5" xfId="31582"/>
    <cellStyle name="40 % - Accent3 4 5 6" xfId="42137"/>
    <cellStyle name="40 % - Accent3 4 5 7" xfId="52701"/>
    <cellStyle name="40 % - Accent3 4 6" xfId="8158"/>
    <cellStyle name="40 % - Accent3 4 6 2" xfId="23665"/>
    <cellStyle name="40 % - Accent3 4 6 3" xfId="34222"/>
    <cellStyle name="40 % - Accent3 4 6 4" xfId="44777"/>
    <cellStyle name="40 % - Accent3 4 6 5" xfId="55341"/>
    <cellStyle name="40 % - Accent3 4 7" xfId="2881"/>
    <cellStyle name="40 % - Accent3 4 8" xfId="13454"/>
    <cellStyle name="40 % - Accent3 4 9" xfId="18386"/>
    <cellStyle name="40 % - Accent3 5" xfId="404"/>
    <cellStyle name="40 % - Accent3 5 10" xfId="39674"/>
    <cellStyle name="40 % - Accent3 5 11" xfId="50234"/>
    <cellStyle name="40 % - Accent3 5 2" xfId="1109"/>
    <cellStyle name="40 % - Accent3 5 2 10" xfId="50938"/>
    <cellStyle name="40 % - Accent3 5 2 2" xfId="2341"/>
    <cellStyle name="40 % - Accent3 5 2 2 2" xfId="7627"/>
    <cellStyle name="40 % - Accent3 5 2 2 2 2" xfId="12908"/>
    <cellStyle name="40 % - Accent3 5 2 2 2 2 2" xfId="28414"/>
    <cellStyle name="40 % - Accent3 5 2 2 2 2 3" xfId="38971"/>
    <cellStyle name="40 % - Accent3 5 2 2 2 2 4" xfId="49526"/>
    <cellStyle name="40 % - Accent3 5 2 2 2 2 5" xfId="60090"/>
    <cellStyle name="40 % - Accent3 5 2 2 2 3" xfId="18027"/>
    <cellStyle name="40 % - Accent3 5 2 2 2 4" xfId="23134"/>
    <cellStyle name="40 % - Accent3 5 2 2 2 5" xfId="33691"/>
    <cellStyle name="40 % - Accent3 5 2 2 2 6" xfId="44246"/>
    <cellStyle name="40 % - Accent3 5 2 2 2 7" xfId="54810"/>
    <cellStyle name="40 % - Accent3 5 2 2 3" xfId="10267"/>
    <cellStyle name="40 % - Accent3 5 2 2 3 2" xfId="25774"/>
    <cellStyle name="40 % - Accent3 5 2 2 3 3" xfId="36331"/>
    <cellStyle name="40 % - Accent3 5 2 2 3 4" xfId="46886"/>
    <cellStyle name="40 % - Accent3 5 2 2 3 5" xfId="57450"/>
    <cellStyle name="40 % - Accent3 5 2 2 4" xfId="4985"/>
    <cellStyle name="40 % - Accent3 5 2 2 5" xfId="15563"/>
    <cellStyle name="40 % - Accent3 5 2 2 6" xfId="20494"/>
    <cellStyle name="40 % - Accent3 5 2 2 7" xfId="31051"/>
    <cellStyle name="40 % - Accent3 5 2 2 8" xfId="41606"/>
    <cellStyle name="40 % - Accent3 5 2 2 9" xfId="52170"/>
    <cellStyle name="40 % - Accent3 5 2 3" xfId="6395"/>
    <cellStyle name="40 % - Accent3 5 2 3 2" xfId="11676"/>
    <cellStyle name="40 % - Accent3 5 2 3 2 2" xfId="27182"/>
    <cellStyle name="40 % - Accent3 5 2 3 2 3" xfId="37739"/>
    <cellStyle name="40 % - Accent3 5 2 3 2 4" xfId="48294"/>
    <cellStyle name="40 % - Accent3 5 2 3 2 5" xfId="58858"/>
    <cellStyle name="40 % - Accent3 5 2 3 3" xfId="16795"/>
    <cellStyle name="40 % - Accent3 5 2 3 4" xfId="21902"/>
    <cellStyle name="40 % - Accent3 5 2 3 5" xfId="32459"/>
    <cellStyle name="40 % - Accent3 5 2 3 6" xfId="43014"/>
    <cellStyle name="40 % - Accent3 5 2 3 7" xfId="53578"/>
    <cellStyle name="40 % - Accent3 5 2 4" xfId="9035"/>
    <cellStyle name="40 % - Accent3 5 2 4 2" xfId="24542"/>
    <cellStyle name="40 % - Accent3 5 2 4 3" xfId="35099"/>
    <cellStyle name="40 % - Accent3 5 2 4 4" xfId="45654"/>
    <cellStyle name="40 % - Accent3 5 2 4 5" xfId="56218"/>
    <cellStyle name="40 % - Accent3 5 2 5" xfId="3753"/>
    <cellStyle name="40 % - Accent3 5 2 6" xfId="14331"/>
    <cellStyle name="40 % - Accent3 5 2 7" xfId="19262"/>
    <cellStyle name="40 % - Accent3 5 2 8" xfId="29819"/>
    <cellStyle name="40 % - Accent3 5 2 9" xfId="40374"/>
    <cellStyle name="40 % - Accent3 5 3" xfId="1637"/>
    <cellStyle name="40 % - Accent3 5 3 2" xfId="6923"/>
    <cellStyle name="40 % - Accent3 5 3 2 2" xfId="12204"/>
    <cellStyle name="40 % - Accent3 5 3 2 2 2" xfId="27710"/>
    <cellStyle name="40 % - Accent3 5 3 2 2 3" xfId="38267"/>
    <cellStyle name="40 % - Accent3 5 3 2 2 4" xfId="48822"/>
    <cellStyle name="40 % - Accent3 5 3 2 2 5" xfId="59386"/>
    <cellStyle name="40 % - Accent3 5 3 2 3" xfId="17323"/>
    <cellStyle name="40 % - Accent3 5 3 2 4" xfId="22430"/>
    <cellStyle name="40 % - Accent3 5 3 2 5" xfId="32987"/>
    <cellStyle name="40 % - Accent3 5 3 2 6" xfId="43542"/>
    <cellStyle name="40 % - Accent3 5 3 2 7" xfId="54106"/>
    <cellStyle name="40 % - Accent3 5 3 3" xfId="9563"/>
    <cellStyle name="40 % - Accent3 5 3 3 2" xfId="25070"/>
    <cellStyle name="40 % - Accent3 5 3 3 3" xfId="35627"/>
    <cellStyle name="40 % - Accent3 5 3 3 4" xfId="46182"/>
    <cellStyle name="40 % - Accent3 5 3 3 5" xfId="56746"/>
    <cellStyle name="40 % - Accent3 5 3 4" xfId="4281"/>
    <cellStyle name="40 % - Accent3 5 3 5" xfId="14859"/>
    <cellStyle name="40 % - Accent3 5 3 6" xfId="19790"/>
    <cellStyle name="40 % - Accent3 5 3 7" xfId="30347"/>
    <cellStyle name="40 % - Accent3 5 3 8" xfId="40902"/>
    <cellStyle name="40 % - Accent3 5 3 9" xfId="51466"/>
    <cellStyle name="40 % - Accent3 5 4" xfId="5690"/>
    <cellStyle name="40 % - Accent3 5 4 2" xfId="10972"/>
    <cellStyle name="40 % - Accent3 5 4 2 2" xfId="26478"/>
    <cellStyle name="40 % - Accent3 5 4 2 3" xfId="37035"/>
    <cellStyle name="40 % - Accent3 5 4 2 4" xfId="47590"/>
    <cellStyle name="40 % - Accent3 5 4 2 5" xfId="58154"/>
    <cellStyle name="40 % - Accent3 5 4 3" xfId="16091"/>
    <cellStyle name="40 % - Accent3 5 4 4" xfId="21198"/>
    <cellStyle name="40 % - Accent3 5 4 5" xfId="31755"/>
    <cellStyle name="40 % - Accent3 5 4 6" xfId="42310"/>
    <cellStyle name="40 % - Accent3 5 4 7" xfId="52874"/>
    <cellStyle name="40 % - Accent3 5 5" xfId="8331"/>
    <cellStyle name="40 % - Accent3 5 5 2" xfId="23838"/>
    <cellStyle name="40 % - Accent3 5 5 3" xfId="34395"/>
    <cellStyle name="40 % - Accent3 5 5 4" xfId="44950"/>
    <cellStyle name="40 % - Accent3 5 5 5" xfId="55514"/>
    <cellStyle name="40 % - Accent3 5 6" xfId="3053"/>
    <cellStyle name="40 % - Accent3 5 7" xfId="13627"/>
    <cellStyle name="40 % - Accent3 5 8" xfId="18558"/>
    <cellStyle name="40 % - Accent3 5 9" xfId="29119"/>
    <cellStyle name="40 % - Accent3 6" xfId="757"/>
    <cellStyle name="40 % - Accent3 6 10" xfId="50586"/>
    <cellStyle name="40 % - Accent3 6 2" xfId="1989"/>
    <cellStyle name="40 % - Accent3 6 2 2" xfId="7275"/>
    <cellStyle name="40 % - Accent3 6 2 2 2" xfId="12556"/>
    <cellStyle name="40 % - Accent3 6 2 2 2 2" xfId="28062"/>
    <cellStyle name="40 % - Accent3 6 2 2 2 3" xfId="38619"/>
    <cellStyle name="40 % - Accent3 6 2 2 2 4" xfId="49174"/>
    <cellStyle name="40 % - Accent3 6 2 2 2 5" xfId="59738"/>
    <cellStyle name="40 % - Accent3 6 2 2 3" xfId="17675"/>
    <cellStyle name="40 % - Accent3 6 2 2 4" xfId="22782"/>
    <cellStyle name="40 % - Accent3 6 2 2 5" xfId="33339"/>
    <cellStyle name="40 % - Accent3 6 2 2 6" xfId="43894"/>
    <cellStyle name="40 % - Accent3 6 2 2 7" xfId="54458"/>
    <cellStyle name="40 % - Accent3 6 2 3" xfId="9915"/>
    <cellStyle name="40 % - Accent3 6 2 3 2" xfId="25422"/>
    <cellStyle name="40 % - Accent3 6 2 3 3" xfId="35979"/>
    <cellStyle name="40 % - Accent3 6 2 3 4" xfId="46534"/>
    <cellStyle name="40 % - Accent3 6 2 3 5" xfId="57098"/>
    <cellStyle name="40 % - Accent3 6 2 4" xfId="4633"/>
    <cellStyle name="40 % - Accent3 6 2 5" xfId="15211"/>
    <cellStyle name="40 % - Accent3 6 2 6" xfId="20142"/>
    <cellStyle name="40 % - Accent3 6 2 7" xfId="30699"/>
    <cellStyle name="40 % - Accent3 6 2 8" xfId="41254"/>
    <cellStyle name="40 % - Accent3 6 2 9" xfId="51818"/>
    <cellStyle name="40 % - Accent3 6 3" xfId="6043"/>
    <cellStyle name="40 % - Accent3 6 3 2" xfId="11324"/>
    <cellStyle name="40 % - Accent3 6 3 2 2" xfId="26830"/>
    <cellStyle name="40 % - Accent3 6 3 2 3" xfId="37387"/>
    <cellStyle name="40 % - Accent3 6 3 2 4" xfId="47942"/>
    <cellStyle name="40 % - Accent3 6 3 2 5" xfId="58506"/>
    <cellStyle name="40 % - Accent3 6 3 3" xfId="16443"/>
    <cellStyle name="40 % - Accent3 6 3 4" xfId="21550"/>
    <cellStyle name="40 % - Accent3 6 3 5" xfId="32107"/>
    <cellStyle name="40 % - Accent3 6 3 6" xfId="42662"/>
    <cellStyle name="40 % - Accent3 6 3 7" xfId="53226"/>
    <cellStyle name="40 % - Accent3 6 4" xfId="8683"/>
    <cellStyle name="40 % - Accent3 6 4 2" xfId="24190"/>
    <cellStyle name="40 % - Accent3 6 4 3" xfId="34747"/>
    <cellStyle name="40 % - Accent3 6 4 4" xfId="45302"/>
    <cellStyle name="40 % - Accent3 6 4 5" xfId="55866"/>
    <cellStyle name="40 % - Accent3 6 5" xfId="3401"/>
    <cellStyle name="40 % - Accent3 6 6" xfId="13979"/>
    <cellStyle name="40 % - Accent3 6 7" xfId="18910"/>
    <cellStyle name="40 % - Accent3 6 8" xfId="29467"/>
    <cellStyle name="40 % - Accent3 6 9" xfId="40022"/>
    <cellStyle name="40 % - Accent3 7" xfId="1288"/>
    <cellStyle name="40 % - Accent3 7 2" xfId="6574"/>
    <cellStyle name="40 % - Accent3 7 2 2" xfId="11855"/>
    <cellStyle name="40 % - Accent3 7 2 2 2" xfId="27361"/>
    <cellStyle name="40 % - Accent3 7 2 2 3" xfId="37918"/>
    <cellStyle name="40 % - Accent3 7 2 2 4" xfId="48473"/>
    <cellStyle name="40 % - Accent3 7 2 2 5" xfId="59037"/>
    <cellStyle name="40 % - Accent3 7 2 3" xfId="16974"/>
    <cellStyle name="40 % - Accent3 7 2 4" xfId="22081"/>
    <cellStyle name="40 % - Accent3 7 2 5" xfId="32638"/>
    <cellStyle name="40 % - Accent3 7 2 6" xfId="43193"/>
    <cellStyle name="40 % - Accent3 7 2 7" xfId="53757"/>
    <cellStyle name="40 % - Accent3 7 3" xfId="9214"/>
    <cellStyle name="40 % - Accent3 7 3 2" xfId="24721"/>
    <cellStyle name="40 % - Accent3 7 3 3" xfId="35278"/>
    <cellStyle name="40 % - Accent3 7 3 4" xfId="45833"/>
    <cellStyle name="40 % - Accent3 7 3 5" xfId="56397"/>
    <cellStyle name="40 % - Accent3 7 4" xfId="3932"/>
    <cellStyle name="40 % - Accent3 7 5" xfId="14510"/>
    <cellStyle name="40 % - Accent3 7 6" xfId="19441"/>
    <cellStyle name="40 % - Accent3 7 7" xfId="29998"/>
    <cellStyle name="40 % - Accent3 7 8" xfId="40553"/>
    <cellStyle name="40 % - Accent3 7 9" xfId="51117"/>
    <cellStyle name="40 % - Accent3 8" xfId="2517"/>
    <cellStyle name="40 % - Accent3 8 2" xfId="7803"/>
    <cellStyle name="40 % - Accent3 8 2 2" xfId="13084"/>
    <cellStyle name="40 % - Accent3 8 2 2 2" xfId="28590"/>
    <cellStyle name="40 % - Accent3 8 2 2 3" xfId="39147"/>
    <cellStyle name="40 % - Accent3 8 2 2 4" xfId="49702"/>
    <cellStyle name="40 % - Accent3 8 2 2 5" xfId="60266"/>
    <cellStyle name="40 % - Accent3 8 2 3" xfId="23310"/>
    <cellStyle name="40 % - Accent3 8 2 4" xfId="33867"/>
    <cellStyle name="40 % - Accent3 8 2 5" xfId="44422"/>
    <cellStyle name="40 % - Accent3 8 2 6" xfId="54986"/>
    <cellStyle name="40 % - Accent3 8 3" xfId="10443"/>
    <cellStyle name="40 % - Accent3 8 3 2" xfId="25950"/>
    <cellStyle name="40 % - Accent3 8 3 3" xfId="36507"/>
    <cellStyle name="40 % - Accent3 8 3 4" xfId="47062"/>
    <cellStyle name="40 % - Accent3 8 3 5" xfId="57626"/>
    <cellStyle name="40 % - Accent3 8 4" xfId="5161"/>
    <cellStyle name="40 % - Accent3 8 5" xfId="15742"/>
    <cellStyle name="40 % - Accent3 8 6" xfId="20670"/>
    <cellStyle name="40 % - Accent3 8 7" xfId="31227"/>
    <cellStyle name="40 % - Accent3 8 8" xfId="41782"/>
    <cellStyle name="40 % - Accent3 8 9" xfId="52346"/>
    <cellStyle name="40 % - Accent3 9" xfId="5337"/>
    <cellStyle name="40 % - Accent3 9 2" xfId="10619"/>
    <cellStyle name="40 % - Accent3 9 2 2" xfId="26126"/>
    <cellStyle name="40 % - Accent3 9 2 3" xfId="36683"/>
    <cellStyle name="40 % - Accent3 9 2 4" xfId="47238"/>
    <cellStyle name="40 % - Accent3 9 2 5" xfId="57802"/>
    <cellStyle name="40 % - Accent3 9 3" xfId="20846"/>
    <cellStyle name="40 % - Accent3 9 4" xfId="31403"/>
    <cellStyle name="40 % - Accent3 9 5" xfId="41958"/>
    <cellStyle name="40 % - Accent3 9 6" xfId="52522"/>
    <cellStyle name="40 % - Accent4 10" xfId="7981"/>
    <cellStyle name="40 % - Accent4 10 2" xfId="23488"/>
    <cellStyle name="40 % - Accent4 10 3" xfId="34045"/>
    <cellStyle name="40 % - Accent4 10 4" xfId="44600"/>
    <cellStyle name="40 % - Accent4 10 5" xfId="55164"/>
    <cellStyle name="40 % - Accent4 11" xfId="2697"/>
    <cellStyle name="40 % - Accent4 12" xfId="13280"/>
    <cellStyle name="40 % - Accent4 13" xfId="18205"/>
    <cellStyle name="40 % - Accent4 14" xfId="28774"/>
    <cellStyle name="40 % - Accent4 15" xfId="39329"/>
    <cellStyle name="40 % - Accent4 16" xfId="49882"/>
    <cellStyle name="40 % - Accent4 2" xfId="44"/>
    <cellStyle name="40 % - Accent4 2 10" xfId="2721"/>
    <cellStyle name="40 % - Accent4 2 11" xfId="13343"/>
    <cellStyle name="40 % - Accent4 2 12" xfId="18272"/>
    <cellStyle name="40 % - Accent4 2 13" xfId="28795"/>
    <cellStyle name="40 % - Accent4 2 14" xfId="39350"/>
    <cellStyle name="40 % - Accent4 2 15" xfId="49949"/>
    <cellStyle name="40 % - Accent4 2 2" xfId="203"/>
    <cellStyle name="40 % - Accent4 2 2 10" xfId="13430"/>
    <cellStyle name="40 % - Accent4 2 2 11" xfId="18360"/>
    <cellStyle name="40 % - Accent4 2 2 12" xfId="28922"/>
    <cellStyle name="40 % - Accent4 2 2 13" xfId="39477"/>
    <cellStyle name="40 % - Accent4 2 2 14" xfId="50037"/>
    <cellStyle name="40 % - Accent4 2 2 2" xfId="383"/>
    <cellStyle name="40 % - Accent4 2 2 2 10" xfId="29098"/>
    <cellStyle name="40 % - Accent4 2 2 2 11" xfId="39653"/>
    <cellStyle name="40 % - Accent4 2 2 2 12" xfId="50213"/>
    <cellStyle name="40 % - Accent4 2 2 2 2" xfId="736"/>
    <cellStyle name="40 % - Accent4 2 2 2 2 10" xfId="50565"/>
    <cellStyle name="40 % - Accent4 2 2 2 2 2" xfId="1968"/>
    <cellStyle name="40 % - Accent4 2 2 2 2 2 2" xfId="7254"/>
    <cellStyle name="40 % - Accent4 2 2 2 2 2 2 2" xfId="12535"/>
    <cellStyle name="40 % - Accent4 2 2 2 2 2 2 2 2" xfId="28041"/>
    <cellStyle name="40 % - Accent4 2 2 2 2 2 2 2 3" xfId="38598"/>
    <cellStyle name="40 % - Accent4 2 2 2 2 2 2 2 4" xfId="49153"/>
    <cellStyle name="40 % - Accent4 2 2 2 2 2 2 2 5" xfId="59717"/>
    <cellStyle name="40 % - Accent4 2 2 2 2 2 2 3" xfId="17654"/>
    <cellStyle name="40 % - Accent4 2 2 2 2 2 2 4" xfId="22761"/>
    <cellStyle name="40 % - Accent4 2 2 2 2 2 2 5" xfId="33318"/>
    <cellStyle name="40 % - Accent4 2 2 2 2 2 2 6" xfId="43873"/>
    <cellStyle name="40 % - Accent4 2 2 2 2 2 2 7" xfId="54437"/>
    <cellStyle name="40 % - Accent4 2 2 2 2 2 3" xfId="9894"/>
    <cellStyle name="40 % - Accent4 2 2 2 2 2 3 2" xfId="25401"/>
    <cellStyle name="40 % - Accent4 2 2 2 2 2 3 3" xfId="35958"/>
    <cellStyle name="40 % - Accent4 2 2 2 2 2 3 4" xfId="46513"/>
    <cellStyle name="40 % - Accent4 2 2 2 2 2 3 5" xfId="57077"/>
    <cellStyle name="40 % - Accent4 2 2 2 2 2 4" xfId="4612"/>
    <cellStyle name="40 % - Accent4 2 2 2 2 2 5" xfId="15190"/>
    <cellStyle name="40 % - Accent4 2 2 2 2 2 6" xfId="20121"/>
    <cellStyle name="40 % - Accent4 2 2 2 2 2 7" xfId="30678"/>
    <cellStyle name="40 % - Accent4 2 2 2 2 2 8" xfId="41233"/>
    <cellStyle name="40 % - Accent4 2 2 2 2 2 9" xfId="51797"/>
    <cellStyle name="40 % - Accent4 2 2 2 2 3" xfId="6022"/>
    <cellStyle name="40 % - Accent4 2 2 2 2 3 2" xfId="11303"/>
    <cellStyle name="40 % - Accent4 2 2 2 2 3 2 2" xfId="26809"/>
    <cellStyle name="40 % - Accent4 2 2 2 2 3 2 3" xfId="37366"/>
    <cellStyle name="40 % - Accent4 2 2 2 2 3 2 4" xfId="47921"/>
    <cellStyle name="40 % - Accent4 2 2 2 2 3 2 5" xfId="58485"/>
    <cellStyle name="40 % - Accent4 2 2 2 2 3 3" xfId="16422"/>
    <cellStyle name="40 % - Accent4 2 2 2 2 3 4" xfId="21529"/>
    <cellStyle name="40 % - Accent4 2 2 2 2 3 5" xfId="32086"/>
    <cellStyle name="40 % - Accent4 2 2 2 2 3 6" xfId="42641"/>
    <cellStyle name="40 % - Accent4 2 2 2 2 3 7" xfId="53205"/>
    <cellStyle name="40 % - Accent4 2 2 2 2 4" xfId="8662"/>
    <cellStyle name="40 % - Accent4 2 2 2 2 4 2" xfId="24169"/>
    <cellStyle name="40 % - Accent4 2 2 2 2 4 3" xfId="34726"/>
    <cellStyle name="40 % - Accent4 2 2 2 2 4 4" xfId="45281"/>
    <cellStyle name="40 % - Accent4 2 2 2 2 4 5" xfId="55845"/>
    <cellStyle name="40 % - Accent4 2 2 2 2 5" xfId="3380"/>
    <cellStyle name="40 % - Accent4 2 2 2 2 6" xfId="13958"/>
    <cellStyle name="40 % - Accent4 2 2 2 2 7" xfId="18889"/>
    <cellStyle name="40 % - Accent4 2 2 2 2 8" xfId="29446"/>
    <cellStyle name="40 % - Accent4 2 2 2 2 9" xfId="40001"/>
    <cellStyle name="40 % - Accent4 2 2 2 3" xfId="1088"/>
    <cellStyle name="40 % - Accent4 2 2 2 3 10" xfId="50917"/>
    <cellStyle name="40 % - Accent4 2 2 2 3 2" xfId="2320"/>
    <cellStyle name="40 % - Accent4 2 2 2 3 2 2" xfId="7606"/>
    <cellStyle name="40 % - Accent4 2 2 2 3 2 2 2" xfId="12887"/>
    <cellStyle name="40 % - Accent4 2 2 2 3 2 2 2 2" xfId="28393"/>
    <cellStyle name="40 % - Accent4 2 2 2 3 2 2 2 3" xfId="38950"/>
    <cellStyle name="40 % - Accent4 2 2 2 3 2 2 2 4" xfId="49505"/>
    <cellStyle name="40 % - Accent4 2 2 2 3 2 2 2 5" xfId="60069"/>
    <cellStyle name="40 % - Accent4 2 2 2 3 2 2 3" xfId="18006"/>
    <cellStyle name="40 % - Accent4 2 2 2 3 2 2 4" xfId="23113"/>
    <cellStyle name="40 % - Accent4 2 2 2 3 2 2 5" xfId="33670"/>
    <cellStyle name="40 % - Accent4 2 2 2 3 2 2 6" xfId="44225"/>
    <cellStyle name="40 % - Accent4 2 2 2 3 2 2 7" xfId="54789"/>
    <cellStyle name="40 % - Accent4 2 2 2 3 2 3" xfId="10246"/>
    <cellStyle name="40 % - Accent4 2 2 2 3 2 3 2" xfId="25753"/>
    <cellStyle name="40 % - Accent4 2 2 2 3 2 3 3" xfId="36310"/>
    <cellStyle name="40 % - Accent4 2 2 2 3 2 3 4" xfId="46865"/>
    <cellStyle name="40 % - Accent4 2 2 2 3 2 3 5" xfId="57429"/>
    <cellStyle name="40 % - Accent4 2 2 2 3 2 4" xfId="4964"/>
    <cellStyle name="40 % - Accent4 2 2 2 3 2 5" xfId="15542"/>
    <cellStyle name="40 % - Accent4 2 2 2 3 2 6" xfId="20473"/>
    <cellStyle name="40 % - Accent4 2 2 2 3 2 7" xfId="31030"/>
    <cellStyle name="40 % - Accent4 2 2 2 3 2 8" xfId="41585"/>
    <cellStyle name="40 % - Accent4 2 2 2 3 2 9" xfId="52149"/>
    <cellStyle name="40 % - Accent4 2 2 2 3 3" xfId="6374"/>
    <cellStyle name="40 % - Accent4 2 2 2 3 3 2" xfId="11655"/>
    <cellStyle name="40 % - Accent4 2 2 2 3 3 2 2" xfId="27161"/>
    <cellStyle name="40 % - Accent4 2 2 2 3 3 2 3" xfId="37718"/>
    <cellStyle name="40 % - Accent4 2 2 2 3 3 2 4" xfId="48273"/>
    <cellStyle name="40 % - Accent4 2 2 2 3 3 2 5" xfId="58837"/>
    <cellStyle name="40 % - Accent4 2 2 2 3 3 3" xfId="16774"/>
    <cellStyle name="40 % - Accent4 2 2 2 3 3 4" xfId="21881"/>
    <cellStyle name="40 % - Accent4 2 2 2 3 3 5" xfId="32438"/>
    <cellStyle name="40 % - Accent4 2 2 2 3 3 6" xfId="42993"/>
    <cellStyle name="40 % - Accent4 2 2 2 3 3 7" xfId="53557"/>
    <cellStyle name="40 % - Accent4 2 2 2 3 4" xfId="9014"/>
    <cellStyle name="40 % - Accent4 2 2 2 3 4 2" xfId="24521"/>
    <cellStyle name="40 % - Accent4 2 2 2 3 4 3" xfId="35078"/>
    <cellStyle name="40 % - Accent4 2 2 2 3 4 4" xfId="45633"/>
    <cellStyle name="40 % - Accent4 2 2 2 3 4 5" xfId="56197"/>
    <cellStyle name="40 % - Accent4 2 2 2 3 5" xfId="3732"/>
    <cellStyle name="40 % - Accent4 2 2 2 3 6" xfId="14310"/>
    <cellStyle name="40 % - Accent4 2 2 2 3 7" xfId="19241"/>
    <cellStyle name="40 % - Accent4 2 2 2 3 8" xfId="29798"/>
    <cellStyle name="40 % - Accent4 2 2 2 3 9" xfId="40353"/>
    <cellStyle name="40 % - Accent4 2 2 2 4" xfId="1616"/>
    <cellStyle name="40 % - Accent4 2 2 2 4 2" xfId="6902"/>
    <cellStyle name="40 % - Accent4 2 2 2 4 2 2" xfId="12183"/>
    <cellStyle name="40 % - Accent4 2 2 2 4 2 2 2" xfId="27689"/>
    <cellStyle name="40 % - Accent4 2 2 2 4 2 2 3" xfId="38246"/>
    <cellStyle name="40 % - Accent4 2 2 2 4 2 2 4" xfId="48801"/>
    <cellStyle name="40 % - Accent4 2 2 2 4 2 2 5" xfId="59365"/>
    <cellStyle name="40 % - Accent4 2 2 2 4 2 3" xfId="17302"/>
    <cellStyle name="40 % - Accent4 2 2 2 4 2 4" xfId="22409"/>
    <cellStyle name="40 % - Accent4 2 2 2 4 2 5" xfId="32966"/>
    <cellStyle name="40 % - Accent4 2 2 2 4 2 6" xfId="43521"/>
    <cellStyle name="40 % - Accent4 2 2 2 4 2 7" xfId="54085"/>
    <cellStyle name="40 % - Accent4 2 2 2 4 3" xfId="9542"/>
    <cellStyle name="40 % - Accent4 2 2 2 4 3 2" xfId="25049"/>
    <cellStyle name="40 % - Accent4 2 2 2 4 3 3" xfId="35606"/>
    <cellStyle name="40 % - Accent4 2 2 2 4 3 4" xfId="46161"/>
    <cellStyle name="40 % - Accent4 2 2 2 4 3 5" xfId="56725"/>
    <cellStyle name="40 % - Accent4 2 2 2 4 4" xfId="4260"/>
    <cellStyle name="40 % - Accent4 2 2 2 4 5" xfId="14838"/>
    <cellStyle name="40 % - Accent4 2 2 2 4 6" xfId="19769"/>
    <cellStyle name="40 % - Accent4 2 2 2 4 7" xfId="30326"/>
    <cellStyle name="40 % - Accent4 2 2 2 4 8" xfId="40881"/>
    <cellStyle name="40 % - Accent4 2 2 2 4 9" xfId="51445"/>
    <cellStyle name="40 % - Accent4 2 2 2 5" xfId="5669"/>
    <cellStyle name="40 % - Accent4 2 2 2 5 2" xfId="10951"/>
    <cellStyle name="40 % - Accent4 2 2 2 5 2 2" xfId="26457"/>
    <cellStyle name="40 % - Accent4 2 2 2 5 2 3" xfId="37014"/>
    <cellStyle name="40 % - Accent4 2 2 2 5 2 4" xfId="47569"/>
    <cellStyle name="40 % - Accent4 2 2 2 5 2 5" xfId="58133"/>
    <cellStyle name="40 % - Accent4 2 2 2 5 3" xfId="16070"/>
    <cellStyle name="40 % - Accent4 2 2 2 5 4" xfId="21177"/>
    <cellStyle name="40 % - Accent4 2 2 2 5 5" xfId="31734"/>
    <cellStyle name="40 % - Accent4 2 2 2 5 6" xfId="42289"/>
    <cellStyle name="40 % - Accent4 2 2 2 5 7" xfId="52853"/>
    <cellStyle name="40 % - Accent4 2 2 2 6" xfId="8310"/>
    <cellStyle name="40 % - Accent4 2 2 2 6 2" xfId="23817"/>
    <cellStyle name="40 % - Accent4 2 2 2 6 3" xfId="34374"/>
    <cellStyle name="40 % - Accent4 2 2 2 6 4" xfId="44929"/>
    <cellStyle name="40 % - Accent4 2 2 2 6 5" xfId="55493"/>
    <cellStyle name="40 % - Accent4 2 2 2 7" xfId="3032"/>
    <cellStyle name="40 % - Accent4 2 2 2 8" xfId="13606"/>
    <cellStyle name="40 % - Accent4 2 2 2 9" xfId="18537"/>
    <cellStyle name="40 % - Accent4 2 2 3" xfId="559"/>
    <cellStyle name="40 % - Accent4 2 2 3 10" xfId="39825"/>
    <cellStyle name="40 % - Accent4 2 2 3 11" xfId="50389"/>
    <cellStyle name="40 % - Accent4 2 2 3 2" xfId="1264"/>
    <cellStyle name="40 % - Accent4 2 2 3 2 10" xfId="51093"/>
    <cellStyle name="40 % - Accent4 2 2 3 2 2" xfId="2496"/>
    <cellStyle name="40 % - Accent4 2 2 3 2 2 2" xfId="7782"/>
    <cellStyle name="40 % - Accent4 2 2 3 2 2 2 2" xfId="13063"/>
    <cellStyle name="40 % - Accent4 2 2 3 2 2 2 2 2" xfId="28569"/>
    <cellStyle name="40 % - Accent4 2 2 3 2 2 2 2 3" xfId="39126"/>
    <cellStyle name="40 % - Accent4 2 2 3 2 2 2 2 4" xfId="49681"/>
    <cellStyle name="40 % - Accent4 2 2 3 2 2 2 2 5" xfId="60245"/>
    <cellStyle name="40 % - Accent4 2 2 3 2 2 2 3" xfId="18182"/>
    <cellStyle name="40 % - Accent4 2 2 3 2 2 2 4" xfId="23289"/>
    <cellStyle name="40 % - Accent4 2 2 3 2 2 2 5" xfId="33846"/>
    <cellStyle name="40 % - Accent4 2 2 3 2 2 2 6" xfId="44401"/>
    <cellStyle name="40 % - Accent4 2 2 3 2 2 2 7" xfId="54965"/>
    <cellStyle name="40 % - Accent4 2 2 3 2 2 3" xfId="10422"/>
    <cellStyle name="40 % - Accent4 2 2 3 2 2 3 2" xfId="25929"/>
    <cellStyle name="40 % - Accent4 2 2 3 2 2 3 3" xfId="36486"/>
    <cellStyle name="40 % - Accent4 2 2 3 2 2 3 4" xfId="47041"/>
    <cellStyle name="40 % - Accent4 2 2 3 2 2 3 5" xfId="57605"/>
    <cellStyle name="40 % - Accent4 2 2 3 2 2 4" xfId="5140"/>
    <cellStyle name="40 % - Accent4 2 2 3 2 2 5" xfId="15718"/>
    <cellStyle name="40 % - Accent4 2 2 3 2 2 6" xfId="20649"/>
    <cellStyle name="40 % - Accent4 2 2 3 2 2 7" xfId="31206"/>
    <cellStyle name="40 % - Accent4 2 2 3 2 2 8" xfId="41761"/>
    <cellStyle name="40 % - Accent4 2 2 3 2 2 9" xfId="52325"/>
    <cellStyle name="40 % - Accent4 2 2 3 2 3" xfId="6550"/>
    <cellStyle name="40 % - Accent4 2 2 3 2 3 2" xfId="11831"/>
    <cellStyle name="40 % - Accent4 2 2 3 2 3 2 2" xfId="27337"/>
    <cellStyle name="40 % - Accent4 2 2 3 2 3 2 3" xfId="37894"/>
    <cellStyle name="40 % - Accent4 2 2 3 2 3 2 4" xfId="48449"/>
    <cellStyle name="40 % - Accent4 2 2 3 2 3 2 5" xfId="59013"/>
    <cellStyle name="40 % - Accent4 2 2 3 2 3 3" xfId="16950"/>
    <cellStyle name="40 % - Accent4 2 2 3 2 3 4" xfId="22057"/>
    <cellStyle name="40 % - Accent4 2 2 3 2 3 5" xfId="32614"/>
    <cellStyle name="40 % - Accent4 2 2 3 2 3 6" xfId="43169"/>
    <cellStyle name="40 % - Accent4 2 2 3 2 3 7" xfId="53733"/>
    <cellStyle name="40 % - Accent4 2 2 3 2 4" xfId="9190"/>
    <cellStyle name="40 % - Accent4 2 2 3 2 4 2" xfId="24697"/>
    <cellStyle name="40 % - Accent4 2 2 3 2 4 3" xfId="35254"/>
    <cellStyle name="40 % - Accent4 2 2 3 2 4 4" xfId="45809"/>
    <cellStyle name="40 % - Accent4 2 2 3 2 4 5" xfId="56373"/>
    <cellStyle name="40 % - Accent4 2 2 3 2 5" xfId="3908"/>
    <cellStyle name="40 % - Accent4 2 2 3 2 6" xfId="14486"/>
    <cellStyle name="40 % - Accent4 2 2 3 2 7" xfId="19417"/>
    <cellStyle name="40 % - Accent4 2 2 3 2 8" xfId="29974"/>
    <cellStyle name="40 % - Accent4 2 2 3 2 9" xfId="40529"/>
    <cellStyle name="40 % - Accent4 2 2 3 3" xfId="1792"/>
    <cellStyle name="40 % - Accent4 2 2 3 3 2" xfId="7078"/>
    <cellStyle name="40 % - Accent4 2 2 3 3 2 2" xfId="12359"/>
    <cellStyle name="40 % - Accent4 2 2 3 3 2 2 2" xfId="27865"/>
    <cellStyle name="40 % - Accent4 2 2 3 3 2 2 3" xfId="38422"/>
    <cellStyle name="40 % - Accent4 2 2 3 3 2 2 4" xfId="48977"/>
    <cellStyle name="40 % - Accent4 2 2 3 3 2 2 5" xfId="59541"/>
    <cellStyle name="40 % - Accent4 2 2 3 3 2 3" xfId="17478"/>
    <cellStyle name="40 % - Accent4 2 2 3 3 2 4" xfId="22585"/>
    <cellStyle name="40 % - Accent4 2 2 3 3 2 5" xfId="33142"/>
    <cellStyle name="40 % - Accent4 2 2 3 3 2 6" xfId="43697"/>
    <cellStyle name="40 % - Accent4 2 2 3 3 2 7" xfId="54261"/>
    <cellStyle name="40 % - Accent4 2 2 3 3 3" xfId="9718"/>
    <cellStyle name="40 % - Accent4 2 2 3 3 3 2" xfId="25225"/>
    <cellStyle name="40 % - Accent4 2 2 3 3 3 3" xfId="35782"/>
    <cellStyle name="40 % - Accent4 2 2 3 3 3 4" xfId="46337"/>
    <cellStyle name="40 % - Accent4 2 2 3 3 3 5" xfId="56901"/>
    <cellStyle name="40 % - Accent4 2 2 3 3 4" xfId="4436"/>
    <cellStyle name="40 % - Accent4 2 2 3 3 5" xfId="15014"/>
    <cellStyle name="40 % - Accent4 2 2 3 3 6" xfId="19945"/>
    <cellStyle name="40 % - Accent4 2 2 3 3 7" xfId="30502"/>
    <cellStyle name="40 % - Accent4 2 2 3 3 8" xfId="41057"/>
    <cellStyle name="40 % - Accent4 2 2 3 3 9" xfId="51621"/>
    <cellStyle name="40 % - Accent4 2 2 3 4" xfId="5845"/>
    <cellStyle name="40 % - Accent4 2 2 3 4 2" xfId="11127"/>
    <cellStyle name="40 % - Accent4 2 2 3 4 2 2" xfId="26633"/>
    <cellStyle name="40 % - Accent4 2 2 3 4 2 3" xfId="37190"/>
    <cellStyle name="40 % - Accent4 2 2 3 4 2 4" xfId="47745"/>
    <cellStyle name="40 % - Accent4 2 2 3 4 2 5" xfId="58309"/>
    <cellStyle name="40 % - Accent4 2 2 3 4 3" xfId="16246"/>
    <cellStyle name="40 % - Accent4 2 2 3 4 4" xfId="21353"/>
    <cellStyle name="40 % - Accent4 2 2 3 4 5" xfId="31910"/>
    <cellStyle name="40 % - Accent4 2 2 3 4 6" xfId="42465"/>
    <cellStyle name="40 % - Accent4 2 2 3 4 7" xfId="53029"/>
    <cellStyle name="40 % - Accent4 2 2 3 5" xfId="8486"/>
    <cellStyle name="40 % - Accent4 2 2 3 5 2" xfId="23993"/>
    <cellStyle name="40 % - Accent4 2 2 3 5 3" xfId="34550"/>
    <cellStyle name="40 % - Accent4 2 2 3 5 4" xfId="45105"/>
    <cellStyle name="40 % - Accent4 2 2 3 5 5" xfId="55669"/>
    <cellStyle name="40 % - Accent4 2 2 3 6" xfId="3204"/>
    <cellStyle name="40 % - Accent4 2 2 3 7" xfId="13782"/>
    <cellStyle name="40 % - Accent4 2 2 3 8" xfId="18713"/>
    <cellStyle name="40 % - Accent4 2 2 3 9" xfId="29270"/>
    <cellStyle name="40 % - Accent4 2 2 4" xfId="912"/>
    <cellStyle name="40 % - Accent4 2 2 4 10" xfId="50741"/>
    <cellStyle name="40 % - Accent4 2 2 4 2" xfId="2144"/>
    <cellStyle name="40 % - Accent4 2 2 4 2 2" xfId="7430"/>
    <cellStyle name="40 % - Accent4 2 2 4 2 2 2" xfId="12711"/>
    <cellStyle name="40 % - Accent4 2 2 4 2 2 2 2" xfId="28217"/>
    <cellStyle name="40 % - Accent4 2 2 4 2 2 2 3" xfId="38774"/>
    <cellStyle name="40 % - Accent4 2 2 4 2 2 2 4" xfId="49329"/>
    <cellStyle name="40 % - Accent4 2 2 4 2 2 2 5" xfId="59893"/>
    <cellStyle name="40 % - Accent4 2 2 4 2 2 3" xfId="17830"/>
    <cellStyle name="40 % - Accent4 2 2 4 2 2 4" xfId="22937"/>
    <cellStyle name="40 % - Accent4 2 2 4 2 2 5" xfId="33494"/>
    <cellStyle name="40 % - Accent4 2 2 4 2 2 6" xfId="44049"/>
    <cellStyle name="40 % - Accent4 2 2 4 2 2 7" xfId="54613"/>
    <cellStyle name="40 % - Accent4 2 2 4 2 3" xfId="10070"/>
    <cellStyle name="40 % - Accent4 2 2 4 2 3 2" xfId="25577"/>
    <cellStyle name="40 % - Accent4 2 2 4 2 3 3" xfId="36134"/>
    <cellStyle name="40 % - Accent4 2 2 4 2 3 4" xfId="46689"/>
    <cellStyle name="40 % - Accent4 2 2 4 2 3 5" xfId="57253"/>
    <cellStyle name="40 % - Accent4 2 2 4 2 4" xfId="4788"/>
    <cellStyle name="40 % - Accent4 2 2 4 2 5" xfId="15366"/>
    <cellStyle name="40 % - Accent4 2 2 4 2 6" xfId="20297"/>
    <cellStyle name="40 % - Accent4 2 2 4 2 7" xfId="30854"/>
    <cellStyle name="40 % - Accent4 2 2 4 2 8" xfId="41409"/>
    <cellStyle name="40 % - Accent4 2 2 4 2 9" xfId="51973"/>
    <cellStyle name="40 % - Accent4 2 2 4 3" xfId="6198"/>
    <cellStyle name="40 % - Accent4 2 2 4 3 2" xfId="11479"/>
    <cellStyle name="40 % - Accent4 2 2 4 3 2 2" xfId="26985"/>
    <cellStyle name="40 % - Accent4 2 2 4 3 2 3" xfId="37542"/>
    <cellStyle name="40 % - Accent4 2 2 4 3 2 4" xfId="48097"/>
    <cellStyle name="40 % - Accent4 2 2 4 3 2 5" xfId="58661"/>
    <cellStyle name="40 % - Accent4 2 2 4 3 3" xfId="16598"/>
    <cellStyle name="40 % - Accent4 2 2 4 3 4" xfId="21705"/>
    <cellStyle name="40 % - Accent4 2 2 4 3 5" xfId="32262"/>
    <cellStyle name="40 % - Accent4 2 2 4 3 6" xfId="42817"/>
    <cellStyle name="40 % - Accent4 2 2 4 3 7" xfId="53381"/>
    <cellStyle name="40 % - Accent4 2 2 4 4" xfId="8838"/>
    <cellStyle name="40 % - Accent4 2 2 4 4 2" xfId="24345"/>
    <cellStyle name="40 % - Accent4 2 2 4 4 3" xfId="34902"/>
    <cellStyle name="40 % - Accent4 2 2 4 4 4" xfId="45457"/>
    <cellStyle name="40 % - Accent4 2 2 4 4 5" xfId="56021"/>
    <cellStyle name="40 % - Accent4 2 2 4 5" xfId="3556"/>
    <cellStyle name="40 % - Accent4 2 2 4 6" xfId="14134"/>
    <cellStyle name="40 % - Accent4 2 2 4 7" xfId="19065"/>
    <cellStyle name="40 % - Accent4 2 2 4 8" xfId="29622"/>
    <cellStyle name="40 % - Accent4 2 2 4 9" xfId="40177"/>
    <cellStyle name="40 % - Accent4 2 2 5" xfId="1440"/>
    <cellStyle name="40 % - Accent4 2 2 5 2" xfId="6726"/>
    <cellStyle name="40 % - Accent4 2 2 5 2 2" xfId="12007"/>
    <cellStyle name="40 % - Accent4 2 2 5 2 2 2" xfId="27513"/>
    <cellStyle name="40 % - Accent4 2 2 5 2 2 3" xfId="38070"/>
    <cellStyle name="40 % - Accent4 2 2 5 2 2 4" xfId="48625"/>
    <cellStyle name="40 % - Accent4 2 2 5 2 2 5" xfId="59189"/>
    <cellStyle name="40 % - Accent4 2 2 5 2 3" xfId="17126"/>
    <cellStyle name="40 % - Accent4 2 2 5 2 4" xfId="22233"/>
    <cellStyle name="40 % - Accent4 2 2 5 2 5" xfId="32790"/>
    <cellStyle name="40 % - Accent4 2 2 5 2 6" xfId="43345"/>
    <cellStyle name="40 % - Accent4 2 2 5 2 7" xfId="53909"/>
    <cellStyle name="40 % - Accent4 2 2 5 3" xfId="9366"/>
    <cellStyle name="40 % - Accent4 2 2 5 3 2" xfId="24873"/>
    <cellStyle name="40 % - Accent4 2 2 5 3 3" xfId="35430"/>
    <cellStyle name="40 % - Accent4 2 2 5 3 4" xfId="45985"/>
    <cellStyle name="40 % - Accent4 2 2 5 3 5" xfId="56549"/>
    <cellStyle name="40 % - Accent4 2 2 5 4" xfId="4084"/>
    <cellStyle name="40 % - Accent4 2 2 5 5" xfId="14662"/>
    <cellStyle name="40 % - Accent4 2 2 5 6" xfId="19593"/>
    <cellStyle name="40 % - Accent4 2 2 5 7" xfId="30150"/>
    <cellStyle name="40 % - Accent4 2 2 5 8" xfId="40705"/>
    <cellStyle name="40 % - Accent4 2 2 5 9" xfId="51269"/>
    <cellStyle name="40 % - Accent4 2 2 6" xfId="2672"/>
    <cellStyle name="40 % - Accent4 2 2 6 2" xfId="7958"/>
    <cellStyle name="40 % - Accent4 2 2 6 2 2" xfId="13239"/>
    <cellStyle name="40 % - Accent4 2 2 6 2 2 2" xfId="28745"/>
    <cellStyle name="40 % - Accent4 2 2 6 2 2 3" xfId="39302"/>
    <cellStyle name="40 % - Accent4 2 2 6 2 2 4" xfId="49857"/>
    <cellStyle name="40 % - Accent4 2 2 6 2 2 5" xfId="60421"/>
    <cellStyle name="40 % - Accent4 2 2 6 2 3" xfId="23465"/>
    <cellStyle name="40 % - Accent4 2 2 6 2 4" xfId="34022"/>
    <cellStyle name="40 % - Accent4 2 2 6 2 5" xfId="44577"/>
    <cellStyle name="40 % - Accent4 2 2 6 2 6" xfId="55141"/>
    <cellStyle name="40 % - Accent4 2 2 6 3" xfId="10598"/>
    <cellStyle name="40 % - Accent4 2 2 6 3 2" xfId="26105"/>
    <cellStyle name="40 % - Accent4 2 2 6 3 3" xfId="36662"/>
    <cellStyle name="40 % - Accent4 2 2 6 3 4" xfId="47217"/>
    <cellStyle name="40 % - Accent4 2 2 6 3 5" xfId="57781"/>
    <cellStyle name="40 % - Accent4 2 2 6 4" xfId="5316"/>
    <cellStyle name="40 % - Accent4 2 2 6 5" xfId="15894"/>
    <cellStyle name="40 % - Accent4 2 2 6 6" xfId="20825"/>
    <cellStyle name="40 % - Accent4 2 2 6 7" xfId="31382"/>
    <cellStyle name="40 % - Accent4 2 2 6 8" xfId="41937"/>
    <cellStyle name="40 % - Accent4 2 2 6 9" xfId="52501"/>
    <cellStyle name="40 % - Accent4 2 2 7" xfId="5493"/>
    <cellStyle name="40 % - Accent4 2 2 7 2" xfId="10775"/>
    <cellStyle name="40 % - Accent4 2 2 7 2 2" xfId="26281"/>
    <cellStyle name="40 % - Accent4 2 2 7 2 3" xfId="36838"/>
    <cellStyle name="40 % - Accent4 2 2 7 2 4" xfId="47393"/>
    <cellStyle name="40 % - Accent4 2 2 7 2 5" xfId="57957"/>
    <cellStyle name="40 % - Accent4 2 2 7 3" xfId="21001"/>
    <cellStyle name="40 % - Accent4 2 2 7 4" xfId="31558"/>
    <cellStyle name="40 % - Accent4 2 2 7 5" xfId="42113"/>
    <cellStyle name="40 % - Accent4 2 2 7 6" xfId="52677"/>
    <cellStyle name="40 % - Accent4 2 2 8" xfId="8134"/>
    <cellStyle name="40 % - Accent4 2 2 8 2" xfId="23641"/>
    <cellStyle name="40 % - Accent4 2 2 8 3" xfId="34198"/>
    <cellStyle name="40 % - Accent4 2 2 8 4" xfId="44753"/>
    <cellStyle name="40 % - Accent4 2 2 8 5" xfId="55317"/>
    <cellStyle name="40 % - Accent4 2 2 9" xfId="2849"/>
    <cellStyle name="40 % - Accent4 2 3" xfId="296"/>
    <cellStyle name="40 % - Accent4 2 3 10" xfId="29011"/>
    <cellStyle name="40 % - Accent4 2 3 11" xfId="39566"/>
    <cellStyle name="40 % - Accent4 2 3 12" xfId="50126"/>
    <cellStyle name="40 % - Accent4 2 3 2" xfId="649"/>
    <cellStyle name="40 % - Accent4 2 3 2 10" xfId="50478"/>
    <cellStyle name="40 % - Accent4 2 3 2 2" xfId="1881"/>
    <cellStyle name="40 % - Accent4 2 3 2 2 2" xfId="7167"/>
    <cellStyle name="40 % - Accent4 2 3 2 2 2 2" xfId="12448"/>
    <cellStyle name="40 % - Accent4 2 3 2 2 2 2 2" xfId="27954"/>
    <cellStyle name="40 % - Accent4 2 3 2 2 2 2 3" xfId="38511"/>
    <cellStyle name="40 % - Accent4 2 3 2 2 2 2 4" xfId="49066"/>
    <cellStyle name="40 % - Accent4 2 3 2 2 2 2 5" xfId="59630"/>
    <cellStyle name="40 % - Accent4 2 3 2 2 2 3" xfId="17567"/>
    <cellStyle name="40 % - Accent4 2 3 2 2 2 4" xfId="22674"/>
    <cellStyle name="40 % - Accent4 2 3 2 2 2 5" xfId="33231"/>
    <cellStyle name="40 % - Accent4 2 3 2 2 2 6" xfId="43786"/>
    <cellStyle name="40 % - Accent4 2 3 2 2 2 7" xfId="54350"/>
    <cellStyle name="40 % - Accent4 2 3 2 2 3" xfId="9807"/>
    <cellStyle name="40 % - Accent4 2 3 2 2 3 2" xfId="25314"/>
    <cellStyle name="40 % - Accent4 2 3 2 2 3 3" xfId="35871"/>
    <cellStyle name="40 % - Accent4 2 3 2 2 3 4" xfId="46426"/>
    <cellStyle name="40 % - Accent4 2 3 2 2 3 5" xfId="56990"/>
    <cellStyle name="40 % - Accent4 2 3 2 2 4" xfId="4525"/>
    <cellStyle name="40 % - Accent4 2 3 2 2 5" xfId="15103"/>
    <cellStyle name="40 % - Accent4 2 3 2 2 6" xfId="20034"/>
    <cellStyle name="40 % - Accent4 2 3 2 2 7" xfId="30591"/>
    <cellStyle name="40 % - Accent4 2 3 2 2 8" xfId="41146"/>
    <cellStyle name="40 % - Accent4 2 3 2 2 9" xfId="51710"/>
    <cellStyle name="40 % - Accent4 2 3 2 3" xfId="5935"/>
    <cellStyle name="40 % - Accent4 2 3 2 3 2" xfId="11216"/>
    <cellStyle name="40 % - Accent4 2 3 2 3 2 2" xfId="26722"/>
    <cellStyle name="40 % - Accent4 2 3 2 3 2 3" xfId="37279"/>
    <cellStyle name="40 % - Accent4 2 3 2 3 2 4" xfId="47834"/>
    <cellStyle name="40 % - Accent4 2 3 2 3 2 5" xfId="58398"/>
    <cellStyle name="40 % - Accent4 2 3 2 3 3" xfId="16335"/>
    <cellStyle name="40 % - Accent4 2 3 2 3 4" xfId="21442"/>
    <cellStyle name="40 % - Accent4 2 3 2 3 5" xfId="31999"/>
    <cellStyle name="40 % - Accent4 2 3 2 3 6" xfId="42554"/>
    <cellStyle name="40 % - Accent4 2 3 2 3 7" xfId="53118"/>
    <cellStyle name="40 % - Accent4 2 3 2 4" xfId="8575"/>
    <cellStyle name="40 % - Accent4 2 3 2 4 2" xfId="24082"/>
    <cellStyle name="40 % - Accent4 2 3 2 4 3" xfId="34639"/>
    <cellStyle name="40 % - Accent4 2 3 2 4 4" xfId="45194"/>
    <cellStyle name="40 % - Accent4 2 3 2 4 5" xfId="55758"/>
    <cellStyle name="40 % - Accent4 2 3 2 5" xfId="3293"/>
    <cellStyle name="40 % - Accent4 2 3 2 6" xfId="13871"/>
    <cellStyle name="40 % - Accent4 2 3 2 7" xfId="18802"/>
    <cellStyle name="40 % - Accent4 2 3 2 8" xfId="29359"/>
    <cellStyle name="40 % - Accent4 2 3 2 9" xfId="39914"/>
    <cellStyle name="40 % - Accent4 2 3 3" xfId="1001"/>
    <cellStyle name="40 % - Accent4 2 3 3 10" xfId="50830"/>
    <cellStyle name="40 % - Accent4 2 3 3 2" xfId="2233"/>
    <cellStyle name="40 % - Accent4 2 3 3 2 2" xfId="7519"/>
    <cellStyle name="40 % - Accent4 2 3 3 2 2 2" xfId="12800"/>
    <cellStyle name="40 % - Accent4 2 3 3 2 2 2 2" xfId="28306"/>
    <cellStyle name="40 % - Accent4 2 3 3 2 2 2 3" xfId="38863"/>
    <cellStyle name="40 % - Accent4 2 3 3 2 2 2 4" xfId="49418"/>
    <cellStyle name="40 % - Accent4 2 3 3 2 2 2 5" xfId="59982"/>
    <cellStyle name="40 % - Accent4 2 3 3 2 2 3" xfId="17919"/>
    <cellStyle name="40 % - Accent4 2 3 3 2 2 4" xfId="23026"/>
    <cellStyle name="40 % - Accent4 2 3 3 2 2 5" xfId="33583"/>
    <cellStyle name="40 % - Accent4 2 3 3 2 2 6" xfId="44138"/>
    <cellStyle name="40 % - Accent4 2 3 3 2 2 7" xfId="54702"/>
    <cellStyle name="40 % - Accent4 2 3 3 2 3" xfId="10159"/>
    <cellStyle name="40 % - Accent4 2 3 3 2 3 2" xfId="25666"/>
    <cellStyle name="40 % - Accent4 2 3 3 2 3 3" xfId="36223"/>
    <cellStyle name="40 % - Accent4 2 3 3 2 3 4" xfId="46778"/>
    <cellStyle name="40 % - Accent4 2 3 3 2 3 5" xfId="57342"/>
    <cellStyle name="40 % - Accent4 2 3 3 2 4" xfId="4877"/>
    <cellStyle name="40 % - Accent4 2 3 3 2 5" xfId="15455"/>
    <cellStyle name="40 % - Accent4 2 3 3 2 6" xfId="20386"/>
    <cellStyle name="40 % - Accent4 2 3 3 2 7" xfId="30943"/>
    <cellStyle name="40 % - Accent4 2 3 3 2 8" xfId="41498"/>
    <cellStyle name="40 % - Accent4 2 3 3 2 9" xfId="52062"/>
    <cellStyle name="40 % - Accent4 2 3 3 3" xfId="6287"/>
    <cellStyle name="40 % - Accent4 2 3 3 3 2" xfId="11568"/>
    <cellStyle name="40 % - Accent4 2 3 3 3 2 2" xfId="27074"/>
    <cellStyle name="40 % - Accent4 2 3 3 3 2 3" xfId="37631"/>
    <cellStyle name="40 % - Accent4 2 3 3 3 2 4" xfId="48186"/>
    <cellStyle name="40 % - Accent4 2 3 3 3 2 5" xfId="58750"/>
    <cellStyle name="40 % - Accent4 2 3 3 3 3" xfId="16687"/>
    <cellStyle name="40 % - Accent4 2 3 3 3 4" xfId="21794"/>
    <cellStyle name="40 % - Accent4 2 3 3 3 5" xfId="32351"/>
    <cellStyle name="40 % - Accent4 2 3 3 3 6" xfId="42906"/>
    <cellStyle name="40 % - Accent4 2 3 3 3 7" xfId="53470"/>
    <cellStyle name="40 % - Accent4 2 3 3 4" xfId="8927"/>
    <cellStyle name="40 % - Accent4 2 3 3 4 2" xfId="24434"/>
    <cellStyle name="40 % - Accent4 2 3 3 4 3" xfId="34991"/>
    <cellStyle name="40 % - Accent4 2 3 3 4 4" xfId="45546"/>
    <cellStyle name="40 % - Accent4 2 3 3 4 5" xfId="56110"/>
    <cellStyle name="40 % - Accent4 2 3 3 5" xfId="3645"/>
    <cellStyle name="40 % - Accent4 2 3 3 6" xfId="14223"/>
    <cellStyle name="40 % - Accent4 2 3 3 7" xfId="19154"/>
    <cellStyle name="40 % - Accent4 2 3 3 8" xfId="29711"/>
    <cellStyle name="40 % - Accent4 2 3 3 9" xfId="40266"/>
    <cellStyle name="40 % - Accent4 2 3 4" xfId="1529"/>
    <cellStyle name="40 % - Accent4 2 3 4 2" xfId="6815"/>
    <cellStyle name="40 % - Accent4 2 3 4 2 2" xfId="12096"/>
    <cellStyle name="40 % - Accent4 2 3 4 2 2 2" xfId="27602"/>
    <cellStyle name="40 % - Accent4 2 3 4 2 2 3" xfId="38159"/>
    <cellStyle name="40 % - Accent4 2 3 4 2 2 4" xfId="48714"/>
    <cellStyle name="40 % - Accent4 2 3 4 2 2 5" xfId="59278"/>
    <cellStyle name="40 % - Accent4 2 3 4 2 3" xfId="17215"/>
    <cellStyle name="40 % - Accent4 2 3 4 2 4" xfId="22322"/>
    <cellStyle name="40 % - Accent4 2 3 4 2 5" xfId="32879"/>
    <cellStyle name="40 % - Accent4 2 3 4 2 6" xfId="43434"/>
    <cellStyle name="40 % - Accent4 2 3 4 2 7" xfId="53998"/>
    <cellStyle name="40 % - Accent4 2 3 4 3" xfId="9455"/>
    <cellStyle name="40 % - Accent4 2 3 4 3 2" xfId="24962"/>
    <cellStyle name="40 % - Accent4 2 3 4 3 3" xfId="35519"/>
    <cellStyle name="40 % - Accent4 2 3 4 3 4" xfId="46074"/>
    <cellStyle name="40 % - Accent4 2 3 4 3 5" xfId="56638"/>
    <cellStyle name="40 % - Accent4 2 3 4 4" xfId="4173"/>
    <cellStyle name="40 % - Accent4 2 3 4 5" xfId="14751"/>
    <cellStyle name="40 % - Accent4 2 3 4 6" xfId="19682"/>
    <cellStyle name="40 % - Accent4 2 3 4 7" xfId="30239"/>
    <cellStyle name="40 % - Accent4 2 3 4 8" xfId="40794"/>
    <cellStyle name="40 % - Accent4 2 3 4 9" xfId="51358"/>
    <cellStyle name="40 % - Accent4 2 3 5" xfId="5582"/>
    <cellStyle name="40 % - Accent4 2 3 5 2" xfId="10864"/>
    <cellStyle name="40 % - Accent4 2 3 5 2 2" xfId="26370"/>
    <cellStyle name="40 % - Accent4 2 3 5 2 3" xfId="36927"/>
    <cellStyle name="40 % - Accent4 2 3 5 2 4" xfId="47482"/>
    <cellStyle name="40 % - Accent4 2 3 5 2 5" xfId="58046"/>
    <cellStyle name="40 % - Accent4 2 3 5 3" xfId="15983"/>
    <cellStyle name="40 % - Accent4 2 3 5 4" xfId="21090"/>
    <cellStyle name="40 % - Accent4 2 3 5 5" xfId="31647"/>
    <cellStyle name="40 % - Accent4 2 3 5 6" xfId="42202"/>
    <cellStyle name="40 % - Accent4 2 3 5 7" xfId="52766"/>
    <cellStyle name="40 % - Accent4 2 3 6" xfId="8223"/>
    <cellStyle name="40 % - Accent4 2 3 6 2" xfId="23730"/>
    <cellStyle name="40 % - Accent4 2 3 6 3" xfId="34287"/>
    <cellStyle name="40 % - Accent4 2 3 6 4" xfId="44842"/>
    <cellStyle name="40 % - Accent4 2 3 6 5" xfId="55406"/>
    <cellStyle name="40 % - Accent4 2 3 7" xfId="2945"/>
    <cellStyle name="40 % - Accent4 2 3 8" xfId="13519"/>
    <cellStyle name="40 % - Accent4 2 3 9" xfId="18450"/>
    <cellStyle name="40 % - Accent4 2 4" xfId="472"/>
    <cellStyle name="40 % - Accent4 2 4 10" xfId="39740"/>
    <cellStyle name="40 % - Accent4 2 4 11" xfId="50302"/>
    <cellStyle name="40 % - Accent4 2 4 2" xfId="1177"/>
    <cellStyle name="40 % - Accent4 2 4 2 10" xfId="51006"/>
    <cellStyle name="40 % - Accent4 2 4 2 2" xfId="2409"/>
    <cellStyle name="40 % - Accent4 2 4 2 2 2" xfId="7695"/>
    <cellStyle name="40 % - Accent4 2 4 2 2 2 2" xfId="12976"/>
    <cellStyle name="40 % - Accent4 2 4 2 2 2 2 2" xfId="28482"/>
    <cellStyle name="40 % - Accent4 2 4 2 2 2 2 3" xfId="39039"/>
    <cellStyle name="40 % - Accent4 2 4 2 2 2 2 4" xfId="49594"/>
    <cellStyle name="40 % - Accent4 2 4 2 2 2 2 5" xfId="60158"/>
    <cellStyle name="40 % - Accent4 2 4 2 2 2 3" xfId="18095"/>
    <cellStyle name="40 % - Accent4 2 4 2 2 2 4" xfId="23202"/>
    <cellStyle name="40 % - Accent4 2 4 2 2 2 5" xfId="33759"/>
    <cellStyle name="40 % - Accent4 2 4 2 2 2 6" xfId="44314"/>
    <cellStyle name="40 % - Accent4 2 4 2 2 2 7" xfId="54878"/>
    <cellStyle name="40 % - Accent4 2 4 2 2 3" xfId="10335"/>
    <cellStyle name="40 % - Accent4 2 4 2 2 3 2" xfId="25842"/>
    <cellStyle name="40 % - Accent4 2 4 2 2 3 3" xfId="36399"/>
    <cellStyle name="40 % - Accent4 2 4 2 2 3 4" xfId="46954"/>
    <cellStyle name="40 % - Accent4 2 4 2 2 3 5" xfId="57518"/>
    <cellStyle name="40 % - Accent4 2 4 2 2 4" xfId="5053"/>
    <cellStyle name="40 % - Accent4 2 4 2 2 5" xfId="15631"/>
    <cellStyle name="40 % - Accent4 2 4 2 2 6" xfId="20562"/>
    <cellStyle name="40 % - Accent4 2 4 2 2 7" xfId="31119"/>
    <cellStyle name="40 % - Accent4 2 4 2 2 8" xfId="41674"/>
    <cellStyle name="40 % - Accent4 2 4 2 2 9" xfId="52238"/>
    <cellStyle name="40 % - Accent4 2 4 2 3" xfId="6463"/>
    <cellStyle name="40 % - Accent4 2 4 2 3 2" xfId="11744"/>
    <cellStyle name="40 % - Accent4 2 4 2 3 2 2" xfId="27250"/>
    <cellStyle name="40 % - Accent4 2 4 2 3 2 3" xfId="37807"/>
    <cellStyle name="40 % - Accent4 2 4 2 3 2 4" xfId="48362"/>
    <cellStyle name="40 % - Accent4 2 4 2 3 2 5" xfId="58926"/>
    <cellStyle name="40 % - Accent4 2 4 2 3 3" xfId="16863"/>
    <cellStyle name="40 % - Accent4 2 4 2 3 4" xfId="21970"/>
    <cellStyle name="40 % - Accent4 2 4 2 3 5" xfId="32527"/>
    <cellStyle name="40 % - Accent4 2 4 2 3 6" xfId="43082"/>
    <cellStyle name="40 % - Accent4 2 4 2 3 7" xfId="53646"/>
    <cellStyle name="40 % - Accent4 2 4 2 4" xfId="9103"/>
    <cellStyle name="40 % - Accent4 2 4 2 4 2" xfId="24610"/>
    <cellStyle name="40 % - Accent4 2 4 2 4 3" xfId="35167"/>
    <cellStyle name="40 % - Accent4 2 4 2 4 4" xfId="45722"/>
    <cellStyle name="40 % - Accent4 2 4 2 4 5" xfId="56286"/>
    <cellStyle name="40 % - Accent4 2 4 2 5" xfId="3821"/>
    <cellStyle name="40 % - Accent4 2 4 2 6" xfId="14399"/>
    <cellStyle name="40 % - Accent4 2 4 2 7" xfId="19330"/>
    <cellStyle name="40 % - Accent4 2 4 2 8" xfId="29887"/>
    <cellStyle name="40 % - Accent4 2 4 2 9" xfId="40442"/>
    <cellStyle name="40 % - Accent4 2 4 3" xfId="1705"/>
    <cellStyle name="40 % - Accent4 2 4 3 2" xfId="6991"/>
    <cellStyle name="40 % - Accent4 2 4 3 2 2" xfId="12272"/>
    <cellStyle name="40 % - Accent4 2 4 3 2 2 2" xfId="27778"/>
    <cellStyle name="40 % - Accent4 2 4 3 2 2 3" xfId="38335"/>
    <cellStyle name="40 % - Accent4 2 4 3 2 2 4" xfId="48890"/>
    <cellStyle name="40 % - Accent4 2 4 3 2 2 5" xfId="59454"/>
    <cellStyle name="40 % - Accent4 2 4 3 2 3" xfId="17391"/>
    <cellStyle name="40 % - Accent4 2 4 3 2 4" xfId="22498"/>
    <cellStyle name="40 % - Accent4 2 4 3 2 5" xfId="33055"/>
    <cellStyle name="40 % - Accent4 2 4 3 2 6" xfId="43610"/>
    <cellStyle name="40 % - Accent4 2 4 3 2 7" xfId="54174"/>
    <cellStyle name="40 % - Accent4 2 4 3 3" xfId="9631"/>
    <cellStyle name="40 % - Accent4 2 4 3 3 2" xfId="25138"/>
    <cellStyle name="40 % - Accent4 2 4 3 3 3" xfId="35695"/>
    <cellStyle name="40 % - Accent4 2 4 3 3 4" xfId="46250"/>
    <cellStyle name="40 % - Accent4 2 4 3 3 5" xfId="56814"/>
    <cellStyle name="40 % - Accent4 2 4 3 4" xfId="4349"/>
    <cellStyle name="40 % - Accent4 2 4 3 5" xfId="14927"/>
    <cellStyle name="40 % - Accent4 2 4 3 6" xfId="19858"/>
    <cellStyle name="40 % - Accent4 2 4 3 7" xfId="30415"/>
    <cellStyle name="40 % - Accent4 2 4 3 8" xfId="40970"/>
    <cellStyle name="40 % - Accent4 2 4 3 9" xfId="51534"/>
    <cellStyle name="40 % - Accent4 2 4 4" xfId="5758"/>
    <cellStyle name="40 % - Accent4 2 4 4 2" xfId="11040"/>
    <cellStyle name="40 % - Accent4 2 4 4 2 2" xfId="26546"/>
    <cellStyle name="40 % - Accent4 2 4 4 2 3" xfId="37103"/>
    <cellStyle name="40 % - Accent4 2 4 4 2 4" xfId="47658"/>
    <cellStyle name="40 % - Accent4 2 4 4 2 5" xfId="58222"/>
    <cellStyle name="40 % - Accent4 2 4 4 3" xfId="16159"/>
    <cellStyle name="40 % - Accent4 2 4 4 4" xfId="21266"/>
    <cellStyle name="40 % - Accent4 2 4 4 5" xfId="31823"/>
    <cellStyle name="40 % - Accent4 2 4 4 6" xfId="42378"/>
    <cellStyle name="40 % - Accent4 2 4 4 7" xfId="52942"/>
    <cellStyle name="40 % - Accent4 2 4 5" xfId="8399"/>
    <cellStyle name="40 % - Accent4 2 4 5 2" xfId="23906"/>
    <cellStyle name="40 % - Accent4 2 4 5 3" xfId="34463"/>
    <cellStyle name="40 % - Accent4 2 4 5 4" xfId="45018"/>
    <cellStyle name="40 % - Accent4 2 4 5 5" xfId="55582"/>
    <cellStyle name="40 % - Accent4 2 4 6" xfId="3119"/>
    <cellStyle name="40 % - Accent4 2 4 7" xfId="13695"/>
    <cellStyle name="40 % - Accent4 2 4 8" xfId="18626"/>
    <cellStyle name="40 % - Accent4 2 4 9" xfId="29185"/>
    <cellStyle name="40 % - Accent4 2 5" xfId="825"/>
    <cellStyle name="40 % - Accent4 2 5 10" xfId="50654"/>
    <cellStyle name="40 % - Accent4 2 5 2" xfId="2057"/>
    <cellStyle name="40 % - Accent4 2 5 2 2" xfId="7343"/>
    <cellStyle name="40 % - Accent4 2 5 2 2 2" xfId="12624"/>
    <cellStyle name="40 % - Accent4 2 5 2 2 2 2" xfId="28130"/>
    <cellStyle name="40 % - Accent4 2 5 2 2 2 3" xfId="38687"/>
    <cellStyle name="40 % - Accent4 2 5 2 2 2 4" xfId="49242"/>
    <cellStyle name="40 % - Accent4 2 5 2 2 2 5" xfId="59806"/>
    <cellStyle name="40 % - Accent4 2 5 2 2 3" xfId="17743"/>
    <cellStyle name="40 % - Accent4 2 5 2 2 4" xfId="22850"/>
    <cellStyle name="40 % - Accent4 2 5 2 2 5" xfId="33407"/>
    <cellStyle name="40 % - Accent4 2 5 2 2 6" xfId="43962"/>
    <cellStyle name="40 % - Accent4 2 5 2 2 7" xfId="54526"/>
    <cellStyle name="40 % - Accent4 2 5 2 3" xfId="9983"/>
    <cellStyle name="40 % - Accent4 2 5 2 3 2" xfId="25490"/>
    <cellStyle name="40 % - Accent4 2 5 2 3 3" xfId="36047"/>
    <cellStyle name="40 % - Accent4 2 5 2 3 4" xfId="46602"/>
    <cellStyle name="40 % - Accent4 2 5 2 3 5" xfId="57166"/>
    <cellStyle name="40 % - Accent4 2 5 2 4" xfId="4701"/>
    <cellStyle name="40 % - Accent4 2 5 2 5" xfId="15279"/>
    <cellStyle name="40 % - Accent4 2 5 2 6" xfId="20210"/>
    <cellStyle name="40 % - Accent4 2 5 2 7" xfId="30767"/>
    <cellStyle name="40 % - Accent4 2 5 2 8" xfId="41322"/>
    <cellStyle name="40 % - Accent4 2 5 2 9" xfId="51886"/>
    <cellStyle name="40 % - Accent4 2 5 3" xfId="6111"/>
    <cellStyle name="40 % - Accent4 2 5 3 2" xfId="11392"/>
    <cellStyle name="40 % - Accent4 2 5 3 2 2" xfId="26898"/>
    <cellStyle name="40 % - Accent4 2 5 3 2 3" xfId="37455"/>
    <cellStyle name="40 % - Accent4 2 5 3 2 4" xfId="48010"/>
    <cellStyle name="40 % - Accent4 2 5 3 2 5" xfId="58574"/>
    <cellStyle name="40 % - Accent4 2 5 3 3" xfId="16511"/>
    <cellStyle name="40 % - Accent4 2 5 3 4" xfId="21618"/>
    <cellStyle name="40 % - Accent4 2 5 3 5" xfId="32175"/>
    <cellStyle name="40 % - Accent4 2 5 3 6" xfId="42730"/>
    <cellStyle name="40 % - Accent4 2 5 3 7" xfId="53294"/>
    <cellStyle name="40 % - Accent4 2 5 4" xfId="8751"/>
    <cellStyle name="40 % - Accent4 2 5 4 2" xfId="24258"/>
    <cellStyle name="40 % - Accent4 2 5 4 3" xfId="34815"/>
    <cellStyle name="40 % - Accent4 2 5 4 4" xfId="45370"/>
    <cellStyle name="40 % - Accent4 2 5 4 5" xfId="55934"/>
    <cellStyle name="40 % - Accent4 2 5 5" xfId="3469"/>
    <cellStyle name="40 % - Accent4 2 5 6" xfId="14047"/>
    <cellStyle name="40 % - Accent4 2 5 7" xfId="18978"/>
    <cellStyle name="40 % - Accent4 2 5 8" xfId="29535"/>
    <cellStyle name="40 % - Accent4 2 5 9" xfId="40090"/>
    <cellStyle name="40 % - Accent4 2 6" xfId="1353"/>
    <cellStyle name="40 % - Accent4 2 6 2" xfId="6639"/>
    <cellStyle name="40 % - Accent4 2 6 2 2" xfId="11920"/>
    <cellStyle name="40 % - Accent4 2 6 2 2 2" xfId="27426"/>
    <cellStyle name="40 % - Accent4 2 6 2 2 3" xfId="37983"/>
    <cellStyle name="40 % - Accent4 2 6 2 2 4" xfId="48538"/>
    <cellStyle name="40 % - Accent4 2 6 2 2 5" xfId="59102"/>
    <cellStyle name="40 % - Accent4 2 6 2 3" xfId="17039"/>
    <cellStyle name="40 % - Accent4 2 6 2 4" xfId="22146"/>
    <cellStyle name="40 % - Accent4 2 6 2 5" xfId="32703"/>
    <cellStyle name="40 % - Accent4 2 6 2 6" xfId="43258"/>
    <cellStyle name="40 % - Accent4 2 6 2 7" xfId="53822"/>
    <cellStyle name="40 % - Accent4 2 6 3" xfId="9279"/>
    <cellStyle name="40 % - Accent4 2 6 3 2" xfId="24786"/>
    <cellStyle name="40 % - Accent4 2 6 3 3" xfId="35343"/>
    <cellStyle name="40 % - Accent4 2 6 3 4" xfId="45898"/>
    <cellStyle name="40 % - Accent4 2 6 3 5" xfId="56462"/>
    <cellStyle name="40 % - Accent4 2 6 4" xfId="3997"/>
    <cellStyle name="40 % - Accent4 2 6 5" xfId="14575"/>
    <cellStyle name="40 % - Accent4 2 6 6" xfId="19506"/>
    <cellStyle name="40 % - Accent4 2 6 7" xfId="30063"/>
    <cellStyle name="40 % - Accent4 2 6 8" xfId="40618"/>
    <cellStyle name="40 % - Accent4 2 6 9" xfId="51182"/>
    <cellStyle name="40 % - Accent4 2 7" xfId="2585"/>
    <cellStyle name="40 % - Accent4 2 7 2" xfId="7871"/>
    <cellStyle name="40 % - Accent4 2 7 2 2" xfId="13152"/>
    <cellStyle name="40 % - Accent4 2 7 2 2 2" xfId="28658"/>
    <cellStyle name="40 % - Accent4 2 7 2 2 3" xfId="39215"/>
    <cellStyle name="40 % - Accent4 2 7 2 2 4" xfId="49770"/>
    <cellStyle name="40 % - Accent4 2 7 2 2 5" xfId="60334"/>
    <cellStyle name="40 % - Accent4 2 7 2 3" xfId="23378"/>
    <cellStyle name="40 % - Accent4 2 7 2 4" xfId="33935"/>
    <cellStyle name="40 % - Accent4 2 7 2 5" xfId="44490"/>
    <cellStyle name="40 % - Accent4 2 7 2 6" xfId="55054"/>
    <cellStyle name="40 % - Accent4 2 7 3" xfId="10511"/>
    <cellStyle name="40 % - Accent4 2 7 3 2" xfId="26018"/>
    <cellStyle name="40 % - Accent4 2 7 3 3" xfId="36575"/>
    <cellStyle name="40 % - Accent4 2 7 3 4" xfId="47130"/>
    <cellStyle name="40 % - Accent4 2 7 3 5" xfId="57694"/>
    <cellStyle name="40 % - Accent4 2 7 4" xfId="5229"/>
    <cellStyle name="40 % - Accent4 2 7 5" xfId="15807"/>
    <cellStyle name="40 % - Accent4 2 7 6" xfId="20738"/>
    <cellStyle name="40 % - Accent4 2 7 7" xfId="31295"/>
    <cellStyle name="40 % - Accent4 2 7 8" xfId="41850"/>
    <cellStyle name="40 % - Accent4 2 7 9" xfId="52414"/>
    <cellStyle name="40 % - Accent4 2 8" xfId="5406"/>
    <cellStyle name="40 % - Accent4 2 8 2" xfId="10688"/>
    <cellStyle name="40 % - Accent4 2 8 2 2" xfId="26194"/>
    <cellStyle name="40 % - Accent4 2 8 2 3" xfId="36751"/>
    <cellStyle name="40 % - Accent4 2 8 2 4" xfId="47306"/>
    <cellStyle name="40 % - Accent4 2 8 2 5" xfId="57870"/>
    <cellStyle name="40 % - Accent4 2 8 3" xfId="20914"/>
    <cellStyle name="40 % - Accent4 2 8 4" xfId="31471"/>
    <cellStyle name="40 % - Accent4 2 8 5" xfId="42026"/>
    <cellStyle name="40 % - Accent4 2 8 6" xfId="52590"/>
    <cellStyle name="40 % - Accent4 2 9" xfId="8047"/>
    <cellStyle name="40 % - Accent4 2 9 2" xfId="23554"/>
    <cellStyle name="40 % - Accent4 2 9 3" xfId="34111"/>
    <cellStyle name="40 % - Accent4 2 9 4" xfId="44666"/>
    <cellStyle name="40 % - Accent4 2 9 5" xfId="55230"/>
    <cellStyle name="40 % - Accent4 3" xfId="139"/>
    <cellStyle name="40 % - Accent4 3 10" xfId="13369"/>
    <cellStyle name="40 % - Accent4 3 11" xfId="18299"/>
    <cellStyle name="40 % - Accent4 3 12" xfId="28861"/>
    <cellStyle name="40 % - Accent4 3 13" xfId="39416"/>
    <cellStyle name="40 % - Accent4 3 14" xfId="49976"/>
    <cellStyle name="40 % - Accent4 3 2" xfId="322"/>
    <cellStyle name="40 % - Accent4 3 2 10" xfId="29037"/>
    <cellStyle name="40 % - Accent4 3 2 11" xfId="39592"/>
    <cellStyle name="40 % - Accent4 3 2 12" xfId="50152"/>
    <cellStyle name="40 % - Accent4 3 2 2" xfId="675"/>
    <cellStyle name="40 % - Accent4 3 2 2 10" xfId="50504"/>
    <cellStyle name="40 % - Accent4 3 2 2 2" xfId="1907"/>
    <cellStyle name="40 % - Accent4 3 2 2 2 2" xfId="7193"/>
    <cellStyle name="40 % - Accent4 3 2 2 2 2 2" xfId="12474"/>
    <cellStyle name="40 % - Accent4 3 2 2 2 2 2 2" xfId="27980"/>
    <cellStyle name="40 % - Accent4 3 2 2 2 2 2 3" xfId="38537"/>
    <cellStyle name="40 % - Accent4 3 2 2 2 2 2 4" xfId="49092"/>
    <cellStyle name="40 % - Accent4 3 2 2 2 2 2 5" xfId="59656"/>
    <cellStyle name="40 % - Accent4 3 2 2 2 2 3" xfId="17593"/>
    <cellStyle name="40 % - Accent4 3 2 2 2 2 4" xfId="22700"/>
    <cellStyle name="40 % - Accent4 3 2 2 2 2 5" xfId="33257"/>
    <cellStyle name="40 % - Accent4 3 2 2 2 2 6" xfId="43812"/>
    <cellStyle name="40 % - Accent4 3 2 2 2 2 7" xfId="54376"/>
    <cellStyle name="40 % - Accent4 3 2 2 2 3" xfId="9833"/>
    <cellStyle name="40 % - Accent4 3 2 2 2 3 2" xfId="25340"/>
    <cellStyle name="40 % - Accent4 3 2 2 2 3 3" xfId="35897"/>
    <cellStyle name="40 % - Accent4 3 2 2 2 3 4" xfId="46452"/>
    <cellStyle name="40 % - Accent4 3 2 2 2 3 5" xfId="57016"/>
    <cellStyle name="40 % - Accent4 3 2 2 2 4" xfId="4551"/>
    <cellStyle name="40 % - Accent4 3 2 2 2 5" xfId="15129"/>
    <cellStyle name="40 % - Accent4 3 2 2 2 6" xfId="20060"/>
    <cellStyle name="40 % - Accent4 3 2 2 2 7" xfId="30617"/>
    <cellStyle name="40 % - Accent4 3 2 2 2 8" xfId="41172"/>
    <cellStyle name="40 % - Accent4 3 2 2 2 9" xfId="51736"/>
    <cellStyle name="40 % - Accent4 3 2 2 3" xfId="5961"/>
    <cellStyle name="40 % - Accent4 3 2 2 3 2" xfId="11242"/>
    <cellStyle name="40 % - Accent4 3 2 2 3 2 2" xfId="26748"/>
    <cellStyle name="40 % - Accent4 3 2 2 3 2 3" xfId="37305"/>
    <cellStyle name="40 % - Accent4 3 2 2 3 2 4" xfId="47860"/>
    <cellStyle name="40 % - Accent4 3 2 2 3 2 5" xfId="58424"/>
    <cellStyle name="40 % - Accent4 3 2 2 3 3" xfId="16361"/>
    <cellStyle name="40 % - Accent4 3 2 2 3 4" xfId="21468"/>
    <cellStyle name="40 % - Accent4 3 2 2 3 5" xfId="32025"/>
    <cellStyle name="40 % - Accent4 3 2 2 3 6" xfId="42580"/>
    <cellStyle name="40 % - Accent4 3 2 2 3 7" xfId="53144"/>
    <cellStyle name="40 % - Accent4 3 2 2 4" xfId="8601"/>
    <cellStyle name="40 % - Accent4 3 2 2 4 2" xfId="24108"/>
    <cellStyle name="40 % - Accent4 3 2 2 4 3" xfId="34665"/>
    <cellStyle name="40 % - Accent4 3 2 2 4 4" xfId="45220"/>
    <cellStyle name="40 % - Accent4 3 2 2 4 5" xfId="55784"/>
    <cellStyle name="40 % - Accent4 3 2 2 5" xfId="3319"/>
    <cellStyle name="40 % - Accent4 3 2 2 6" xfId="13897"/>
    <cellStyle name="40 % - Accent4 3 2 2 7" xfId="18828"/>
    <cellStyle name="40 % - Accent4 3 2 2 8" xfId="29385"/>
    <cellStyle name="40 % - Accent4 3 2 2 9" xfId="39940"/>
    <cellStyle name="40 % - Accent4 3 2 3" xfId="1027"/>
    <cellStyle name="40 % - Accent4 3 2 3 10" xfId="50856"/>
    <cellStyle name="40 % - Accent4 3 2 3 2" xfId="2259"/>
    <cellStyle name="40 % - Accent4 3 2 3 2 2" xfId="7545"/>
    <cellStyle name="40 % - Accent4 3 2 3 2 2 2" xfId="12826"/>
    <cellStyle name="40 % - Accent4 3 2 3 2 2 2 2" xfId="28332"/>
    <cellStyle name="40 % - Accent4 3 2 3 2 2 2 3" xfId="38889"/>
    <cellStyle name="40 % - Accent4 3 2 3 2 2 2 4" xfId="49444"/>
    <cellStyle name="40 % - Accent4 3 2 3 2 2 2 5" xfId="60008"/>
    <cellStyle name="40 % - Accent4 3 2 3 2 2 3" xfId="17945"/>
    <cellStyle name="40 % - Accent4 3 2 3 2 2 4" xfId="23052"/>
    <cellStyle name="40 % - Accent4 3 2 3 2 2 5" xfId="33609"/>
    <cellStyle name="40 % - Accent4 3 2 3 2 2 6" xfId="44164"/>
    <cellStyle name="40 % - Accent4 3 2 3 2 2 7" xfId="54728"/>
    <cellStyle name="40 % - Accent4 3 2 3 2 3" xfId="10185"/>
    <cellStyle name="40 % - Accent4 3 2 3 2 3 2" xfId="25692"/>
    <cellStyle name="40 % - Accent4 3 2 3 2 3 3" xfId="36249"/>
    <cellStyle name="40 % - Accent4 3 2 3 2 3 4" xfId="46804"/>
    <cellStyle name="40 % - Accent4 3 2 3 2 3 5" xfId="57368"/>
    <cellStyle name="40 % - Accent4 3 2 3 2 4" xfId="4903"/>
    <cellStyle name="40 % - Accent4 3 2 3 2 5" xfId="15481"/>
    <cellStyle name="40 % - Accent4 3 2 3 2 6" xfId="20412"/>
    <cellStyle name="40 % - Accent4 3 2 3 2 7" xfId="30969"/>
    <cellStyle name="40 % - Accent4 3 2 3 2 8" xfId="41524"/>
    <cellStyle name="40 % - Accent4 3 2 3 2 9" xfId="52088"/>
    <cellStyle name="40 % - Accent4 3 2 3 3" xfId="6313"/>
    <cellStyle name="40 % - Accent4 3 2 3 3 2" xfId="11594"/>
    <cellStyle name="40 % - Accent4 3 2 3 3 2 2" xfId="27100"/>
    <cellStyle name="40 % - Accent4 3 2 3 3 2 3" xfId="37657"/>
    <cellStyle name="40 % - Accent4 3 2 3 3 2 4" xfId="48212"/>
    <cellStyle name="40 % - Accent4 3 2 3 3 2 5" xfId="58776"/>
    <cellStyle name="40 % - Accent4 3 2 3 3 3" xfId="16713"/>
    <cellStyle name="40 % - Accent4 3 2 3 3 4" xfId="21820"/>
    <cellStyle name="40 % - Accent4 3 2 3 3 5" xfId="32377"/>
    <cellStyle name="40 % - Accent4 3 2 3 3 6" xfId="42932"/>
    <cellStyle name="40 % - Accent4 3 2 3 3 7" xfId="53496"/>
    <cellStyle name="40 % - Accent4 3 2 3 4" xfId="8953"/>
    <cellStyle name="40 % - Accent4 3 2 3 4 2" xfId="24460"/>
    <cellStyle name="40 % - Accent4 3 2 3 4 3" xfId="35017"/>
    <cellStyle name="40 % - Accent4 3 2 3 4 4" xfId="45572"/>
    <cellStyle name="40 % - Accent4 3 2 3 4 5" xfId="56136"/>
    <cellStyle name="40 % - Accent4 3 2 3 5" xfId="3671"/>
    <cellStyle name="40 % - Accent4 3 2 3 6" xfId="14249"/>
    <cellStyle name="40 % - Accent4 3 2 3 7" xfId="19180"/>
    <cellStyle name="40 % - Accent4 3 2 3 8" xfId="29737"/>
    <cellStyle name="40 % - Accent4 3 2 3 9" xfId="40292"/>
    <cellStyle name="40 % - Accent4 3 2 4" xfId="1555"/>
    <cellStyle name="40 % - Accent4 3 2 4 2" xfId="6841"/>
    <cellStyle name="40 % - Accent4 3 2 4 2 2" xfId="12122"/>
    <cellStyle name="40 % - Accent4 3 2 4 2 2 2" xfId="27628"/>
    <cellStyle name="40 % - Accent4 3 2 4 2 2 3" xfId="38185"/>
    <cellStyle name="40 % - Accent4 3 2 4 2 2 4" xfId="48740"/>
    <cellStyle name="40 % - Accent4 3 2 4 2 2 5" xfId="59304"/>
    <cellStyle name="40 % - Accent4 3 2 4 2 3" xfId="17241"/>
    <cellStyle name="40 % - Accent4 3 2 4 2 4" xfId="22348"/>
    <cellStyle name="40 % - Accent4 3 2 4 2 5" xfId="32905"/>
    <cellStyle name="40 % - Accent4 3 2 4 2 6" xfId="43460"/>
    <cellStyle name="40 % - Accent4 3 2 4 2 7" xfId="54024"/>
    <cellStyle name="40 % - Accent4 3 2 4 3" xfId="9481"/>
    <cellStyle name="40 % - Accent4 3 2 4 3 2" xfId="24988"/>
    <cellStyle name="40 % - Accent4 3 2 4 3 3" xfId="35545"/>
    <cellStyle name="40 % - Accent4 3 2 4 3 4" xfId="46100"/>
    <cellStyle name="40 % - Accent4 3 2 4 3 5" xfId="56664"/>
    <cellStyle name="40 % - Accent4 3 2 4 4" xfId="4199"/>
    <cellStyle name="40 % - Accent4 3 2 4 5" xfId="14777"/>
    <cellStyle name="40 % - Accent4 3 2 4 6" xfId="19708"/>
    <cellStyle name="40 % - Accent4 3 2 4 7" xfId="30265"/>
    <cellStyle name="40 % - Accent4 3 2 4 8" xfId="40820"/>
    <cellStyle name="40 % - Accent4 3 2 4 9" xfId="51384"/>
    <cellStyle name="40 % - Accent4 3 2 5" xfId="5608"/>
    <cellStyle name="40 % - Accent4 3 2 5 2" xfId="10890"/>
    <cellStyle name="40 % - Accent4 3 2 5 2 2" xfId="26396"/>
    <cellStyle name="40 % - Accent4 3 2 5 2 3" xfId="36953"/>
    <cellStyle name="40 % - Accent4 3 2 5 2 4" xfId="47508"/>
    <cellStyle name="40 % - Accent4 3 2 5 2 5" xfId="58072"/>
    <cellStyle name="40 % - Accent4 3 2 5 3" xfId="16009"/>
    <cellStyle name="40 % - Accent4 3 2 5 4" xfId="21116"/>
    <cellStyle name="40 % - Accent4 3 2 5 5" xfId="31673"/>
    <cellStyle name="40 % - Accent4 3 2 5 6" xfId="42228"/>
    <cellStyle name="40 % - Accent4 3 2 5 7" xfId="52792"/>
    <cellStyle name="40 % - Accent4 3 2 6" xfId="8249"/>
    <cellStyle name="40 % - Accent4 3 2 6 2" xfId="23756"/>
    <cellStyle name="40 % - Accent4 3 2 6 3" xfId="34313"/>
    <cellStyle name="40 % - Accent4 3 2 6 4" xfId="44868"/>
    <cellStyle name="40 % - Accent4 3 2 6 5" xfId="55432"/>
    <cellStyle name="40 % - Accent4 3 2 7" xfId="2971"/>
    <cellStyle name="40 % - Accent4 3 2 8" xfId="13545"/>
    <cellStyle name="40 % - Accent4 3 2 9" xfId="18476"/>
    <cellStyle name="40 % - Accent4 3 3" xfId="498"/>
    <cellStyle name="40 % - Accent4 3 3 10" xfId="39766"/>
    <cellStyle name="40 % - Accent4 3 3 11" xfId="50328"/>
    <cellStyle name="40 % - Accent4 3 3 2" xfId="1203"/>
    <cellStyle name="40 % - Accent4 3 3 2 10" xfId="51032"/>
    <cellStyle name="40 % - Accent4 3 3 2 2" xfId="2435"/>
    <cellStyle name="40 % - Accent4 3 3 2 2 2" xfId="7721"/>
    <cellStyle name="40 % - Accent4 3 3 2 2 2 2" xfId="13002"/>
    <cellStyle name="40 % - Accent4 3 3 2 2 2 2 2" xfId="28508"/>
    <cellStyle name="40 % - Accent4 3 3 2 2 2 2 3" xfId="39065"/>
    <cellStyle name="40 % - Accent4 3 3 2 2 2 2 4" xfId="49620"/>
    <cellStyle name="40 % - Accent4 3 3 2 2 2 2 5" xfId="60184"/>
    <cellStyle name="40 % - Accent4 3 3 2 2 2 3" xfId="18121"/>
    <cellStyle name="40 % - Accent4 3 3 2 2 2 4" xfId="23228"/>
    <cellStyle name="40 % - Accent4 3 3 2 2 2 5" xfId="33785"/>
    <cellStyle name="40 % - Accent4 3 3 2 2 2 6" xfId="44340"/>
    <cellStyle name="40 % - Accent4 3 3 2 2 2 7" xfId="54904"/>
    <cellStyle name="40 % - Accent4 3 3 2 2 3" xfId="10361"/>
    <cellStyle name="40 % - Accent4 3 3 2 2 3 2" xfId="25868"/>
    <cellStyle name="40 % - Accent4 3 3 2 2 3 3" xfId="36425"/>
    <cellStyle name="40 % - Accent4 3 3 2 2 3 4" xfId="46980"/>
    <cellStyle name="40 % - Accent4 3 3 2 2 3 5" xfId="57544"/>
    <cellStyle name="40 % - Accent4 3 3 2 2 4" xfId="5079"/>
    <cellStyle name="40 % - Accent4 3 3 2 2 5" xfId="15657"/>
    <cellStyle name="40 % - Accent4 3 3 2 2 6" xfId="20588"/>
    <cellStyle name="40 % - Accent4 3 3 2 2 7" xfId="31145"/>
    <cellStyle name="40 % - Accent4 3 3 2 2 8" xfId="41700"/>
    <cellStyle name="40 % - Accent4 3 3 2 2 9" xfId="52264"/>
    <cellStyle name="40 % - Accent4 3 3 2 3" xfId="6489"/>
    <cellStyle name="40 % - Accent4 3 3 2 3 2" xfId="11770"/>
    <cellStyle name="40 % - Accent4 3 3 2 3 2 2" xfId="27276"/>
    <cellStyle name="40 % - Accent4 3 3 2 3 2 3" xfId="37833"/>
    <cellStyle name="40 % - Accent4 3 3 2 3 2 4" xfId="48388"/>
    <cellStyle name="40 % - Accent4 3 3 2 3 2 5" xfId="58952"/>
    <cellStyle name="40 % - Accent4 3 3 2 3 3" xfId="16889"/>
    <cellStyle name="40 % - Accent4 3 3 2 3 4" xfId="21996"/>
    <cellStyle name="40 % - Accent4 3 3 2 3 5" xfId="32553"/>
    <cellStyle name="40 % - Accent4 3 3 2 3 6" xfId="43108"/>
    <cellStyle name="40 % - Accent4 3 3 2 3 7" xfId="53672"/>
    <cellStyle name="40 % - Accent4 3 3 2 4" xfId="9129"/>
    <cellStyle name="40 % - Accent4 3 3 2 4 2" xfId="24636"/>
    <cellStyle name="40 % - Accent4 3 3 2 4 3" xfId="35193"/>
    <cellStyle name="40 % - Accent4 3 3 2 4 4" xfId="45748"/>
    <cellStyle name="40 % - Accent4 3 3 2 4 5" xfId="56312"/>
    <cellStyle name="40 % - Accent4 3 3 2 5" xfId="3847"/>
    <cellStyle name="40 % - Accent4 3 3 2 6" xfId="14425"/>
    <cellStyle name="40 % - Accent4 3 3 2 7" xfId="19356"/>
    <cellStyle name="40 % - Accent4 3 3 2 8" xfId="29913"/>
    <cellStyle name="40 % - Accent4 3 3 2 9" xfId="40468"/>
    <cellStyle name="40 % - Accent4 3 3 3" xfId="1731"/>
    <cellStyle name="40 % - Accent4 3 3 3 2" xfId="7017"/>
    <cellStyle name="40 % - Accent4 3 3 3 2 2" xfId="12298"/>
    <cellStyle name="40 % - Accent4 3 3 3 2 2 2" xfId="27804"/>
    <cellStyle name="40 % - Accent4 3 3 3 2 2 3" xfId="38361"/>
    <cellStyle name="40 % - Accent4 3 3 3 2 2 4" xfId="48916"/>
    <cellStyle name="40 % - Accent4 3 3 3 2 2 5" xfId="59480"/>
    <cellStyle name="40 % - Accent4 3 3 3 2 3" xfId="17417"/>
    <cellStyle name="40 % - Accent4 3 3 3 2 4" xfId="22524"/>
    <cellStyle name="40 % - Accent4 3 3 3 2 5" xfId="33081"/>
    <cellStyle name="40 % - Accent4 3 3 3 2 6" xfId="43636"/>
    <cellStyle name="40 % - Accent4 3 3 3 2 7" xfId="54200"/>
    <cellStyle name="40 % - Accent4 3 3 3 3" xfId="9657"/>
    <cellStyle name="40 % - Accent4 3 3 3 3 2" xfId="25164"/>
    <cellStyle name="40 % - Accent4 3 3 3 3 3" xfId="35721"/>
    <cellStyle name="40 % - Accent4 3 3 3 3 4" xfId="46276"/>
    <cellStyle name="40 % - Accent4 3 3 3 3 5" xfId="56840"/>
    <cellStyle name="40 % - Accent4 3 3 3 4" xfId="4375"/>
    <cellStyle name="40 % - Accent4 3 3 3 5" xfId="14953"/>
    <cellStyle name="40 % - Accent4 3 3 3 6" xfId="19884"/>
    <cellStyle name="40 % - Accent4 3 3 3 7" xfId="30441"/>
    <cellStyle name="40 % - Accent4 3 3 3 8" xfId="40996"/>
    <cellStyle name="40 % - Accent4 3 3 3 9" xfId="51560"/>
    <cellStyle name="40 % - Accent4 3 3 4" xfId="5784"/>
    <cellStyle name="40 % - Accent4 3 3 4 2" xfId="11066"/>
    <cellStyle name="40 % - Accent4 3 3 4 2 2" xfId="26572"/>
    <cellStyle name="40 % - Accent4 3 3 4 2 3" xfId="37129"/>
    <cellStyle name="40 % - Accent4 3 3 4 2 4" xfId="47684"/>
    <cellStyle name="40 % - Accent4 3 3 4 2 5" xfId="58248"/>
    <cellStyle name="40 % - Accent4 3 3 4 3" xfId="16185"/>
    <cellStyle name="40 % - Accent4 3 3 4 4" xfId="21292"/>
    <cellStyle name="40 % - Accent4 3 3 4 5" xfId="31849"/>
    <cellStyle name="40 % - Accent4 3 3 4 6" xfId="42404"/>
    <cellStyle name="40 % - Accent4 3 3 4 7" xfId="52968"/>
    <cellStyle name="40 % - Accent4 3 3 5" xfId="8425"/>
    <cellStyle name="40 % - Accent4 3 3 5 2" xfId="23932"/>
    <cellStyle name="40 % - Accent4 3 3 5 3" xfId="34489"/>
    <cellStyle name="40 % - Accent4 3 3 5 4" xfId="45044"/>
    <cellStyle name="40 % - Accent4 3 3 5 5" xfId="55608"/>
    <cellStyle name="40 % - Accent4 3 3 6" xfId="3145"/>
    <cellStyle name="40 % - Accent4 3 3 7" xfId="13721"/>
    <cellStyle name="40 % - Accent4 3 3 8" xfId="18652"/>
    <cellStyle name="40 % - Accent4 3 3 9" xfId="29211"/>
    <cellStyle name="40 % - Accent4 3 4" xfId="851"/>
    <cellStyle name="40 % - Accent4 3 4 10" xfId="50680"/>
    <cellStyle name="40 % - Accent4 3 4 2" xfId="2083"/>
    <cellStyle name="40 % - Accent4 3 4 2 2" xfId="7369"/>
    <cellStyle name="40 % - Accent4 3 4 2 2 2" xfId="12650"/>
    <cellStyle name="40 % - Accent4 3 4 2 2 2 2" xfId="28156"/>
    <cellStyle name="40 % - Accent4 3 4 2 2 2 3" xfId="38713"/>
    <cellStyle name="40 % - Accent4 3 4 2 2 2 4" xfId="49268"/>
    <cellStyle name="40 % - Accent4 3 4 2 2 2 5" xfId="59832"/>
    <cellStyle name="40 % - Accent4 3 4 2 2 3" xfId="17769"/>
    <cellStyle name="40 % - Accent4 3 4 2 2 4" xfId="22876"/>
    <cellStyle name="40 % - Accent4 3 4 2 2 5" xfId="33433"/>
    <cellStyle name="40 % - Accent4 3 4 2 2 6" xfId="43988"/>
    <cellStyle name="40 % - Accent4 3 4 2 2 7" xfId="54552"/>
    <cellStyle name="40 % - Accent4 3 4 2 3" xfId="10009"/>
    <cellStyle name="40 % - Accent4 3 4 2 3 2" xfId="25516"/>
    <cellStyle name="40 % - Accent4 3 4 2 3 3" xfId="36073"/>
    <cellStyle name="40 % - Accent4 3 4 2 3 4" xfId="46628"/>
    <cellStyle name="40 % - Accent4 3 4 2 3 5" xfId="57192"/>
    <cellStyle name="40 % - Accent4 3 4 2 4" xfId="4727"/>
    <cellStyle name="40 % - Accent4 3 4 2 5" xfId="15305"/>
    <cellStyle name="40 % - Accent4 3 4 2 6" xfId="20236"/>
    <cellStyle name="40 % - Accent4 3 4 2 7" xfId="30793"/>
    <cellStyle name="40 % - Accent4 3 4 2 8" xfId="41348"/>
    <cellStyle name="40 % - Accent4 3 4 2 9" xfId="51912"/>
    <cellStyle name="40 % - Accent4 3 4 3" xfId="6137"/>
    <cellStyle name="40 % - Accent4 3 4 3 2" xfId="11418"/>
    <cellStyle name="40 % - Accent4 3 4 3 2 2" xfId="26924"/>
    <cellStyle name="40 % - Accent4 3 4 3 2 3" xfId="37481"/>
    <cellStyle name="40 % - Accent4 3 4 3 2 4" xfId="48036"/>
    <cellStyle name="40 % - Accent4 3 4 3 2 5" xfId="58600"/>
    <cellStyle name="40 % - Accent4 3 4 3 3" xfId="16537"/>
    <cellStyle name="40 % - Accent4 3 4 3 4" xfId="21644"/>
    <cellStyle name="40 % - Accent4 3 4 3 5" xfId="32201"/>
    <cellStyle name="40 % - Accent4 3 4 3 6" xfId="42756"/>
    <cellStyle name="40 % - Accent4 3 4 3 7" xfId="53320"/>
    <cellStyle name="40 % - Accent4 3 4 4" xfId="8777"/>
    <cellStyle name="40 % - Accent4 3 4 4 2" xfId="24284"/>
    <cellStyle name="40 % - Accent4 3 4 4 3" xfId="34841"/>
    <cellStyle name="40 % - Accent4 3 4 4 4" xfId="45396"/>
    <cellStyle name="40 % - Accent4 3 4 4 5" xfId="55960"/>
    <cellStyle name="40 % - Accent4 3 4 5" xfId="3495"/>
    <cellStyle name="40 % - Accent4 3 4 6" xfId="14073"/>
    <cellStyle name="40 % - Accent4 3 4 7" xfId="19004"/>
    <cellStyle name="40 % - Accent4 3 4 8" xfId="29561"/>
    <cellStyle name="40 % - Accent4 3 4 9" xfId="40116"/>
    <cellStyle name="40 % - Accent4 3 5" xfId="1379"/>
    <cellStyle name="40 % - Accent4 3 5 2" xfId="6665"/>
    <cellStyle name="40 % - Accent4 3 5 2 2" xfId="11946"/>
    <cellStyle name="40 % - Accent4 3 5 2 2 2" xfId="27452"/>
    <cellStyle name="40 % - Accent4 3 5 2 2 3" xfId="38009"/>
    <cellStyle name="40 % - Accent4 3 5 2 2 4" xfId="48564"/>
    <cellStyle name="40 % - Accent4 3 5 2 2 5" xfId="59128"/>
    <cellStyle name="40 % - Accent4 3 5 2 3" xfId="17065"/>
    <cellStyle name="40 % - Accent4 3 5 2 4" xfId="22172"/>
    <cellStyle name="40 % - Accent4 3 5 2 5" xfId="32729"/>
    <cellStyle name="40 % - Accent4 3 5 2 6" xfId="43284"/>
    <cellStyle name="40 % - Accent4 3 5 2 7" xfId="53848"/>
    <cellStyle name="40 % - Accent4 3 5 3" xfId="9305"/>
    <cellStyle name="40 % - Accent4 3 5 3 2" xfId="24812"/>
    <cellStyle name="40 % - Accent4 3 5 3 3" xfId="35369"/>
    <cellStyle name="40 % - Accent4 3 5 3 4" xfId="45924"/>
    <cellStyle name="40 % - Accent4 3 5 3 5" xfId="56488"/>
    <cellStyle name="40 % - Accent4 3 5 4" xfId="4023"/>
    <cellStyle name="40 % - Accent4 3 5 5" xfId="14601"/>
    <cellStyle name="40 % - Accent4 3 5 6" xfId="19532"/>
    <cellStyle name="40 % - Accent4 3 5 7" xfId="30089"/>
    <cellStyle name="40 % - Accent4 3 5 8" xfId="40644"/>
    <cellStyle name="40 % - Accent4 3 5 9" xfId="51208"/>
    <cellStyle name="40 % - Accent4 3 6" xfId="2611"/>
    <cellStyle name="40 % - Accent4 3 6 2" xfId="7897"/>
    <cellStyle name="40 % - Accent4 3 6 2 2" xfId="13178"/>
    <cellStyle name="40 % - Accent4 3 6 2 2 2" xfId="28684"/>
    <cellStyle name="40 % - Accent4 3 6 2 2 3" xfId="39241"/>
    <cellStyle name="40 % - Accent4 3 6 2 2 4" xfId="49796"/>
    <cellStyle name="40 % - Accent4 3 6 2 2 5" xfId="60360"/>
    <cellStyle name="40 % - Accent4 3 6 2 3" xfId="23404"/>
    <cellStyle name="40 % - Accent4 3 6 2 4" xfId="33961"/>
    <cellStyle name="40 % - Accent4 3 6 2 5" xfId="44516"/>
    <cellStyle name="40 % - Accent4 3 6 2 6" xfId="55080"/>
    <cellStyle name="40 % - Accent4 3 6 3" xfId="10537"/>
    <cellStyle name="40 % - Accent4 3 6 3 2" xfId="26044"/>
    <cellStyle name="40 % - Accent4 3 6 3 3" xfId="36601"/>
    <cellStyle name="40 % - Accent4 3 6 3 4" xfId="47156"/>
    <cellStyle name="40 % - Accent4 3 6 3 5" xfId="57720"/>
    <cellStyle name="40 % - Accent4 3 6 4" xfId="5255"/>
    <cellStyle name="40 % - Accent4 3 6 5" xfId="15833"/>
    <cellStyle name="40 % - Accent4 3 6 6" xfId="20764"/>
    <cellStyle name="40 % - Accent4 3 6 7" xfId="31321"/>
    <cellStyle name="40 % - Accent4 3 6 8" xfId="41876"/>
    <cellStyle name="40 % - Accent4 3 6 9" xfId="52440"/>
    <cellStyle name="40 % - Accent4 3 7" xfId="5432"/>
    <cellStyle name="40 % - Accent4 3 7 2" xfId="10714"/>
    <cellStyle name="40 % - Accent4 3 7 2 2" xfId="26220"/>
    <cellStyle name="40 % - Accent4 3 7 2 3" xfId="36777"/>
    <cellStyle name="40 % - Accent4 3 7 2 4" xfId="47332"/>
    <cellStyle name="40 % - Accent4 3 7 2 5" xfId="57896"/>
    <cellStyle name="40 % - Accent4 3 7 3" xfId="20940"/>
    <cellStyle name="40 % - Accent4 3 7 4" xfId="31497"/>
    <cellStyle name="40 % - Accent4 3 7 5" xfId="42052"/>
    <cellStyle name="40 % - Accent4 3 7 6" xfId="52616"/>
    <cellStyle name="40 % - Accent4 3 8" xfId="8073"/>
    <cellStyle name="40 % - Accent4 3 8 2" xfId="23580"/>
    <cellStyle name="40 % - Accent4 3 8 3" xfId="34137"/>
    <cellStyle name="40 % - Accent4 3 8 4" xfId="44692"/>
    <cellStyle name="40 % - Accent4 3 8 5" xfId="55256"/>
    <cellStyle name="40 % - Accent4 3 9" xfId="2788"/>
    <cellStyle name="40 % - Accent4 4" xfId="233"/>
    <cellStyle name="40 % - Accent4 4 10" xfId="28949"/>
    <cellStyle name="40 % - Accent4 4 11" xfId="39504"/>
    <cellStyle name="40 % - Accent4 4 12" xfId="50064"/>
    <cellStyle name="40 % - Accent4 4 2" xfId="586"/>
    <cellStyle name="40 % - Accent4 4 2 10" xfId="50415"/>
    <cellStyle name="40 % - Accent4 4 2 2" xfId="1818"/>
    <cellStyle name="40 % - Accent4 4 2 2 2" xfId="7104"/>
    <cellStyle name="40 % - Accent4 4 2 2 2 2" xfId="12385"/>
    <cellStyle name="40 % - Accent4 4 2 2 2 2 2" xfId="27891"/>
    <cellStyle name="40 % - Accent4 4 2 2 2 2 3" xfId="38448"/>
    <cellStyle name="40 % - Accent4 4 2 2 2 2 4" xfId="49003"/>
    <cellStyle name="40 % - Accent4 4 2 2 2 2 5" xfId="59567"/>
    <cellStyle name="40 % - Accent4 4 2 2 2 3" xfId="17504"/>
    <cellStyle name="40 % - Accent4 4 2 2 2 4" xfId="22611"/>
    <cellStyle name="40 % - Accent4 4 2 2 2 5" xfId="33168"/>
    <cellStyle name="40 % - Accent4 4 2 2 2 6" xfId="43723"/>
    <cellStyle name="40 % - Accent4 4 2 2 2 7" xfId="54287"/>
    <cellStyle name="40 % - Accent4 4 2 2 3" xfId="9744"/>
    <cellStyle name="40 % - Accent4 4 2 2 3 2" xfId="25251"/>
    <cellStyle name="40 % - Accent4 4 2 2 3 3" xfId="35808"/>
    <cellStyle name="40 % - Accent4 4 2 2 3 4" xfId="46363"/>
    <cellStyle name="40 % - Accent4 4 2 2 3 5" xfId="56927"/>
    <cellStyle name="40 % - Accent4 4 2 2 4" xfId="4462"/>
    <cellStyle name="40 % - Accent4 4 2 2 5" xfId="15040"/>
    <cellStyle name="40 % - Accent4 4 2 2 6" xfId="19971"/>
    <cellStyle name="40 % - Accent4 4 2 2 7" xfId="30528"/>
    <cellStyle name="40 % - Accent4 4 2 2 8" xfId="41083"/>
    <cellStyle name="40 % - Accent4 4 2 2 9" xfId="51647"/>
    <cellStyle name="40 % - Accent4 4 2 3" xfId="5872"/>
    <cellStyle name="40 % - Accent4 4 2 3 2" xfId="11153"/>
    <cellStyle name="40 % - Accent4 4 2 3 2 2" xfId="26659"/>
    <cellStyle name="40 % - Accent4 4 2 3 2 3" xfId="37216"/>
    <cellStyle name="40 % - Accent4 4 2 3 2 4" xfId="47771"/>
    <cellStyle name="40 % - Accent4 4 2 3 2 5" xfId="58335"/>
    <cellStyle name="40 % - Accent4 4 2 3 3" xfId="16272"/>
    <cellStyle name="40 % - Accent4 4 2 3 4" xfId="21379"/>
    <cellStyle name="40 % - Accent4 4 2 3 5" xfId="31936"/>
    <cellStyle name="40 % - Accent4 4 2 3 6" xfId="42491"/>
    <cellStyle name="40 % - Accent4 4 2 3 7" xfId="53055"/>
    <cellStyle name="40 % - Accent4 4 2 4" xfId="8512"/>
    <cellStyle name="40 % - Accent4 4 2 4 2" xfId="24019"/>
    <cellStyle name="40 % - Accent4 4 2 4 3" xfId="34576"/>
    <cellStyle name="40 % - Accent4 4 2 4 4" xfId="45131"/>
    <cellStyle name="40 % - Accent4 4 2 4 5" xfId="55695"/>
    <cellStyle name="40 % - Accent4 4 2 5" xfId="3230"/>
    <cellStyle name="40 % - Accent4 4 2 6" xfId="13808"/>
    <cellStyle name="40 % - Accent4 4 2 7" xfId="18739"/>
    <cellStyle name="40 % - Accent4 4 2 8" xfId="29296"/>
    <cellStyle name="40 % - Accent4 4 2 9" xfId="39851"/>
    <cellStyle name="40 % - Accent4 4 3" xfId="938"/>
    <cellStyle name="40 % - Accent4 4 3 10" xfId="50767"/>
    <cellStyle name="40 % - Accent4 4 3 2" xfId="2170"/>
    <cellStyle name="40 % - Accent4 4 3 2 2" xfId="7456"/>
    <cellStyle name="40 % - Accent4 4 3 2 2 2" xfId="12737"/>
    <cellStyle name="40 % - Accent4 4 3 2 2 2 2" xfId="28243"/>
    <cellStyle name="40 % - Accent4 4 3 2 2 2 3" xfId="38800"/>
    <cellStyle name="40 % - Accent4 4 3 2 2 2 4" xfId="49355"/>
    <cellStyle name="40 % - Accent4 4 3 2 2 2 5" xfId="59919"/>
    <cellStyle name="40 % - Accent4 4 3 2 2 3" xfId="17856"/>
    <cellStyle name="40 % - Accent4 4 3 2 2 4" xfId="22963"/>
    <cellStyle name="40 % - Accent4 4 3 2 2 5" xfId="33520"/>
    <cellStyle name="40 % - Accent4 4 3 2 2 6" xfId="44075"/>
    <cellStyle name="40 % - Accent4 4 3 2 2 7" xfId="54639"/>
    <cellStyle name="40 % - Accent4 4 3 2 3" xfId="10096"/>
    <cellStyle name="40 % - Accent4 4 3 2 3 2" xfId="25603"/>
    <cellStyle name="40 % - Accent4 4 3 2 3 3" xfId="36160"/>
    <cellStyle name="40 % - Accent4 4 3 2 3 4" xfId="46715"/>
    <cellStyle name="40 % - Accent4 4 3 2 3 5" xfId="57279"/>
    <cellStyle name="40 % - Accent4 4 3 2 4" xfId="4814"/>
    <cellStyle name="40 % - Accent4 4 3 2 5" xfId="15392"/>
    <cellStyle name="40 % - Accent4 4 3 2 6" xfId="20323"/>
    <cellStyle name="40 % - Accent4 4 3 2 7" xfId="30880"/>
    <cellStyle name="40 % - Accent4 4 3 2 8" xfId="41435"/>
    <cellStyle name="40 % - Accent4 4 3 2 9" xfId="51999"/>
    <cellStyle name="40 % - Accent4 4 3 3" xfId="6224"/>
    <cellStyle name="40 % - Accent4 4 3 3 2" xfId="11505"/>
    <cellStyle name="40 % - Accent4 4 3 3 2 2" xfId="27011"/>
    <cellStyle name="40 % - Accent4 4 3 3 2 3" xfId="37568"/>
    <cellStyle name="40 % - Accent4 4 3 3 2 4" xfId="48123"/>
    <cellStyle name="40 % - Accent4 4 3 3 2 5" xfId="58687"/>
    <cellStyle name="40 % - Accent4 4 3 3 3" xfId="16624"/>
    <cellStyle name="40 % - Accent4 4 3 3 4" xfId="21731"/>
    <cellStyle name="40 % - Accent4 4 3 3 5" xfId="32288"/>
    <cellStyle name="40 % - Accent4 4 3 3 6" xfId="42843"/>
    <cellStyle name="40 % - Accent4 4 3 3 7" xfId="53407"/>
    <cellStyle name="40 % - Accent4 4 3 4" xfId="8864"/>
    <cellStyle name="40 % - Accent4 4 3 4 2" xfId="24371"/>
    <cellStyle name="40 % - Accent4 4 3 4 3" xfId="34928"/>
    <cellStyle name="40 % - Accent4 4 3 4 4" xfId="45483"/>
    <cellStyle name="40 % - Accent4 4 3 4 5" xfId="56047"/>
    <cellStyle name="40 % - Accent4 4 3 5" xfId="3582"/>
    <cellStyle name="40 % - Accent4 4 3 6" xfId="14160"/>
    <cellStyle name="40 % - Accent4 4 3 7" xfId="19091"/>
    <cellStyle name="40 % - Accent4 4 3 8" xfId="29648"/>
    <cellStyle name="40 % - Accent4 4 3 9" xfId="40203"/>
    <cellStyle name="40 % - Accent4 4 4" xfId="1466"/>
    <cellStyle name="40 % - Accent4 4 4 2" xfId="6752"/>
    <cellStyle name="40 % - Accent4 4 4 2 2" xfId="12033"/>
    <cellStyle name="40 % - Accent4 4 4 2 2 2" xfId="27539"/>
    <cellStyle name="40 % - Accent4 4 4 2 2 3" xfId="38096"/>
    <cellStyle name="40 % - Accent4 4 4 2 2 4" xfId="48651"/>
    <cellStyle name="40 % - Accent4 4 4 2 2 5" xfId="59215"/>
    <cellStyle name="40 % - Accent4 4 4 2 3" xfId="17152"/>
    <cellStyle name="40 % - Accent4 4 4 2 4" xfId="22259"/>
    <cellStyle name="40 % - Accent4 4 4 2 5" xfId="32816"/>
    <cellStyle name="40 % - Accent4 4 4 2 6" xfId="43371"/>
    <cellStyle name="40 % - Accent4 4 4 2 7" xfId="53935"/>
    <cellStyle name="40 % - Accent4 4 4 3" xfId="9392"/>
    <cellStyle name="40 % - Accent4 4 4 3 2" xfId="24899"/>
    <cellStyle name="40 % - Accent4 4 4 3 3" xfId="35456"/>
    <cellStyle name="40 % - Accent4 4 4 3 4" xfId="46011"/>
    <cellStyle name="40 % - Accent4 4 4 3 5" xfId="56575"/>
    <cellStyle name="40 % - Accent4 4 4 4" xfId="4110"/>
    <cellStyle name="40 % - Accent4 4 4 5" xfId="14688"/>
    <cellStyle name="40 % - Accent4 4 4 6" xfId="19619"/>
    <cellStyle name="40 % - Accent4 4 4 7" xfId="30176"/>
    <cellStyle name="40 % - Accent4 4 4 8" xfId="40731"/>
    <cellStyle name="40 % - Accent4 4 4 9" xfId="51295"/>
    <cellStyle name="40 % - Accent4 4 5" xfId="5519"/>
    <cellStyle name="40 % - Accent4 4 5 2" xfId="10801"/>
    <cellStyle name="40 % - Accent4 4 5 2 2" xfId="26307"/>
    <cellStyle name="40 % - Accent4 4 5 2 3" xfId="36864"/>
    <cellStyle name="40 % - Accent4 4 5 2 4" xfId="47419"/>
    <cellStyle name="40 % - Accent4 4 5 2 5" xfId="57983"/>
    <cellStyle name="40 % - Accent4 4 5 3" xfId="15920"/>
    <cellStyle name="40 % - Accent4 4 5 4" xfId="21027"/>
    <cellStyle name="40 % - Accent4 4 5 5" xfId="31584"/>
    <cellStyle name="40 % - Accent4 4 5 6" xfId="42139"/>
    <cellStyle name="40 % - Accent4 4 5 7" xfId="52703"/>
    <cellStyle name="40 % - Accent4 4 6" xfId="8160"/>
    <cellStyle name="40 % - Accent4 4 6 2" xfId="23667"/>
    <cellStyle name="40 % - Accent4 4 6 3" xfId="34224"/>
    <cellStyle name="40 % - Accent4 4 6 4" xfId="44779"/>
    <cellStyle name="40 % - Accent4 4 6 5" xfId="55343"/>
    <cellStyle name="40 % - Accent4 4 7" xfId="2883"/>
    <cellStyle name="40 % - Accent4 4 8" xfId="13456"/>
    <cellStyle name="40 % - Accent4 4 9" xfId="18388"/>
    <cellStyle name="40 % - Accent4 5" xfId="406"/>
    <cellStyle name="40 % - Accent4 5 10" xfId="39676"/>
    <cellStyle name="40 % - Accent4 5 11" xfId="50236"/>
    <cellStyle name="40 % - Accent4 5 2" xfId="1111"/>
    <cellStyle name="40 % - Accent4 5 2 10" xfId="50940"/>
    <cellStyle name="40 % - Accent4 5 2 2" xfId="2343"/>
    <cellStyle name="40 % - Accent4 5 2 2 2" xfId="7629"/>
    <cellStyle name="40 % - Accent4 5 2 2 2 2" xfId="12910"/>
    <cellStyle name="40 % - Accent4 5 2 2 2 2 2" xfId="28416"/>
    <cellStyle name="40 % - Accent4 5 2 2 2 2 3" xfId="38973"/>
    <cellStyle name="40 % - Accent4 5 2 2 2 2 4" xfId="49528"/>
    <cellStyle name="40 % - Accent4 5 2 2 2 2 5" xfId="60092"/>
    <cellStyle name="40 % - Accent4 5 2 2 2 3" xfId="18029"/>
    <cellStyle name="40 % - Accent4 5 2 2 2 4" xfId="23136"/>
    <cellStyle name="40 % - Accent4 5 2 2 2 5" xfId="33693"/>
    <cellStyle name="40 % - Accent4 5 2 2 2 6" xfId="44248"/>
    <cellStyle name="40 % - Accent4 5 2 2 2 7" xfId="54812"/>
    <cellStyle name="40 % - Accent4 5 2 2 3" xfId="10269"/>
    <cellStyle name="40 % - Accent4 5 2 2 3 2" xfId="25776"/>
    <cellStyle name="40 % - Accent4 5 2 2 3 3" xfId="36333"/>
    <cellStyle name="40 % - Accent4 5 2 2 3 4" xfId="46888"/>
    <cellStyle name="40 % - Accent4 5 2 2 3 5" xfId="57452"/>
    <cellStyle name="40 % - Accent4 5 2 2 4" xfId="4987"/>
    <cellStyle name="40 % - Accent4 5 2 2 5" xfId="15565"/>
    <cellStyle name="40 % - Accent4 5 2 2 6" xfId="20496"/>
    <cellStyle name="40 % - Accent4 5 2 2 7" xfId="31053"/>
    <cellStyle name="40 % - Accent4 5 2 2 8" xfId="41608"/>
    <cellStyle name="40 % - Accent4 5 2 2 9" xfId="52172"/>
    <cellStyle name="40 % - Accent4 5 2 3" xfId="6397"/>
    <cellStyle name="40 % - Accent4 5 2 3 2" xfId="11678"/>
    <cellStyle name="40 % - Accent4 5 2 3 2 2" xfId="27184"/>
    <cellStyle name="40 % - Accent4 5 2 3 2 3" xfId="37741"/>
    <cellStyle name="40 % - Accent4 5 2 3 2 4" xfId="48296"/>
    <cellStyle name="40 % - Accent4 5 2 3 2 5" xfId="58860"/>
    <cellStyle name="40 % - Accent4 5 2 3 3" xfId="16797"/>
    <cellStyle name="40 % - Accent4 5 2 3 4" xfId="21904"/>
    <cellStyle name="40 % - Accent4 5 2 3 5" xfId="32461"/>
    <cellStyle name="40 % - Accent4 5 2 3 6" xfId="43016"/>
    <cellStyle name="40 % - Accent4 5 2 3 7" xfId="53580"/>
    <cellStyle name="40 % - Accent4 5 2 4" xfId="9037"/>
    <cellStyle name="40 % - Accent4 5 2 4 2" xfId="24544"/>
    <cellStyle name="40 % - Accent4 5 2 4 3" xfId="35101"/>
    <cellStyle name="40 % - Accent4 5 2 4 4" xfId="45656"/>
    <cellStyle name="40 % - Accent4 5 2 4 5" xfId="56220"/>
    <cellStyle name="40 % - Accent4 5 2 5" xfId="3755"/>
    <cellStyle name="40 % - Accent4 5 2 6" xfId="14333"/>
    <cellStyle name="40 % - Accent4 5 2 7" xfId="19264"/>
    <cellStyle name="40 % - Accent4 5 2 8" xfId="29821"/>
    <cellStyle name="40 % - Accent4 5 2 9" xfId="40376"/>
    <cellStyle name="40 % - Accent4 5 3" xfId="1639"/>
    <cellStyle name="40 % - Accent4 5 3 2" xfId="6925"/>
    <cellStyle name="40 % - Accent4 5 3 2 2" xfId="12206"/>
    <cellStyle name="40 % - Accent4 5 3 2 2 2" xfId="27712"/>
    <cellStyle name="40 % - Accent4 5 3 2 2 3" xfId="38269"/>
    <cellStyle name="40 % - Accent4 5 3 2 2 4" xfId="48824"/>
    <cellStyle name="40 % - Accent4 5 3 2 2 5" xfId="59388"/>
    <cellStyle name="40 % - Accent4 5 3 2 3" xfId="17325"/>
    <cellStyle name="40 % - Accent4 5 3 2 4" xfId="22432"/>
    <cellStyle name="40 % - Accent4 5 3 2 5" xfId="32989"/>
    <cellStyle name="40 % - Accent4 5 3 2 6" xfId="43544"/>
    <cellStyle name="40 % - Accent4 5 3 2 7" xfId="54108"/>
    <cellStyle name="40 % - Accent4 5 3 3" xfId="9565"/>
    <cellStyle name="40 % - Accent4 5 3 3 2" xfId="25072"/>
    <cellStyle name="40 % - Accent4 5 3 3 3" xfId="35629"/>
    <cellStyle name="40 % - Accent4 5 3 3 4" xfId="46184"/>
    <cellStyle name="40 % - Accent4 5 3 3 5" xfId="56748"/>
    <cellStyle name="40 % - Accent4 5 3 4" xfId="4283"/>
    <cellStyle name="40 % - Accent4 5 3 5" xfId="14861"/>
    <cellStyle name="40 % - Accent4 5 3 6" xfId="19792"/>
    <cellStyle name="40 % - Accent4 5 3 7" xfId="30349"/>
    <cellStyle name="40 % - Accent4 5 3 8" xfId="40904"/>
    <cellStyle name="40 % - Accent4 5 3 9" xfId="51468"/>
    <cellStyle name="40 % - Accent4 5 4" xfId="5692"/>
    <cellStyle name="40 % - Accent4 5 4 2" xfId="10974"/>
    <cellStyle name="40 % - Accent4 5 4 2 2" xfId="26480"/>
    <cellStyle name="40 % - Accent4 5 4 2 3" xfId="37037"/>
    <cellStyle name="40 % - Accent4 5 4 2 4" xfId="47592"/>
    <cellStyle name="40 % - Accent4 5 4 2 5" xfId="58156"/>
    <cellStyle name="40 % - Accent4 5 4 3" xfId="16093"/>
    <cellStyle name="40 % - Accent4 5 4 4" xfId="21200"/>
    <cellStyle name="40 % - Accent4 5 4 5" xfId="31757"/>
    <cellStyle name="40 % - Accent4 5 4 6" xfId="42312"/>
    <cellStyle name="40 % - Accent4 5 4 7" xfId="52876"/>
    <cellStyle name="40 % - Accent4 5 5" xfId="8333"/>
    <cellStyle name="40 % - Accent4 5 5 2" xfId="23840"/>
    <cellStyle name="40 % - Accent4 5 5 3" xfId="34397"/>
    <cellStyle name="40 % - Accent4 5 5 4" xfId="44952"/>
    <cellStyle name="40 % - Accent4 5 5 5" xfId="55516"/>
    <cellStyle name="40 % - Accent4 5 6" xfId="3055"/>
    <cellStyle name="40 % - Accent4 5 7" xfId="13629"/>
    <cellStyle name="40 % - Accent4 5 8" xfId="18560"/>
    <cellStyle name="40 % - Accent4 5 9" xfId="29121"/>
    <cellStyle name="40 % - Accent4 6" xfId="759"/>
    <cellStyle name="40 % - Accent4 6 10" xfId="50588"/>
    <cellStyle name="40 % - Accent4 6 2" xfId="1991"/>
    <cellStyle name="40 % - Accent4 6 2 2" xfId="7277"/>
    <cellStyle name="40 % - Accent4 6 2 2 2" xfId="12558"/>
    <cellStyle name="40 % - Accent4 6 2 2 2 2" xfId="28064"/>
    <cellStyle name="40 % - Accent4 6 2 2 2 3" xfId="38621"/>
    <cellStyle name="40 % - Accent4 6 2 2 2 4" xfId="49176"/>
    <cellStyle name="40 % - Accent4 6 2 2 2 5" xfId="59740"/>
    <cellStyle name="40 % - Accent4 6 2 2 3" xfId="17677"/>
    <cellStyle name="40 % - Accent4 6 2 2 4" xfId="22784"/>
    <cellStyle name="40 % - Accent4 6 2 2 5" xfId="33341"/>
    <cellStyle name="40 % - Accent4 6 2 2 6" xfId="43896"/>
    <cellStyle name="40 % - Accent4 6 2 2 7" xfId="54460"/>
    <cellStyle name="40 % - Accent4 6 2 3" xfId="9917"/>
    <cellStyle name="40 % - Accent4 6 2 3 2" xfId="25424"/>
    <cellStyle name="40 % - Accent4 6 2 3 3" xfId="35981"/>
    <cellStyle name="40 % - Accent4 6 2 3 4" xfId="46536"/>
    <cellStyle name="40 % - Accent4 6 2 3 5" xfId="57100"/>
    <cellStyle name="40 % - Accent4 6 2 4" xfId="4635"/>
    <cellStyle name="40 % - Accent4 6 2 5" xfId="15213"/>
    <cellStyle name="40 % - Accent4 6 2 6" xfId="20144"/>
    <cellStyle name="40 % - Accent4 6 2 7" xfId="30701"/>
    <cellStyle name="40 % - Accent4 6 2 8" xfId="41256"/>
    <cellStyle name="40 % - Accent4 6 2 9" xfId="51820"/>
    <cellStyle name="40 % - Accent4 6 3" xfId="6045"/>
    <cellStyle name="40 % - Accent4 6 3 2" xfId="11326"/>
    <cellStyle name="40 % - Accent4 6 3 2 2" xfId="26832"/>
    <cellStyle name="40 % - Accent4 6 3 2 3" xfId="37389"/>
    <cellStyle name="40 % - Accent4 6 3 2 4" xfId="47944"/>
    <cellStyle name="40 % - Accent4 6 3 2 5" xfId="58508"/>
    <cellStyle name="40 % - Accent4 6 3 3" xfId="16445"/>
    <cellStyle name="40 % - Accent4 6 3 4" xfId="21552"/>
    <cellStyle name="40 % - Accent4 6 3 5" xfId="32109"/>
    <cellStyle name="40 % - Accent4 6 3 6" xfId="42664"/>
    <cellStyle name="40 % - Accent4 6 3 7" xfId="53228"/>
    <cellStyle name="40 % - Accent4 6 4" xfId="8685"/>
    <cellStyle name="40 % - Accent4 6 4 2" xfId="24192"/>
    <cellStyle name="40 % - Accent4 6 4 3" xfId="34749"/>
    <cellStyle name="40 % - Accent4 6 4 4" xfId="45304"/>
    <cellStyle name="40 % - Accent4 6 4 5" xfId="55868"/>
    <cellStyle name="40 % - Accent4 6 5" xfId="3403"/>
    <cellStyle name="40 % - Accent4 6 6" xfId="13981"/>
    <cellStyle name="40 % - Accent4 6 7" xfId="18912"/>
    <cellStyle name="40 % - Accent4 6 8" xfId="29469"/>
    <cellStyle name="40 % - Accent4 6 9" xfId="40024"/>
    <cellStyle name="40 % - Accent4 7" xfId="1290"/>
    <cellStyle name="40 % - Accent4 7 2" xfId="6576"/>
    <cellStyle name="40 % - Accent4 7 2 2" xfId="11857"/>
    <cellStyle name="40 % - Accent4 7 2 2 2" xfId="27363"/>
    <cellStyle name="40 % - Accent4 7 2 2 3" xfId="37920"/>
    <cellStyle name="40 % - Accent4 7 2 2 4" xfId="48475"/>
    <cellStyle name="40 % - Accent4 7 2 2 5" xfId="59039"/>
    <cellStyle name="40 % - Accent4 7 2 3" xfId="16976"/>
    <cellStyle name="40 % - Accent4 7 2 4" xfId="22083"/>
    <cellStyle name="40 % - Accent4 7 2 5" xfId="32640"/>
    <cellStyle name="40 % - Accent4 7 2 6" xfId="43195"/>
    <cellStyle name="40 % - Accent4 7 2 7" xfId="53759"/>
    <cellStyle name="40 % - Accent4 7 3" xfId="9216"/>
    <cellStyle name="40 % - Accent4 7 3 2" xfId="24723"/>
    <cellStyle name="40 % - Accent4 7 3 3" xfId="35280"/>
    <cellStyle name="40 % - Accent4 7 3 4" xfId="45835"/>
    <cellStyle name="40 % - Accent4 7 3 5" xfId="56399"/>
    <cellStyle name="40 % - Accent4 7 4" xfId="3934"/>
    <cellStyle name="40 % - Accent4 7 5" xfId="14512"/>
    <cellStyle name="40 % - Accent4 7 6" xfId="19443"/>
    <cellStyle name="40 % - Accent4 7 7" xfId="30000"/>
    <cellStyle name="40 % - Accent4 7 8" xfId="40555"/>
    <cellStyle name="40 % - Accent4 7 9" xfId="51119"/>
    <cellStyle name="40 % - Accent4 8" xfId="2519"/>
    <cellStyle name="40 % - Accent4 8 2" xfId="7805"/>
    <cellStyle name="40 % - Accent4 8 2 2" xfId="13086"/>
    <cellStyle name="40 % - Accent4 8 2 2 2" xfId="28592"/>
    <cellStyle name="40 % - Accent4 8 2 2 3" xfId="39149"/>
    <cellStyle name="40 % - Accent4 8 2 2 4" xfId="49704"/>
    <cellStyle name="40 % - Accent4 8 2 2 5" xfId="60268"/>
    <cellStyle name="40 % - Accent4 8 2 3" xfId="23312"/>
    <cellStyle name="40 % - Accent4 8 2 4" xfId="33869"/>
    <cellStyle name="40 % - Accent4 8 2 5" xfId="44424"/>
    <cellStyle name="40 % - Accent4 8 2 6" xfId="54988"/>
    <cellStyle name="40 % - Accent4 8 3" xfId="10445"/>
    <cellStyle name="40 % - Accent4 8 3 2" xfId="25952"/>
    <cellStyle name="40 % - Accent4 8 3 3" xfId="36509"/>
    <cellStyle name="40 % - Accent4 8 3 4" xfId="47064"/>
    <cellStyle name="40 % - Accent4 8 3 5" xfId="57628"/>
    <cellStyle name="40 % - Accent4 8 4" xfId="5163"/>
    <cellStyle name="40 % - Accent4 8 5" xfId="15744"/>
    <cellStyle name="40 % - Accent4 8 6" xfId="20672"/>
    <cellStyle name="40 % - Accent4 8 7" xfId="31229"/>
    <cellStyle name="40 % - Accent4 8 8" xfId="41784"/>
    <cellStyle name="40 % - Accent4 8 9" xfId="52348"/>
    <cellStyle name="40 % - Accent4 9" xfId="5339"/>
    <cellStyle name="40 % - Accent4 9 2" xfId="10621"/>
    <cellStyle name="40 % - Accent4 9 2 2" xfId="26128"/>
    <cellStyle name="40 % - Accent4 9 2 3" xfId="36685"/>
    <cellStyle name="40 % - Accent4 9 2 4" xfId="47240"/>
    <cellStyle name="40 % - Accent4 9 2 5" xfId="57804"/>
    <cellStyle name="40 % - Accent4 9 3" xfId="20848"/>
    <cellStyle name="40 % - Accent4 9 4" xfId="31405"/>
    <cellStyle name="40 % - Accent4 9 5" xfId="41960"/>
    <cellStyle name="40 % - Accent4 9 6" xfId="52524"/>
    <cellStyle name="40 % - Accent5 10" xfId="7983"/>
    <cellStyle name="40 % - Accent5 10 2" xfId="23490"/>
    <cellStyle name="40 % - Accent5 10 3" xfId="34047"/>
    <cellStyle name="40 % - Accent5 10 4" xfId="44602"/>
    <cellStyle name="40 % - Accent5 10 5" xfId="55166"/>
    <cellStyle name="40 % - Accent5 11" xfId="2699"/>
    <cellStyle name="40 % - Accent5 12" xfId="13282"/>
    <cellStyle name="40 % - Accent5 13" xfId="18207"/>
    <cellStyle name="40 % - Accent5 14" xfId="28776"/>
    <cellStyle name="40 % - Accent5 15" xfId="39331"/>
    <cellStyle name="40 % - Accent5 16" xfId="49884"/>
    <cellStyle name="40 % - Accent5 2" xfId="48"/>
    <cellStyle name="40 % - Accent5 2 10" xfId="2723"/>
    <cellStyle name="40 % - Accent5 2 11" xfId="13341"/>
    <cellStyle name="40 % - Accent5 2 12" xfId="18270"/>
    <cellStyle name="40 % - Accent5 2 13" xfId="28797"/>
    <cellStyle name="40 % - Accent5 2 14" xfId="39352"/>
    <cellStyle name="40 % - Accent5 2 15" xfId="49947"/>
    <cellStyle name="40 % - Accent5 2 2" xfId="201"/>
    <cellStyle name="40 % - Accent5 2 2 10" xfId="13428"/>
    <cellStyle name="40 % - Accent5 2 2 11" xfId="18358"/>
    <cellStyle name="40 % - Accent5 2 2 12" xfId="28920"/>
    <cellStyle name="40 % - Accent5 2 2 13" xfId="39475"/>
    <cellStyle name="40 % - Accent5 2 2 14" xfId="50035"/>
    <cellStyle name="40 % - Accent5 2 2 2" xfId="381"/>
    <cellStyle name="40 % - Accent5 2 2 2 10" xfId="29096"/>
    <cellStyle name="40 % - Accent5 2 2 2 11" xfId="39651"/>
    <cellStyle name="40 % - Accent5 2 2 2 12" xfId="50211"/>
    <cellStyle name="40 % - Accent5 2 2 2 2" xfId="734"/>
    <cellStyle name="40 % - Accent5 2 2 2 2 10" xfId="50563"/>
    <cellStyle name="40 % - Accent5 2 2 2 2 2" xfId="1966"/>
    <cellStyle name="40 % - Accent5 2 2 2 2 2 2" xfId="7252"/>
    <cellStyle name="40 % - Accent5 2 2 2 2 2 2 2" xfId="12533"/>
    <cellStyle name="40 % - Accent5 2 2 2 2 2 2 2 2" xfId="28039"/>
    <cellStyle name="40 % - Accent5 2 2 2 2 2 2 2 3" xfId="38596"/>
    <cellStyle name="40 % - Accent5 2 2 2 2 2 2 2 4" xfId="49151"/>
    <cellStyle name="40 % - Accent5 2 2 2 2 2 2 2 5" xfId="59715"/>
    <cellStyle name="40 % - Accent5 2 2 2 2 2 2 3" xfId="17652"/>
    <cellStyle name="40 % - Accent5 2 2 2 2 2 2 4" xfId="22759"/>
    <cellStyle name="40 % - Accent5 2 2 2 2 2 2 5" xfId="33316"/>
    <cellStyle name="40 % - Accent5 2 2 2 2 2 2 6" xfId="43871"/>
    <cellStyle name="40 % - Accent5 2 2 2 2 2 2 7" xfId="54435"/>
    <cellStyle name="40 % - Accent5 2 2 2 2 2 3" xfId="9892"/>
    <cellStyle name="40 % - Accent5 2 2 2 2 2 3 2" xfId="25399"/>
    <cellStyle name="40 % - Accent5 2 2 2 2 2 3 3" xfId="35956"/>
    <cellStyle name="40 % - Accent5 2 2 2 2 2 3 4" xfId="46511"/>
    <cellStyle name="40 % - Accent5 2 2 2 2 2 3 5" xfId="57075"/>
    <cellStyle name="40 % - Accent5 2 2 2 2 2 4" xfId="4610"/>
    <cellStyle name="40 % - Accent5 2 2 2 2 2 5" xfId="15188"/>
    <cellStyle name="40 % - Accent5 2 2 2 2 2 6" xfId="20119"/>
    <cellStyle name="40 % - Accent5 2 2 2 2 2 7" xfId="30676"/>
    <cellStyle name="40 % - Accent5 2 2 2 2 2 8" xfId="41231"/>
    <cellStyle name="40 % - Accent5 2 2 2 2 2 9" xfId="51795"/>
    <cellStyle name="40 % - Accent5 2 2 2 2 3" xfId="6020"/>
    <cellStyle name="40 % - Accent5 2 2 2 2 3 2" xfId="11301"/>
    <cellStyle name="40 % - Accent5 2 2 2 2 3 2 2" xfId="26807"/>
    <cellStyle name="40 % - Accent5 2 2 2 2 3 2 3" xfId="37364"/>
    <cellStyle name="40 % - Accent5 2 2 2 2 3 2 4" xfId="47919"/>
    <cellStyle name="40 % - Accent5 2 2 2 2 3 2 5" xfId="58483"/>
    <cellStyle name="40 % - Accent5 2 2 2 2 3 3" xfId="16420"/>
    <cellStyle name="40 % - Accent5 2 2 2 2 3 4" xfId="21527"/>
    <cellStyle name="40 % - Accent5 2 2 2 2 3 5" xfId="32084"/>
    <cellStyle name="40 % - Accent5 2 2 2 2 3 6" xfId="42639"/>
    <cellStyle name="40 % - Accent5 2 2 2 2 3 7" xfId="53203"/>
    <cellStyle name="40 % - Accent5 2 2 2 2 4" xfId="8660"/>
    <cellStyle name="40 % - Accent5 2 2 2 2 4 2" xfId="24167"/>
    <cellStyle name="40 % - Accent5 2 2 2 2 4 3" xfId="34724"/>
    <cellStyle name="40 % - Accent5 2 2 2 2 4 4" xfId="45279"/>
    <cellStyle name="40 % - Accent5 2 2 2 2 4 5" xfId="55843"/>
    <cellStyle name="40 % - Accent5 2 2 2 2 5" xfId="3378"/>
    <cellStyle name="40 % - Accent5 2 2 2 2 6" xfId="13956"/>
    <cellStyle name="40 % - Accent5 2 2 2 2 7" xfId="18887"/>
    <cellStyle name="40 % - Accent5 2 2 2 2 8" xfId="29444"/>
    <cellStyle name="40 % - Accent5 2 2 2 2 9" xfId="39999"/>
    <cellStyle name="40 % - Accent5 2 2 2 3" xfId="1086"/>
    <cellStyle name="40 % - Accent5 2 2 2 3 10" xfId="50915"/>
    <cellStyle name="40 % - Accent5 2 2 2 3 2" xfId="2318"/>
    <cellStyle name="40 % - Accent5 2 2 2 3 2 2" xfId="7604"/>
    <cellStyle name="40 % - Accent5 2 2 2 3 2 2 2" xfId="12885"/>
    <cellStyle name="40 % - Accent5 2 2 2 3 2 2 2 2" xfId="28391"/>
    <cellStyle name="40 % - Accent5 2 2 2 3 2 2 2 3" xfId="38948"/>
    <cellStyle name="40 % - Accent5 2 2 2 3 2 2 2 4" xfId="49503"/>
    <cellStyle name="40 % - Accent5 2 2 2 3 2 2 2 5" xfId="60067"/>
    <cellStyle name="40 % - Accent5 2 2 2 3 2 2 3" xfId="18004"/>
    <cellStyle name="40 % - Accent5 2 2 2 3 2 2 4" xfId="23111"/>
    <cellStyle name="40 % - Accent5 2 2 2 3 2 2 5" xfId="33668"/>
    <cellStyle name="40 % - Accent5 2 2 2 3 2 2 6" xfId="44223"/>
    <cellStyle name="40 % - Accent5 2 2 2 3 2 2 7" xfId="54787"/>
    <cellStyle name="40 % - Accent5 2 2 2 3 2 3" xfId="10244"/>
    <cellStyle name="40 % - Accent5 2 2 2 3 2 3 2" xfId="25751"/>
    <cellStyle name="40 % - Accent5 2 2 2 3 2 3 3" xfId="36308"/>
    <cellStyle name="40 % - Accent5 2 2 2 3 2 3 4" xfId="46863"/>
    <cellStyle name="40 % - Accent5 2 2 2 3 2 3 5" xfId="57427"/>
    <cellStyle name="40 % - Accent5 2 2 2 3 2 4" xfId="4962"/>
    <cellStyle name="40 % - Accent5 2 2 2 3 2 5" xfId="15540"/>
    <cellStyle name="40 % - Accent5 2 2 2 3 2 6" xfId="20471"/>
    <cellStyle name="40 % - Accent5 2 2 2 3 2 7" xfId="31028"/>
    <cellStyle name="40 % - Accent5 2 2 2 3 2 8" xfId="41583"/>
    <cellStyle name="40 % - Accent5 2 2 2 3 2 9" xfId="52147"/>
    <cellStyle name="40 % - Accent5 2 2 2 3 3" xfId="6372"/>
    <cellStyle name="40 % - Accent5 2 2 2 3 3 2" xfId="11653"/>
    <cellStyle name="40 % - Accent5 2 2 2 3 3 2 2" xfId="27159"/>
    <cellStyle name="40 % - Accent5 2 2 2 3 3 2 3" xfId="37716"/>
    <cellStyle name="40 % - Accent5 2 2 2 3 3 2 4" xfId="48271"/>
    <cellStyle name="40 % - Accent5 2 2 2 3 3 2 5" xfId="58835"/>
    <cellStyle name="40 % - Accent5 2 2 2 3 3 3" xfId="16772"/>
    <cellStyle name="40 % - Accent5 2 2 2 3 3 4" xfId="21879"/>
    <cellStyle name="40 % - Accent5 2 2 2 3 3 5" xfId="32436"/>
    <cellStyle name="40 % - Accent5 2 2 2 3 3 6" xfId="42991"/>
    <cellStyle name="40 % - Accent5 2 2 2 3 3 7" xfId="53555"/>
    <cellStyle name="40 % - Accent5 2 2 2 3 4" xfId="9012"/>
    <cellStyle name="40 % - Accent5 2 2 2 3 4 2" xfId="24519"/>
    <cellStyle name="40 % - Accent5 2 2 2 3 4 3" xfId="35076"/>
    <cellStyle name="40 % - Accent5 2 2 2 3 4 4" xfId="45631"/>
    <cellStyle name="40 % - Accent5 2 2 2 3 4 5" xfId="56195"/>
    <cellStyle name="40 % - Accent5 2 2 2 3 5" xfId="3730"/>
    <cellStyle name="40 % - Accent5 2 2 2 3 6" xfId="14308"/>
    <cellStyle name="40 % - Accent5 2 2 2 3 7" xfId="19239"/>
    <cellStyle name="40 % - Accent5 2 2 2 3 8" xfId="29796"/>
    <cellStyle name="40 % - Accent5 2 2 2 3 9" xfId="40351"/>
    <cellStyle name="40 % - Accent5 2 2 2 4" xfId="1614"/>
    <cellStyle name="40 % - Accent5 2 2 2 4 2" xfId="6900"/>
    <cellStyle name="40 % - Accent5 2 2 2 4 2 2" xfId="12181"/>
    <cellStyle name="40 % - Accent5 2 2 2 4 2 2 2" xfId="27687"/>
    <cellStyle name="40 % - Accent5 2 2 2 4 2 2 3" xfId="38244"/>
    <cellStyle name="40 % - Accent5 2 2 2 4 2 2 4" xfId="48799"/>
    <cellStyle name="40 % - Accent5 2 2 2 4 2 2 5" xfId="59363"/>
    <cellStyle name="40 % - Accent5 2 2 2 4 2 3" xfId="17300"/>
    <cellStyle name="40 % - Accent5 2 2 2 4 2 4" xfId="22407"/>
    <cellStyle name="40 % - Accent5 2 2 2 4 2 5" xfId="32964"/>
    <cellStyle name="40 % - Accent5 2 2 2 4 2 6" xfId="43519"/>
    <cellStyle name="40 % - Accent5 2 2 2 4 2 7" xfId="54083"/>
    <cellStyle name="40 % - Accent5 2 2 2 4 3" xfId="9540"/>
    <cellStyle name="40 % - Accent5 2 2 2 4 3 2" xfId="25047"/>
    <cellStyle name="40 % - Accent5 2 2 2 4 3 3" xfId="35604"/>
    <cellStyle name="40 % - Accent5 2 2 2 4 3 4" xfId="46159"/>
    <cellStyle name="40 % - Accent5 2 2 2 4 3 5" xfId="56723"/>
    <cellStyle name="40 % - Accent5 2 2 2 4 4" xfId="4258"/>
    <cellStyle name="40 % - Accent5 2 2 2 4 5" xfId="14836"/>
    <cellStyle name="40 % - Accent5 2 2 2 4 6" xfId="19767"/>
    <cellStyle name="40 % - Accent5 2 2 2 4 7" xfId="30324"/>
    <cellStyle name="40 % - Accent5 2 2 2 4 8" xfId="40879"/>
    <cellStyle name="40 % - Accent5 2 2 2 4 9" xfId="51443"/>
    <cellStyle name="40 % - Accent5 2 2 2 5" xfId="5667"/>
    <cellStyle name="40 % - Accent5 2 2 2 5 2" xfId="10949"/>
    <cellStyle name="40 % - Accent5 2 2 2 5 2 2" xfId="26455"/>
    <cellStyle name="40 % - Accent5 2 2 2 5 2 3" xfId="37012"/>
    <cellStyle name="40 % - Accent5 2 2 2 5 2 4" xfId="47567"/>
    <cellStyle name="40 % - Accent5 2 2 2 5 2 5" xfId="58131"/>
    <cellStyle name="40 % - Accent5 2 2 2 5 3" xfId="16068"/>
    <cellStyle name="40 % - Accent5 2 2 2 5 4" xfId="21175"/>
    <cellStyle name="40 % - Accent5 2 2 2 5 5" xfId="31732"/>
    <cellStyle name="40 % - Accent5 2 2 2 5 6" xfId="42287"/>
    <cellStyle name="40 % - Accent5 2 2 2 5 7" xfId="52851"/>
    <cellStyle name="40 % - Accent5 2 2 2 6" xfId="8308"/>
    <cellStyle name="40 % - Accent5 2 2 2 6 2" xfId="23815"/>
    <cellStyle name="40 % - Accent5 2 2 2 6 3" xfId="34372"/>
    <cellStyle name="40 % - Accent5 2 2 2 6 4" xfId="44927"/>
    <cellStyle name="40 % - Accent5 2 2 2 6 5" xfId="55491"/>
    <cellStyle name="40 % - Accent5 2 2 2 7" xfId="3030"/>
    <cellStyle name="40 % - Accent5 2 2 2 8" xfId="13604"/>
    <cellStyle name="40 % - Accent5 2 2 2 9" xfId="18535"/>
    <cellStyle name="40 % - Accent5 2 2 3" xfId="557"/>
    <cellStyle name="40 % - Accent5 2 2 3 10" xfId="39823"/>
    <cellStyle name="40 % - Accent5 2 2 3 11" xfId="50387"/>
    <cellStyle name="40 % - Accent5 2 2 3 2" xfId="1262"/>
    <cellStyle name="40 % - Accent5 2 2 3 2 10" xfId="51091"/>
    <cellStyle name="40 % - Accent5 2 2 3 2 2" xfId="2494"/>
    <cellStyle name="40 % - Accent5 2 2 3 2 2 2" xfId="7780"/>
    <cellStyle name="40 % - Accent5 2 2 3 2 2 2 2" xfId="13061"/>
    <cellStyle name="40 % - Accent5 2 2 3 2 2 2 2 2" xfId="28567"/>
    <cellStyle name="40 % - Accent5 2 2 3 2 2 2 2 3" xfId="39124"/>
    <cellStyle name="40 % - Accent5 2 2 3 2 2 2 2 4" xfId="49679"/>
    <cellStyle name="40 % - Accent5 2 2 3 2 2 2 2 5" xfId="60243"/>
    <cellStyle name="40 % - Accent5 2 2 3 2 2 2 3" xfId="18180"/>
    <cellStyle name="40 % - Accent5 2 2 3 2 2 2 4" xfId="23287"/>
    <cellStyle name="40 % - Accent5 2 2 3 2 2 2 5" xfId="33844"/>
    <cellStyle name="40 % - Accent5 2 2 3 2 2 2 6" xfId="44399"/>
    <cellStyle name="40 % - Accent5 2 2 3 2 2 2 7" xfId="54963"/>
    <cellStyle name="40 % - Accent5 2 2 3 2 2 3" xfId="10420"/>
    <cellStyle name="40 % - Accent5 2 2 3 2 2 3 2" xfId="25927"/>
    <cellStyle name="40 % - Accent5 2 2 3 2 2 3 3" xfId="36484"/>
    <cellStyle name="40 % - Accent5 2 2 3 2 2 3 4" xfId="47039"/>
    <cellStyle name="40 % - Accent5 2 2 3 2 2 3 5" xfId="57603"/>
    <cellStyle name="40 % - Accent5 2 2 3 2 2 4" xfId="5138"/>
    <cellStyle name="40 % - Accent5 2 2 3 2 2 5" xfId="15716"/>
    <cellStyle name="40 % - Accent5 2 2 3 2 2 6" xfId="20647"/>
    <cellStyle name="40 % - Accent5 2 2 3 2 2 7" xfId="31204"/>
    <cellStyle name="40 % - Accent5 2 2 3 2 2 8" xfId="41759"/>
    <cellStyle name="40 % - Accent5 2 2 3 2 2 9" xfId="52323"/>
    <cellStyle name="40 % - Accent5 2 2 3 2 3" xfId="6548"/>
    <cellStyle name="40 % - Accent5 2 2 3 2 3 2" xfId="11829"/>
    <cellStyle name="40 % - Accent5 2 2 3 2 3 2 2" xfId="27335"/>
    <cellStyle name="40 % - Accent5 2 2 3 2 3 2 3" xfId="37892"/>
    <cellStyle name="40 % - Accent5 2 2 3 2 3 2 4" xfId="48447"/>
    <cellStyle name="40 % - Accent5 2 2 3 2 3 2 5" xfId="59011"/>
    <cellStyle name="40 % - Accent5 2 2 3 2 3 3" xfId="16948"/>
    <cellStyle name="40 % - Accent5 2 2 3 2 3 4" xfId="22055"/>
    <cellStyle name="40 % - Accent5 2 2 3 2 3 5" xfId="32612"/>
    <cellStyle name="40 % - Accent5 2 2 3 2 3 6" xfId="43167"/>
    <cellStyle name="40 % - Accent5 2 2 3 2 3 7" xfId="53731"/>
    <cellStyle name="40 % - Accent5 2 2 3 2 4" xfId="9188"/>
    <cellStyle name="40 % - Accent5 2 2 3 2 4 2" xfId="24695"/>
    <cellStyle name="40 % - Accent5 2 2 3 2 4 3" xfId="35252"/>
    <cellStyle name="40 % - Accent5 2 2 3 2 4 4" xfId="45807"/>
    <cellStyle name="40 % - Accent5 2 2 3 2 4 5" xfId="56371"/>
    <cellStyle name="40 % - Accent5 2 2 3 2 5" xfId="3906"/>
    <cellStyle name="40 % - Accent5 2 2 3 2 6" xfId="14484"/>
    <cellStyle name="40 % - Accent5 2 2 3 2 7" xfId="19415"/>
    <cellStyle name="40 % - Accent5 2 2 3 2 8" xfId="29972"/>
    <cellStyle name="40 % - Accent5 2 2 3 2 9" xfId="40527"/>
    <cellStyle name="40 % - Accent5 2 2 3 3" xfId="1790"/>
    <cellStyle name="40 % - Accent5 2 2 3 3 2" xfId="7076"/>
    <cellStyle name="40 % - Accent5 2 2 3 3 2 2" xfId="12357"/>
    <cellStyle name="40 % - Accent5 2 2 3 3 2 2 2" xfId="27863"/>
    <cellStyle name="40 % - Accent5 2 2 3 3 2 2 3" xfId="38420"/>
    <cellStyle name="40 % - Accent5 2 2 3 3 2 2 4" xfId="48975"/>
    <cellStyle name="40 % - Accent5 2 2 3 3 2 2 5" xfId="59539"/>
    <cellStyle name="40 % - Accent5 2 2 3 3 2 3" xfId="17476"/>
    <cellStyle name="40 % - Accent5 2 2 3 3 2 4" xfId="22583"/>
    <cellStyle name="40 % - Accent5 2 2 3 3 2 5" xfId="33140"/>
    <cellStyle name="40 % - Accent5 2 2 3 3 2 6" xfId="43695"/>
    <cellStyle name="40 % - Accent5 2 2 3 3 2 7" xfId="54259"/>
    <cellStyle name="40 % - Accent5 2 2 3 3 3" xfId="9716"/>
    <cellStyle name="40 % - Accent5 2 2 3 3 3 2" xfId="25223"/>
    <cellStyle name="40 % - Accent5 2 2 3 3 3 3" xfId="35780"/>
    <cellStyle name="40 % - Accent5 2 2 3 3 3 4" xfId="46335"/>
    <cellStyle name="40 % - Accent5 2 2 3 3 3 5" xfId="56899"/>
    <cellStyle name="40 % - Accent5 2 2 3 3 4" xfId="4434"/>
    <cellStyle name="40 % - Accent5 2 2 3 3 5" xfId="15012"/>
    <cellStyle name="40 % - Accent5 2 2 3 3 6" xfId="19943"/>
    <cellStyle name="40 % - Accent5 2 2 3 3 7" xfId="30500"/>
    <cellStyle name="40 % - Accent5 2 2 3 3 8" xfId="41055"/>
    <cellStyle name="40 % - Accent5 2 2 3 3 9" xfId="51619"/>
    <cellStyle name="40 % - Accent5 2 2 3 4" xfId="5843"/>
    <cellStyle name="40 % - Accent5 2 2 3 4 2" xfId="11125"/>
    <cellStyle name="40 % - Accent5 2 2 3 4 2 2" xfId="26631"/>
    <cellStyle name="40 % - Accent5 2 2 3 4 2 3" xfId="37188"/>
    <cellStyle name="40 % - Accent5 2 2 3 4 2 4" xfId="47743"/>
    <cellStyle name="40 % - Accent5 2 2 3 4 2 5" xfId="58307"/>
    <cellStyle name="40 % - Accent5 2 2 3 4 3" xfId="16244"/>
    <cellStyle name="40 % - Accent5 2 2 3 4 4" xfId="21351"/>
    <cellStyle name="40 % - Accent5 2 2 3 4 5" xfId="31908"/>
    <cellStyle name="40 % - Accent5 2 2 3 4 6" xfId="42463"/>
    <cellStyle name="40 % - Accent5 2 2 3 4 7" xfId="53027"/>
    <cellStyle name="40 % - Accent5 2 2 3 5" xfId="8484"/>
    <cellStyle name="40 % - Accent5 2 2 3 5 2" xfId="23991"/>
    <cellStyle name="40 % - Accent5 2 2 3 5 3" xfId="34548"/>
    <cellStyle name="40 % - Accent5 2 2 3 5 4" xfId="45103"/>
    <cellStyle name="40 % - Accent5 2 2 3 5 5" xfId="55667"/>
    <cellStyle name="40 % - Accent5 2 2 3 6" xfId="3202"/>
    <cellStyle name="40 % - Accent5 2 2 3 7" xfId="13780"/>
    <cellStyle name="40 % - Accent5 2 2 3 8" xfId="18711"/>
    <cellStyle name="40 % - Accent5 2 2 3 9" xfId="29268"/>
    <cellStyle name="40 % - Accent5 2 2 4" xfId="910"/>
    <cellStyle name="40 % - Accent5 2 2 4 10" xfId="50739"/>
    <cellStyle name="40 % - Accent5 2 2 4 2" xfId="2142"/>
    <cellStyle name="40 % - Accent5 2 2 4 2 2" xfId="7428"/>
    <cellStyle name="40 % - Accent5 2 2 4 2 2 2" xfId="12709"/>
    <cellStyle name="40 % - Accent5 2 2 4 2 2 2 2" xfId="28215"/>
    <cellStyle name="40 % - Accent5 2 2 4 2 2 2 3" xfId="38772"/>
    <cellStyle name="40 % - Accent5 2 2 4 2 2 2 4" xfId="49327"/>
    <cellStyle name="40 % - Accent5 2 2 4 2 2 2 5" xfId="59891"/>
    <cellStyle name="40 % - Accent5 2 2 4 2 2 3" xfId="17828"/>
    <cellStyle name="40 % - Accent5 2 2 4 2 2 4" xfId="22935"/>
    <cellStyle name="40 % - Accent5 2 2 4 2 2 5" xfId="33492"/>
    <cellStyle name="40 % - Accent5 2 2 4 2 2 6" xfId="44047"/>
    <cellStyle name="40 % - Accent5 2 2 4 2 2 7" xfId="54611"/>
    <cellStyle name="40 % - Accent5 2 2 4 2 3" xfId="10068"/>
    <cellStyle name="40 % - Accent5 2 2 4 2 3 2" xfId="25575"/>
    <cellStyle name="40 % - Accent5 2 2 4 2 3 3" xfId="36132"/>
    <cellStyle name="40 % - Accent5 2 2 4 2 3 4" xfId="46687"/>
    <cellStyle name="40 % - Accent5 2 2 4 2 3 5" xfId="57251"/>
    <cellStyle name="40 % - Accent5 2 2 4 2 4" xfId="4786"/>
    <cellStyle name="40 % - Accent5 2 2 4 2 5" xfId="15364"/>
    <cellStyle name="40 % - Accent5 2 2 4 2 6" xfId="20295"/>
    <cellStyle name="40 % - Accent5 2 2 4 2 7" xfId="30852"/>
    <cellStyle name="40 % - Accent5 2 2 4 2 8" xfId="41407"/>
    <cellStyle name="40 % - Accent5 2 2 4 2 9" xfId="51971"/>
    <cellStyle name="40 % - Accent5 2 2 4 3" xfId="6196"/>
    <cellStyle name="40 % - Accent5 2 2 4 3 2" xfId="11477"/>
    <cellStyle name="40 % - Accent5 2 2 4 3 2 2" xfId="26983"/>
    <cellStyle name="40 % - Accent5 2 2 4 3 2 3" xfId="37540"/>
    <cellStyle name="40 % - Accent5 2 2 4 3 2 4" xfId="48095"/>
    <cellStyle name="40 % - Accent5 2 2 4 3 2 5" xfId="58659"/>
    <cellStyle name="40 % - Accent5 2 2 4 3 3" xfId="16596"/>
    <cellStyle name="40 % - Accent5 2 2 4 3 4" xfId="21703"/>
    <cellStyle name="40 % - Accent5 2 2 4 3 5" xfId="32260"/>
    <cellStyle name="40 % - Accent5 2 2 4 3 6" xfId="42815"/>
    <cellStyle name="40 % - Accent5 2 2 4 3 7" xfId="53379"/>
    <cellStyle name="40 % - Accent5 2 2 4 4" xfId="8836"/>
    <cellStyle name="40 % - Accent5 2 2 4 4 2" xfId="24343"/>
    <cellStyle name="40 % - Accent5 2 2 4 4 3" xfId="34900"/>
    <cellStyle name="40 % - Accent5 2 2 4 4 4" xfId="45455"/>
    <cellStyle name="40 % - Accent5 2 2 4 4 5" xfId="56019"/>
    <cellStyle name="40 % - Accent5 2 2 4 5" xfId="3554"/>
    <cellStyle name="40 % - Accent5 2 2 4 6" xfId="14132"/>
    <cellStyle name="40 % - Accent5 2 2 4 7" xfId="19063"/>
    <cellStyle name="40 % - Accent5 2 2 4 8" xfId="29620"/>
    <cellStyle name="40 % - Accent5 2 2 4 9" xfId="40175"/>
    <cellStyle name="40 % - Accent5 2 2 5" xfId="1438"/>
    <cellStyle name="40 % - Accent5 2 2 5 2" xfId="6724"/>
    <cellStyle name="40 % - Accent5 2 2 5 2 2" xfId="12005"/>
    <cellStyle name="40 % - Accent5 2 2 5 2 2 2" xfId="27511"/>
    <cellStyle name="40 % - Accent5 2 2 5 2 2 3" xfId="38068"/>
    <cellStyle name="40 % - Accent5 2 2 5 2 2 4" xfId="48623"/>
    <cellStyle name="40 % - Accent5 2 2 5 2 2 5" xfId="59187"/>
    <cellStyle name="40 % - Accent5 2 2 5 2 3" xfId="17124"/>
    <cellStyle name="40 % - Accent5 2 2 5 2 4" xfId="22231"/>
    <cellStyle name="40 % - Accent5 2 2 5 2 5" xfId="32788"/>
    <cellStyle name="40 % - Accent5 2 2 5 2 6" xfId="43343"/>
    <cellStyle name="40 % - Accent5 2 2 5 2 7" xfId="53907"/>
    <cellStyle name="40 % - Accent5 2 2 5 3" xfId="9364"/>
    <cellStyle name="40 % - Accent5 2 2 5 3 2" xfId="24871"/>
    <cellStyle name="40 % - Accent5 2 2 5 3 3" xfId="35428"/>
    <cellStyle name="40 % - Accent5 2 2 5 3 4" xfId="45983"/>
    <cellStyle name="40 % - Accent5 2 2 5 3 5" xfId="56547"/>
    <cellStyle name="40 % - Accent5 2 2 5 4" xfId="4082"/>
    <cellStyle name="40 % - Accent5 2 2 5 5" xfId="14660"/>
    <cellStyle name="40 % - Accent5 2 2 5 6" xfId="19591"/>
    <cellStyle name="40 % - Accent5 2 2 5 7" xfId="30148"/>
    <cellStyle name="40 % - Accent5 2 2 5 8" xfId="40703"/>
    <cellStyle name="40 % - Accent5 2 2 5 9" xfId="51267"/>
    <cellStyle name="40 % - Accent5 2 2 6" xfId="2670"/>
    <cellStyle name="40 % - Accent5 2 2 6 2" xfId="7956"/>
    <cellStyle name="40 % - Accent5 2 2 6 2 2" xfId="13237"/>
    <cellStyle name="40 % - Accent5 2 2 6 2 2 2" xfId="28743"/>
    <cellStyle name="40 % - Accent5 2 2 6 2 2 3" xfId="39300"/>
    <cellStyle name="40 % - Accent5 2 2 6 2 2 4" xfId="49855"/>
    <cellStyle name="40 % - Accent5 2 2 6 2 2 5" xfId="60419"/>
    <cellStyle name="40 % - Accent5 2 2 6 2 3" xfId="23463"/>
    <cellStyle name="40 % - Accent5 2 2 6 2 4" xfId="34020"/>
    <cellStyle name="40 % - Accent5 2 2 6 2 5" xfId="44575"/>
    <cellStyle name="40 % - Accent5 2 2 6 2 6" xfId="55139"/>
    <cellStyle name="40 % - Accent5 2 2 6 3" xfId="10596"/>
    <cellStyle name="40 % - Accent5 2 2 6 3 2" xfId="26103"/>
    <cellStyle name="40 % - Accent5 2 2 6 3 3" xfId="36660"/>
    <cellStyle name="40 % - Accent5 2 2 6 3 4" xfId="47215"/>
    <cellStyle name="40 % - Accent5 2 2 6 3 5" xfId="57779"/>
    <cellStyle name="40 % - Accent5 2 2 6 4" xfId="5314"/>
    <cellStyle name="40 % - Accent5 2 2 6 5" xfId="15892"/>
    <cellStyle name="40 % - Accent5 2 2 6 6" xfId="20823"/>
    <cellStyle name="40 % - Accent5 2 2 6 7" xfId="31380"/>
    <cellStyle name="40 % - Accent5 2 2 6 8" xfId="41935"/>
    <cellStyle name="40 % - Accent5 2 2 6 9" xfId="52499"/>
    <cellStyle name="40 % - Accent5 2 2 7" xfId="5491"/>
    <cellStyle name="40 % - Accent5 2 2 7 2" xfId="10773"/>
    <cellStyle name="40 % - Accent5 2 2 7 2 2" xfId="26279"/>
    <cellStyle name="40 % - Accent5 2 2 7 2 3" xfId="36836"/>
    <cellStyle name="40 % - Accent5 2 2 7 2 4" xfId="47391"/>
    <cellStyle name="40 % - Accent5 2 2 7 2 5" xfId="57955"/>
    <cellStyle name="40 % - Accent5 2 2 7 3" xfId="20999"/>
    <cellStyle name="40 % - Accent5 2 2 7 4" xfId="31556"/>
    <cellStyle name="40 % - Accent5 2 2 7 5" xfId="42111"/>
    <cellStyle name="40 % - Accent5 2 2 7 6" xfId="52675"/>
    <cellStyle name="40 % - Accent5 2 2 8" xfId="8132"/>
    <cellStyle name="40 % - Accent5 2 2 8 2" xfId="23639"/>
    <cellStyle name="40 % - Accent5 2 2 8 3" xfId="34196"/>
    <cellStyle name="40 % - Accent5 2 2 8 4" xfId="44751"/>
    <cellStyle name="40 % - Accent5 2 2 8 5" xfId="55315"/>
    <cellStyle name="40 % - Accent5 2 2 9" xfId="2847"/>
    <cellStyle name="40 % - Accent5 2 3" xfId="294"/>
    <cellStyle name="40 % - Accent5 2 3 10" xfId="29009"/>
    <cellStyle name="40 % - Accent5 2 3 11" xfId="39564"/>
    <cellStyle name="40 % - Accent5 2 3 12" xfId="50124"/>
    <cellStyle name="40 % - Accent5 2 3 2" xfId="647"/>
    <cellStyle name="40 % - Accent5 2 3 2 10" xfId="50476"/>
    <cellStyle name="40 % - Accent5 2 3 2 2" xfId="1879"/>
    <cellStyle name="40 % - Accent5 2 3 2 2 2" xfId="7165"/>
    <cellStyle name="40 % - Accent5 2 3 2 2 2 2" xfId="12446"/>
    <cellStyle name="40 % - Accent5 2 3 2 2 2 2 2" xfId="27952"/>
    <cellStyle name="40 % - Accent5 2 3 2 2 2 2 3" xfId="38509"/>
    <cellStyle name="40 % - Accent5 2 3 2 2 2 2 4" xfId="49064"/>
    <cellStyle name="40 % - Accent5 2 3 2 2 2 2 5" xfId="59628"/>
    <cellStyle name="40 % - Accent5 2 3 2 2 2 3" xfId="17565"/>
    <cellStyle name="40 % - Accent5 2 3 2 2 2 4" xfId="22672"/>
    <cellStyle name="40 % - Accent5 2 3 2 2 2 5" xfId="33229"/>
    <cellStyle name="40 % - Accent5 2 3 2 2 2 6" xfId="43784"/>
    <cellStyle name="40 % - Accent5 2 3 2 2 2 7" xfId="54348"/>
    <cellStyle name="40 % - Accent5 2 3 2 2 3" xfId="9805"/>
    <cellStyle name="40 % - Accent5 2 3 2 2 3 2" xfId="25312"/>
    <cellStyle name="40 % - Accent5 2 3 2 2 3 3" xfId="35869"/>
    <cellStyle name="40 % - Accent5 2 3 2 2 3 4" xfId="46424"/>
    <cellStyle name="40 % - Accent5 2 3 2 2 3 5" xfId="56988"/>
    <cellStyle name="40 % - Accent5 2 3 2 2 4" xfId="4523"/>
    <cellStyle name="40 % - Accent5 2 3 2 2 5" xfId="15101"/>
    <cellStyle name="40 % - Accent5 2 3 2 2 6" xfId="20032"/>
    <cellStyle name="40 % - Accent5 2 3 2 2 7" xfId="30589"/>
    <cellStyle name="40 % - Accent5 2 3 2 2 8" xfId="41144"/>
    <cellStyle name="40 % - Accent5 2 3 2 2 9" xfId="51708"/>
    <cellStyle name="40 % - Accent5 2 3 2 3" xfId="5933"/>
    <cellStyle name="40 % - Accent5 2 3 2 3 2" xfId="11214"/>
    <cellStyle name="40 % - Accent5 2 3 2 3 2 2" xfId="26720"/>
    <cellStyle name="40 % - Accent5 2 3 2 3 2 3" xfId="37277"/>
    <cellStyle name="40 % - Accent5 2 3 2 3 2 4" xfId="47832"/>
    <cellStyle name="40 % - Accent5 2 3 2 3 2 5" xfId="58396"/>
    <cellStyle name="40 % - Accent5 2 3 2 3 3" xfId="16333"/>
    <cellStyle name="40 % - Accent5 2 3 2 3 4" xfId="21440"/>
    <cellStyle name="40 % - Accent5 2 3 2 3 5" xfId="31997"/>
    <cellStyle name="40 % - Accent5 2 3 2 3 6" xfId="42552"/>
    <cellStyle name="40 % - Accent5 2 3 2 3 7" xfId="53116"/>
    <cellStyle name="40 % - Accent5 2 3 2 4" xfId="8573"/>
    <cellStyle name="40 % - Accent5 2 3 2 4 2" xfId="24080"/>
    <cellStyle name="40 % - Accent5 2 3 2 4 3" xfId="34637"/>
    <cellStyle name="40 % - Accent5 2 3 2 4 4" xfId="45192"/>
    <cellStyle name="40 % - Accent5 2 3 2 4 5" xfId="55756"/>
    <cellStyle name="40 % - Accent5 2 3 2 5" xfId="3291"/>
    <cellStyle name="40 % - Accent5 2 3 2 6" xfId="13869"/>
    <cellStyle name="40 % - Accent5 2 3 2 7" xfId="18800"/>
    <cellStyle name="40 % - Accent5 2 3 2 8" xfId="29357"/>
    <cellStyle name="40 % - Accent5 2 3 2 9" xfId="39912"/>
    <cellStyle name="40 % - Accent5 2 3 3" xfId="999"/>
    <cellStyle name="40 % - Accent5 2 3 3 10" xfId="50828"/>
    <cellStyle name="40 % - Accent5 2 3 3 2" xfId="2231"/>
    <cellStyle name="40 % - Accent5 2 3 3 2 2" xfId="7517"/>
    <cellStyle name="40 % - Accent5 2 3 3 2 2 2" xfId="12798"/>
    <cellStyle name="40 % - Accent5 2 3 3 2 2 2 2" xfId="28304"/>
    <cellStyle name="40 % - Accent5 2 3 3 2 2 2 3" xfId="38861"/>
    <cellStyle name="40 % - Accent5 2 3 3 2 2 2 4" xfId="49416"/>
    <cellStyle name="40 % - Accent5 2 3 3 2 2 2 5" xfId="59980"/>
    <cellStyle name="40 % - Accent5 2 3 3 2 2 3" xfId="17917"/>
    <cellStyle name="40 % - Accent5 2 3 3 2 2 4" xfId="23024"/>
    <cellStyle name="40 % - Accent5 2 3 3 2 2 5" xfId="33581"/>
    <cellStyle name="40 % - Accent5 2 3 3 2 2 6" xfId="44136"/>
    <cellStyle name="40 % - Accent5 2 3 3 2 2 7" xfId="54700"/>
    <cellStyle name="40 % - Accent5 2 3 3 2 3" xfId="10157"/>
    <cellStyle name="40 % - Accent5 2 3 3 2 3 2" xfId="25664"/>
    <cellStyle name="40 % - Accent5 2 3 3 2 3 3" xfId="36221"/>
    <cellStyle name="40 % - Accent5 2 3 3 2 3 4" xfId="46776"/>
    <cellStyle name="40 % - Accent5 2 3 3 2 3 5" xfId="57340"/>
    <cellStyle name="40 % - Accent5 2 3 3 2 4" xfId="4875"/>
    <cellStyle name="40 % - Accent5 2 3 3 2 5" xfId="15453"/>
    <cellStyle name="40 % - Accent5 2 3 3 2 6" xfId="20384"/>
    <cellStyle name="40 % - Accent5 2 3 3 2 7" xfId="30941"/>
    <cellStyle name="40 % - Accent5 2 3 3 2 8" xfId="41496"/>
    <cellStyle name="40 % - Accent5 2 3 3 2 9" xfId="52060"/>
    <cellStyle name="40 % - Accent5 2 3 3 3" xfId="6285"/>
    <cellStyle name="40 % - Accent5 2 3 3 3 2" xfId="11566"/>
    <cellStyle name="40 % - Accent5 2 3 3 3 2 2" xfId="27072"/>
    <cellStyle name="40 % - Accent5 2 3 3 3 2 3" xfId="37629"/>
    <cellStyle name="40 % - Accent5 2 3 3 3 2 4" xfId="48184"/>
    <cellStyle name="40 % - Accent5 2 3 3 3 2 5" xfId="58748"/>
    <cellStyle name="40 % - Accent5 2 3 3 3 3" xfId="16685"/>
    <cellStyle name="40 % - Accent5 2 3 3 3 4" xfId="21792"/>
    <cellStyle name="40 % - Accent5 2 3 3 3 5" xfId="32349"/>
    <cellStyle name="40 % - Accent5 2 3 3 3 6" xfId="42904"/>
    <cellStyle name="40 % - Accent5 2 3 3 3 7" xfId="53468"/>
    <cellStyle name="40 % - Accent5 2 3 3 4" xfId="8925"/>
    <cellStyle name="40 % - Accent5 2 3 3 4 2" xfId="24432"/>
    <cellStyle name="40 % - Accent5 2 3 3 4 3" xfId="34989"/>
    <cellStyle name="40 % - Accent5 2 3 3 4 4" xfId="45544"/>
    <cellStyle name="40 % - Accent5 2 3 3 4 5" xfId="56108"/>
    <cellStyle name="40 % - Accent5 2 3 3 5" xfId="3643"/>
    <cellStyle name="40 % - Accent5 2 3 3 6" xfId="14221"/>
    <cellStyle name="40 % - Accent5 2 3 3 7" xfId="19152"/>
    <cellStyle name="40 % - Accent5 2 3 3 8" xfId="29709"/>
    <cellStyle name="40 % - Accent5 2 3 3 9" xfId="40264"/>
    <cellStyle name="40 % - Accent5 2 3 4" xfId="1527"/>
    <cellStyle name="40 % - Accent5 2 3 4 2" xfId="6813"/>
    <cellStyle name="40 % - Accent5 2 3 4 2 2" xfId="12094"/>
    <cellStyle name="40 % - Accent5 2 3 4 2 2 2" xfId="27600"/>
    <cellStyle name="40 % - Accent5 2 3 4 2 2 3" xfId="38157"/>
    <cellStyle name="40 % - Accent5 2 3 4 2 2 4" xfId="48712"/>
    <cellStyle name="40 % - Accent5 2 3 4 2 2 5" xfId="59276"/>
    <cellStyle name="40 % - Accent5 2 3 4 2 3" xfId="17213"/>
    <cellStyle name="40 % - Accent5 2 3 4 2 4" xfId="22320"/>
    <cellStyle name="40 % - Accent5 2 3 4 2 5" xfId="32877"/>
    <cellStyle name="40 % - Accent5 2 3 4 2 6" xfId="43432"/>
    <cellStyle name="40 % - Accent5 2 3 4 2 7" xfId="53996"/>
    <cellStyle name="40 % - Accent5 2 3 4 3" xfId="9453"/>
    <cellStyle name="40 % - Accent5 2 3 4 3 2" xfId="24960"/>
    <cellStyle name="40 % - Accent5 2 3 4 3 3" xfId="35517"/>
    <cellStyle name="40 % - Accent5 2 3 4 3 4" xfId="46072"/>
    <cellStyle name="40 % - Accent5 2 3 4 3 5" xfId="56636"/>
    <cellStyle name="40 % - Accent5 2 3 4 4" xfId="4171"/>
    <cellStyle name="40 % - Accent5 2 3 4 5" xfId="14749"/>
    <cellStyle name="40 % - Accent5 2 3 4 6" xfId="19680"/>
    <cellStyle name="40 % - Accent5 2 3 4 7" xfId="30237"/>
    <cellStyle name="40 % - Accent5 2 3 4 8" xfId="40792"/>
    <cellStyle name="40 % - Accent5 2 3 4 9" xfId="51356"/>
    <cellStyle name="40 % - Accent5 2 3 5" xfId="5580"/>
    <cellStyle name="40 % - Accent5 2 3 5 2" xfId="10862"/>
    <cellStyle name="40 % - Accent5 2 3 5 2 2" xfId="26368"/>
    <cellStyle name="40 % - Accent5 2 3 5 2 3" xfId="36925"/>
    <cellStyle name="40 % - Accent5 2 3 5 2 4" xfId="47480"/>
    <cellStyle name="40 % - Accent5 2 3 5 2 5" xfId="58044"/>
    <cellStyle name="40 % - Accent5 2 3 5 3" xfId="15981"/>
    <cellStyle name="40 % - Accent5 2 3 5 4" xfId="21088"/>
    <cellStyle name="40 % - Accent5 2 3 5 5" xfId="31645"/>
    <cellStyle name="40 % - Accent5 2 3 5 6" xfId="42200"/>
    <cellStyle name="40 % - Accent5 2 3 5 7" xfId="52764"/>
    <cellStyle name="40 % - Accent5 2 3 6" xfId="8221"/>
    <cellStyle name="40 % - Accent5 2 3 6 2" xfId="23728"/>
    <cellStyle name="40 % - Accent5 2 3 6 3" xfId="34285"/>
    <cellStyle name="40 % - Accent5 2 3 6 4" xfId="44840"/>
    <cellStyle name="40 % - Accent5 2 3 6 5" xfId="55404"/>
    <cellStyle name="40 % - Accent5 2 3 7" xfId="2943"/>
    <cellStyle name="40 % - Accent5 2 3 8" xfId="13517"/>
    <cellStyle name="40 % - Accent5 2 3 9" xfId="18448"/>
    <cellStyle name="40 % - Accent5 2 4" xfId="470"/>
    <cellStyle name="40 % - Accent5 2 4 10" xfId="39738"/>
    <cellStyle name="40 % - Accent5 2 4 11" xfId="50300"/>
    <cellStyle name="40 % - Accent5 2 4 2" xfId="1175"/>
    <cellStyle name="40 % - Accent5 2 4 2 10" xfId="51004"/>
    <cellStyle name="40 % - Accent5 2 4 2 2" xfId="2407"/>
    <cellStyle name="40 % - Accent5 2 4 2 2 2" xfId="7693"/>
    <cellStyle name="40 % - Accent5 2 4 2 2 2 2" xfId="12974"/>
    <cellStyle name="40 % - Accent5 2 4 2 2 2 2 2" xfId="28480"/>
    <cellStyle name="40 % - Accent5 2 4 2 2 2 2 3" xfId="39037"/>
    <cellStyle name="40 % - Accent5 2 4 2 2 2 2 4" xfId="49592"/>
    <cellStyle name="40 % - Accent5 2 4 2 2 2 2 5" xfId="60156"/>
    <cellStyle name="40 % - Accent5 2 4 2 2 2 3" xfId="18093"/>
    <cellStyle name="40 % - Accent5 2 4 2 2 2 4" xfId="23200"/>
    <cellStyle name="40 % - Accent5 2 4 2 2 2 5" xfId="33757"/>
    <cellStyle name="40 % - Accent5 2 4 2 2 2 6" xfId="44312"/>
    <cellStyle name="40 % - Accent5 2 4 2 2 2 7" xfId="54876"/>
    <cellStyle name="40 % - Accent5 2 4 2 2 3" xfId="10333"/>
    <cellStyle name="40 % - Accent5 2 4 2 2 3 2" xfId="25840"/>
    <cellStyle name="40 % - Accent5 2 4 2 2 3 3" xfId="36397"/>
    <cellStyle name="40 % - Accent5 2 4 2 2 3 4" xfId="46952"/>
    <cellStyle name="40 % - Accent5 2 4 2 2 3 5" xfId="57516"/>
    <cellStyle name="40 % - Accent5 2 4 2 2 4" xfId="5051"/>
    <cellStyle name="40 % - Accent5 2 4 2 2 5" xfId="15629"/>
    <cellStyle name="40 % - Accent5 2 4 2 2 6" xfId="20560"/>
    <cellStyle name="40 % - Accent5 2 4 2 2 7" xfId="31117"/>
    <cellStyle name="40 % - Accent5 2 4 2 2 8" xfId="41672"/>
    <cellStyle name="40 % - Accent5 2 4 2 2 9" xfId="52236"/>
    <cellStyle name="40 % - Accent5 2 4 2 3" xfId="6461"/>
    <cellStyle name="40 % - Accent5 2 4 2 3 2" xfId="11742"/>
    <cellStyle name="40 % - Accent5 2 4 2 3 2 2" xfId="27248"/>
    <cellStyle name="40 % - Accent5 2 4 2 3 2 3" xfId="37805"/>
    <cellStyle name="40 % - Accent5 2 4 2 3 2 4" xfId="48360"/>
    <cellStyle name="40 % - Accent5 2 4 2 3 2 5" xfId="58924"/>
    <cellStyle name="40 % - Accent5 2 4 2 3 3" xfId="16861"/>
    <cellStyle name="40 % - Accent5 2 4 2 3 4" xfId="21968"/>
    <cellStyle name="40 % - Accent5 2 4 2 3 5" xfId="32525"/>
    <cellStyle name="40 % - Accent5 2 4 2 3 6" xfId="43080"/>
    <cellStyle name="40 % - Accent5 2 4 2 3 7" xfId="53644"/>
    <cellStyle name="40 % - Accent5 2 4 2 4" xfId="9101"/>
    <cellStyle name="40 % - Accent5 2 4 2 4 2" xfId="24608"/>
    <cellStyle name="40 % - Accent5 2 4 2 4 3" xfId="35165"/>
    <cellStyle name="40 % - Accent5 2 4 2 4 4" xfId="45720"/>
    <cellStyle name="40 % - Accent5 2 4 2 4 5" xfId="56284"/>
    <cellStyle name="40 % - Accent5 2 4 2 5" xfId="3819"/>
    <cellStyle name="40 % - Accent5 2 4 2 6" xfId="14397"/>
    <cellStyle name="40 % - Accent5 2 4 2 7" xfId="19328"/>
    <cellStyle name="40 % - Accent5 2 4 2 8" xfId="29885"/>
    <cellStyle name="40 % - Accent5 2 4 2 9" xfId="40440"/>
    <cellStyle name="40 % - Accent5 2 4 3" xfId="1703"/>
    <cellStyle name="40 % - Accent5 2 4 3 2" xfId="6989"/>
    <cellStyle name="40 % - Accent5 2 4 3 2 2" xfId="12270"/>
    <cellStyle name="40 % - Accent5 2 4 3 2 2 2" xfId="27776"/>
    <cellStyle name="40 % - Accent5 2 4 3 2 2 3" xfId="38333"/>
    <cellStyle name="40 % - Accent5 2 4 3 2 2 4" xfId="48888"/>
    <cellStyle name="40 % - Accent5 2 4 3 2 2 5" xfId="59452"/>
    <cellStyle name="40 % - Accent5 2 4 3 2 3" xfId="17389"/>
    <cellStyle name="40 % - Accent5 2 4 3 2 4" xfId="22496"/>
    <cellStyle name="40 % - Accent5 2 4 3 2 5" xfId="33053"/>
    <cellStyle name="40 % - Accent5 2 4 3 2 6" xfId="43608"/>
    <cellStyle name="40 % - Accent5 2 4 3 2 7" xfId="54172"/>
    <cellStyle name="40 % - Accent5 2 4 3 3" xfId="9629"/>
    <cellStyle name="40 % - Accent5 2 4 3 3 2" xfId="25136"/>
    <cellStyle name="40 % - Accent5 2 4 3 3 3" xfId="35693"/>
    <cellStyle name="40 % - Accent5 2 4 3 3 4" xfId="46248"/>
    <cellStyle name="40 % - Accent5 2 4 3 3 5" xfId="56812"/>
    <cellStyle name="40 % - Accent5 2 4 3 4" xfId="4347"/>
    <cellStyle name="40 % - Accent5 2 4 3 5" xfId="14925"/>
    <cellStyle name="40 % - Accent5 2 4 3 6" xfId="19856"/>
    <cellStyle name="40 % - Accent5 2 4 3 7" xfId="30413"/>
    <cellStyle name="40 % - Accent5 2 4 3 8" xfId="40968"/>
    <cellStyle name="40 % - Accent5 2 4 3 9" xfId="51532"/>
    <cellStyle name="40 % - Accent5 2 4 4" xfId="5756"/>
    <cellStyle name="40 % - Accent5 2 4 4 2" xfId="11038"/>
    <cellStyle name="40 % - Accent5 2 4 4 2 2" xfId="26544"/>
    <cellStyle name="40 % - Accent5 2 4 4 2 3" xfId="37101"/>
    <cellStyle name="40 % - Accent5 2 4 4 2 4" xfId="47656"/>
    <cellStyle name="40 % - Accent5 2 4 4 2 5" xfId="58220"/>
    <cellStyle name="40 % - Accent5 2 4 4 3" xfId="16157"/>
    <cellStyle name="40 % - Accent5 2 4 4 4" xfId="21264"/>
    <cellStyle name="40 % - Accent5 2 4 4 5" xfId="31821"/>
    <cellStyle name="40 % - Accent5 2 4 4 6" xfId="42376"/>
    <cellStyle name="40 % - Accent5 2 4 4 7" xfId="52940"/>
    <cellStyle name="40 % - Accent5 2 4 5" xfId="8397"/>
    <cellStyle name="40 % - Accent5 2 4 5 2" xfId="23904"/>
    <cellStyle name="40 % - Accent5 2 4 5 3" xfId="34461"/>
    <cellStyle name="40 % - Accent5 2 4 5 4" xfId="45016"/>
    <cellStyle name="40 % - Accent5 2 4 5 5" xfId="55580"/>
    <cellStyle name="40 % - Accent5 2 4 6" xfId="3117"/>
    <cellStyle name="40 % - Accent5 2 4 7" xfId="13693"/>
    <cellStyle name="40 % - Accent5 2 4 8" xfId="18624"/>
    <cellStyle name="40 % - Accent5 2 4 9" xfId="29183"/>
    <cellStyle name="40 % - Accent5 2 5" xfId="823"/>
    <cellStyle name="40 % - Accent5 2 5 10" xfId="50652"/>
    <cellStyle name="40 % - Accent5 2 5 2" xfId="2055"/>
    <cellStyle name="40 % - Accent5 2 5 2 2" xfId="7341"/>
    <cellStyle name="40 % - Accent5 2 5 2 2 2" xfId="12622"/>
    <cellStyle name="40 % - Accent5 2 5 2 2 2 2" xfId="28128"/>
    <cellStyle name="40 % - Accent5 2 5 2 2 2 3" xfId="38685"/>
    <cellStyle name="40 % - Accent5 2 5 2 2 2 4" xfId="49240"/>
    <cellStyle name="40 % - Accent5 2 5 2 2 2 5" xfId="59804"/>
    <cellStyle name="40 % - Accent5 2 5 2 2 3" xfId="17741"/>
    <cellStyle name="40 % - Accent5 2 5 2 2 4" xfId="22848"/>
    <cellStyle name="40 % - Accent5 2 5 2 2 5" xfId="33405"/>
    <cellStyle name="40 % - Accent5 2 5 2 2 6" xfId="43960"/>
    <cellStyle name="40 % - Accent5 2 5 2 2 7" xfId="54524"/>
    <cellStyle name="40 % - Accent5 2 5 2 3" xfId="9981"/>
    <cellStyle name="40 % - Accent5 2 5 2 3 2" xfId="25488"/>
    <cellStyle name="40 % - Accent5 2 5 2 3 3" xfId="36045"/>
    <cellStyle name="40 % - Accent5 2 5 2 3 4" xfId="46600"/>
    <cellStyle name="40 % - Accent5 2 5 2 3 5" xfId="57164"/>
    <cellStyle name="40 % - Accent5 2 5 2 4" xfId="4699"/>
    <cellStyle name="40 % - Accent5 2 5 2 5" xfId="15277"/>
    <cellStyle name="40 % - Accent5 2 5 2 6" xfId="20208"/>
    <cellStyle name="40 % - Accent5 2 5 2 7" xfId="30765"/>
    <cellStyle name="40 % - Accent5 2 5 2 8" xfId="41320"/>
    <cellStyle name="40 % - Accent5 2 5 2 9" xfId="51884"/>
    <cellStyle name="40 % - Accent5 2 5 3" xfId="6109"/>
    <cellStyle name="40 % - Accent5 2 5 3 2" xfId="11390"/>
    <cellStyle name="40 % - Accent5 2 5 3 2 2" xfId="26896"/>
    <cellStyle name="40 % - Accent5 2 5 3 2 3" xfId="37453"/>
    <cellStyle name="40 % - Accent5 2 5 3 2 4" xfId="48008"/>
    <cellStyle name="40 % - Accent5 2 5 3 2 5" xfId="58572"/>
    <cellStyle name="40 % - Accent5 2 5 3 3" xfId="16509"/>
    <cellStyle name="40 % - Accent5 2 5 3 4" xfId="21616"/>
    <cellStyle name="40 % - Accent5 2 5 3 5" xfId="32173"/>
    <cellStyle name="40 % - Accent5 2 5 3 6" xfId="42728"/>
    <cellStyle name="40 % - Accent5 2 5 3 7" xfId="53292"/>
    <cellStyle name="40 % - Accent5 2 5 4" xfId="8749"/>
    <cellStyle name="40 % - Accent5 2 5 4 2" xfId="24256"/>
    <cellStyle name="40 % - Accent5 2 5 4 3" xfId="34813"/>
    <cellStyle name="40 % - Accent5 2 5 4 4" xfId="45368"/>
    <cellStyle name="40 % - Accent5 2 5 4 5" xfId="55932"/>
    <cellStyle name="40 % - Accent5 2 5 5" xfId="3467"/>
    <cellStyle name="40 % - Accent5 2 5 6" xfId="14045"/>
    <cellStyle name="40 % - Accent5 2 5 7" xfId="18976"/>
    <cellStyle name="40 % - Accent5 2 5 8" xfId="29533"/>
    <cellStyle name="40 % - Accent5 2 5 9" xfId="40088"/>
    <cellStyle name="40 % - Accent5 2 6" xfId="1351"/>
    <cellStyle name="40 % - Accent5 2 6 2" xfId="6637"/>
    <cellStyle name="40 % - Accent5 2 6 2 2" xfId="11918"/>
    <cellStyle name="40 % - Accent5 2 6 2 2 2" xfId="27424"/>
    <cellStyle name="40 % - Accent5 2 6 2 2 3" xfId="37981"/>
    <cellStyle name="40 % - Accent5 2 6 2 2 4" xfId="48536"/>
    <cellStyle name="40 % - Accent5 2 6 2 2 5" xfId="59100"/>
    <cellStyle name="40 % - Accent5 2 6 2 3" xfId="17037"/>
    <cellStyle name="40 % - Accent5 2 6 2 4" xfId="22144"/>
    <cellStyle name="40 % - Accent5 2 6 2 5" xfId="32701"/>
    <cellStyle name="40 % - Accent5 2 6 2 6" xfId="43256"/>
    <cellStyle name="40 % - Accent5 2 6 2 7" xfId="53820"/>
    <cellStyle name="40 % - Accent5 2 6 3" xfId="9277"/>
    <cellStyle name="40 % - Accent5 2 6 3 2" xfId="24784"/>
    <cellStyle name="40 % - Accent5 2 6 3 3" xfId="35341"/>
    <cellStyle name="40 % - Accent5 2 6 3 4" xfId="45896"/>
    <cellStyle name="40 % - Accent5 2 6 3 5" xfId="56460"/>
    <cellStyle name="40 % - Accent5 2 6 4" xfId="3995"/>
    <cellStyle name="40 % - Accent5 2 6 5" xfId="14573"/>
    <cellStyle name="40 % - Accent5 2 6 6" xfId="19504"/>
    <cellStyle name="40 % - Accent5 2 6 7" xfId="30061"/>
    <cellStyle name="40 % - Accent5 2 6 8" xfId="40616"/>
    <cellStyle name="40 % - Accent5 2 6 9" xfId="51180"/>
    <cellStyle name="40 % - Accent5 2 7" xfId="2583"/>
    <cellStyle name="40 % - Accent5 2 7 2" xfId="7869"/>
    <cellStyle name="40 % - Accent5 2 7 2 2" xfId="13150"/>
    <cellStyle name="40 % - Accent5 2 7 2 2 2" xfId="28656"/>
    <cellStyle name="40 % - Accent5 2 7 2 2 3" xfId="39213"/>
    <cellStyle name="40 % - Accent5 2 7 2 2 4" xfId="49768"/>
    <cellStyle name="40 % - Accent5 2 7 2 2 5" xfId="60332"/>
    <cellStyle name="40 % - Accent5 2 7 2 3" xfId="23376"/>
    <cellStyle name="40 % - Accent5 2 7 2 4" xfId="33933"/>
    <cellStyle name="40 % - Accent5 2 7 2 5" xfId="44488"/>
    <cellStyle name="40 % - Accent5 2 7 2 6" xfId="55052"/>
    <cellStyle name="40 % - Accent5 2 7 3" xfId="10509"/>
    <cellStyle name="40 % - Accent5 2 7 3 2" xfId="26016"/>
    <cellStyle name="40 % - Accent5 2 7 3 3" xfId="36573"/>
    <cellStyle name="40 % - Accent5 2 7 3 4" xfId="47128"/>
    <cellStyle name="40 % - Accent5 2 7 3 5" xfId="57692"/>
    <cellStyle name="40 % - Accent5 2 7 4" xfId="5227"/>
    <cellStyle name="40 % - Accent5 2 7 5" xfId="15805"/>
    <cellStyle name="40 % - Accent5 2 7 6" xfId="20736"/>
    <cellStyle name="40 % - Accent5 2 7 7" xfId="31293"/>
    <cellStyle name="40 % - Accent5 2 7 8" xfId="41848"/>
    <cellStyle name="40 % - Accent5 2 7 9" xfId="52412"/>
    <cellStyle name="40 % - Accent5 2 8" xfId="5404"/>
    <cellStyle name="40 % - Accent5 2 8 2" xfId="10686"/>
    <cellStyle name="40 % - Accent5 2 8 2 2" xfId="26192"/>
    <cellStyle name="40 % - Accent5 2 8 2 3" xfId="36749"/>
    <cellStyle name="40 % - Accent5 2 8 2 4" xfId="47304"/>
    <cellStyle name="40 % - Accent5 2 8 2 5" xfId="57868"/>
    <cellStyle name="40 % - Accent5 2 8 3" xfId="20912"/>
    <cellStyle name="40 % - Accent5 2 8 4" xfId="31469"/>
    <cellStyle name="40 % - Accent5 2 8 5" xfId="42024"/>
    <cellStyle name="40 % - Accent5 2 8 6" xfId="52588"/>
    <cellStyle name="40 % - Accent5 2 9" xfId="8045"/>
    <cellStyle name="40 % - Accent5 2 9 2" xfId="23552"/>
    <cellStyle name="40 % - Accent5 2 9 3" xfId="34109"/>
    <cellStyle name="40 % - Accent5 2 9 4" xfId="44664"/>
    <cellStyle name="40 % - Accent5 2 9 5" xfId="55228"/>
    <cellStyle name="40 % - Accent5 3" xfId="141"/>
    <cellStyle name="40 % - Accent5 3 10" xfId="13371"/>
    <cellStyle name="40 % - Accent5 3 11" xfId="18301"/>
    <cellStyle name="40 % - Accent5 3 12" xfId="28863"/>
    <cellStyle name="40 % - Accent5 3 13" xfId="39418"/>
    <cellStyle name="40 % - Accent5 3 14" xfId="49978"/>
    <cellStyle name="40 % - Accent5 3 2" xfId="324"/>
    <cellStyle name="40 % - Accent5 3 2 10" xfId="29039"/>
    <cellStyle name="40 % - Accent5 3 2 11" xfId="39594"/>
    <cellStyle name="40 % - Accent5 3 2 12" xfId="50154"/>
    <cellStyle name="40 % - Accent5 3 2 2" xfId="677"/>
    <cellStyle name="40 % - Accent5 3 2 2 10" xfId="50506"/>
    <cellStyle name="40 % - Accent5 3 2 2 2" xfId="1909"/>
    <cellStyle name="40 % - Accent5 3 2 2 2 2" xfId="7195"/>
    <cellStyle name="40 % - Accent5 3 2 2 2 2 2" xfId="12476"/>
    <cellStyle name="40 % - Accent5 3 2 2 2 2 2 2" xfId="27982"/>
    <cellStyle name="40 % - Accent5 3 2 2 2 2 2 3" xfId="38539"/>
    <cellStyle name="40 % - Accent5 3 2 2 2 2 2 4" xfId="49094"/>
    <cellStyle name="40 % - Accent5 3 2 2 2 2 2 5" xfId="59658"/>
    <cellStyle name="40 % - Accent5 3 2 2 2 2 3" xfId="17595"/>
    <cellStyle name="40 % - Accent5 3 2 2 2 2 4" xfId="22702"/>
    <cellStyle name="40 % - Accent5 3 2 2 2 2 5" xfId="33259"/>
    <cellStyle name="40 % - Accent5 3 2 2 2 2 6" xfId="43814"/>
    <cellStyle name="40 % - Accent5 3 2 2 2 2 7" xfId="54378"/>
    <cellStyle name="40 % - Accent5 3 2 2 2 3" xfId="9835"/>
    <cellStyle name="40 % - Accent5 3 2 2 2 3 2" xfId="25342"/>
    <cellStyle name="40 % - Accent5 3 2 2 2 3 3" xfId="35899"/>
    <cellStyle name="40 % - Accent5 3 2 2 2 3 4" xfId="46454"/>
    <cellStyle name="40 % - Accent5 3 2 2 2 3 5" xfId="57018"/>
    <cellStyle name="40 % - Accent5 3 2 2 2 4" xfId="4553"/>
    <cellStyle name="40 % - Accent5 3 2 2 2 5" xfId="15131"/>
    <cellStyle name="40 % - Accent5 3 2 2 2 6" xfId="20062"/>
    <cellStyle name="40 % - Accent5 3 2 2 2 7" xfId="30619"/>
    <cellStyle name="40 % - Accent5 3 2 2 2 8" xfId="41174"/>
    <cellStyle name="40 % - Accent5 3 2 2 2 9" xfId="51738"/>
    <cellStyle name="40 % - Accent5 3 2 2 3" xfId="5963"/>
    <cellStyle name="40 % - Accent5 3 2 2 3 2" xfId="11244"/>
    <cellStyle name="40 % - Accent5 3 2 2 3 2 2" xfId="26750"/>
    <cellStyle name="40 % - Accent5 3 2 2 3 2 3" xfId="37307"/>
    <cellStyle name="40 % - Accent5 3 2 2 3 2 4" xfId="47862"/>
    <cellStyle name="40 % - Accent5 3 2 2 3 2 5" xfId="58426"/>
    <cellStyle name="40 % - Accent5 3 2 2 3 3" xfId="16363"/>
    <cellStyle name="40 % - Accent5 3 2 2 3 4" xfId="21470"/>
    <cellStyle name="40 % - Accent5 3 2 2 3 5" xfId="32027"/>
    <cellStyle name="40 % - Accent5 3 2 2 3 6" xfId="42582"/>
    <cellStyle name="40 % - Accent5 3 2 2 3 7" xfId="53146"/>
    <cellStyle name="40 % - Accent5 3 2 2 4" xfId="8603"/>
    <cellStyle name="40 % - Accent5 3 2 2 4 2" xfId="24110"/>
    <cellStyle name="40 % - Accent5 3 2 2 4 3" xfId="34667"/>
    <cellStyle name="40 % - Accent5 3 2 2 4 4" xfId="45222"/>
    <cellStyle name="40 % - Accent5 3 2 2 4 5" xfId="55786"/>
    <cellStyle name="40 % - Accent5 3 2 2 5" xfId="3321"/>
    <cellStyle name="40 % - Accent5 3 2 2 6" xfId="13899"/>
    <cellStyle name="40 % - Accent5 3 2 2 7" xfId="18830"/>
    <cellStyle name="40 % - Accent5 3 2 2 8" xfId="29387"/>
    <cellStyle name="40 % - Accent5 3 2 2 9" xfId="39942"/>
    <cellStyle name="40 % - Accent5 3 2 3" xfId="1029"/>
    <cellStyle name="40 % - Accent5 3 2 3 10" xfId="50858"/>
    <cellStyle name="40 % - Accent5 3 2 3 2" xfId="2261"/>
    <cellStyle name="40 % - Accent5 3 2 3 2 2" xfId="7547"/>
    <cellStyle name="40 % - Accent5 3 2 3 2 2 2" xfId="12828"/>
    <cellStyle name="40 % - Accent5 3 2 3 2 2 2 2" xfId="28334"/>
    <cellStyle name="40 % - Accent5 3 2 3 2 2 2 3" xfId="38891"/>
    <cellStyle name="40 % - Accent5 3 2 3 2 2 2 4" xfId="49446"/>
    <cellStyle name="40 % - Accent5 3 2 3 2 2 2 5" xfId="60010"/>
    <cellStyle name="40 % - Accent5 3 2 3 2 2 3" xfId="17947"/>
    <cellStyle name="40 % - Accent5 3 2 3 2 2 4" xfId="23054"/>
    <cellStyle name="40 % - Accent5 3 2 3 2 2 5" xfId="33611"/>
    <cellStyle name="40 % - Accent5 3 2 3 2 2 6" xfId="44166"/>
    <cellStyle name="40 % - Accent5 3 2 3 2 2 7" xfId="54730"/>
    <cellStyle name="40 % - Accent5 3 2 3 2 3" xfId="10187"/>
    <cellStyle name="40 % - Accent5 3 2 3 2 3 2" xfId="25694"/>
    <cellStyle name="40 % - Accent5 3 2 3 2 3 3" xfId="36251"/>
    <cellStyle name="40 % - Accent5 3 2 3 2 3 4" xfId="46806"/>
    <cellStyle name="40 % - Accent5 3 2 3 2 3 5" xfId="57370"/>
    <cellStyle name="40 % - Accent5 3 2 3 2 4" xfId="4905"/>
    <cellStyle name="40 % - Accent5 3 2 3 2 5" xfId="15483"/>
    <cellStyle name="40 % - Accent5 3 2 3 2 6" xfId="20414"/>
    <cellStyle name="40 % - Accent5 3 2 3 2 7" xfId="30971"/>
    <cellStyle name="40 % - Accent5 3 2 3 2 8" xfId="41526"/>
    <cellStyle name="40 % - Accent5 3 2 3 2 9" xfId="52090"/>
    <cellStyle name="40 % - Accent5 3 2 3 3" xfId="6315"/>
    <cellStyle name="40 % - Accent5 3 2 3 3 2" xfId="11596"/>
    <cellStyle name="40 % - Accent5 3 2 3 3 2 2" xfId="27102"/>
    <cellStyle name="40 % - Accent5 3 2 3 3 2 3" xfId="37659"/>
    <cellStyle name="40 % - Accent5 3 2 3 3 2 4" xfId="48214"/>
    <cellStyle name="40 % - Accent5 3 2 3 3 2 5" xfId="58778"/>
    <cellStyle name="40 % - Accent5 3 2 3 3 3" xfId="16715"/>
    <cellStyle name="40 % - Accent5 3 2 3 3 4" xfId="21822"/>
    <cellStyle name="40 % - Accent5 3 2 3 3 5" xfId="32379"/>
    <cellStyle name="40 % - Accent5 3 2 3 3 6" xfId="42934"/>
    <cellStyle name="40 % - Accent5 3 2 3 3 7" xfId="53498"/>
    <cellStyle name="40 % - Accent5 3 2 3 4" xfId="8955"/>
    <cellStyle name="40 % - Accent5 3 2 3 4 2" xfId="24462"/>
    <cellStyle name="40 % - Accent5 3 2 3 4 3" xfId="35019"/>
    <cellStyle name="40 % - Accent5 3 2 3 4 4" xfId="45574"/>
    <cellStyle name="40 % - Accent5 3 2 3 4 5" xfId="56138"/>
    <cellStyle name="40 % - Accent5 3 2 3 5" xfId="3673"/>
    <cellStyle name="40 % - Accent5 3 2 3 6" xfId="14251"/>
    <cellStyle name="40 % - Accent5 3 2 3 7" xfId="19182"/>
    <cellStyle name="40 % - Accent5 3 2 3 8" xfId="29739"/>
    <cellStyle name="40 % - Accent5 3 2 3 9" xfId="40294"/>
    <cellStyle name="40 % - Accent5 3 2 4" xfId="1557"/>
    <cellStyle name="40 % - Accent5 3 2 4 2" xfId="6843"/>
    <cellStyle name="40 % - Accent5 3 2 4 2 2" xfId="12124"/>
    <cellStyle name="40 % - Accent5 3 2 4 2 2 2" xfId="27630"/>
    <cellStyle name="40 % - Accent5 3 2 4 2 2 3" xfId="38187"/>
    <cellStyle name="40 % - Accent5 3 2 4 2 2 4" xfId="48742"/>
    <cellStyle name="40 % - Accent5 3 2 4 2 2 5" xfId="59306"/>
    <cellStyle name="40 % - Accent5 3 2 4 2 3" xfId="17243"/>
    <cellStyle name="40 % - Accent5 3 2 4 2 4" xfId="22350"/>
    <cellStyle name="40 % - Accent5 3 2 4 2 5" xfId="32907"/>
    <cellStyle name="40 % - Accent5 3 2 4 2 6" xfId="43462"/>
    <cellStyle name="40 % - Accent5 3 2 4 2 7" xfId="54026"/>
    <cellStyle name="40 % - Accent5 3 2 4 3" xfId="9483"/>
    <cellStyle name="40 % - Accent5 3 2 4 3 2" xfId="24990"/>
    <cellStyle name="40 % - Accent5 3 2 4 3 3" xfId="35547"/>
    <cellStyle name="40 % - Accent5 3 2 4 3 4" xfId="46102"/>
    <cellStyle name="40 % - Accent5 3 2 4 3 5" xfId="56666"/>
    <cellStyle name="40 % - Accent5 3 2 4 4" xfId="4201"/>
    <cellStyle name="40 % - Accent5 3 2 4 5" xfId="14779"/>
    <cellStyle name="40 % - Accent5 3 2 4 6" xfId="19710"/>
    <cellStyle name="40 % - Accent5 3 2 4 7" xfId="30267"/>
    <cellStyle name="40 % - Accent5 3 2 4 8" xfId="40822"/>
    <cellStyle name="40 % - Accent5 3 2 4 9" xfId="51386"/>
    <cellStyle name="40 % - Accent5 3 2 5" xfId="5610"/>
    <cellStyle name="40 % - Accent5 3 2 5 2" xfId="10892"/>
    <cellStyle name="40 % - Accent5 3 2 5 2 2" xfId="26398"/>
    <cellStyle name="40 % - Accent5 3 2 5 2 3" xfId="36955"/>
    <cellStyle name="40 % - Accent5 3 2 5 2 4" xfId="47510"/>
    <cellStyle name="40 % - Accent5 3 2 5 2 5" xfId="58074"/>
    <cellStyle name="40 % - Accent5 3 2 5 3" xfId="16011"/>
    <cellStyle name="40 % - Accent5 3 2 5 4" xfId="21118"/>
    <cellStyle name="40 % - Accent5 3 2 5 5" xfId="31675"/>
    <cellStyle name="40 % - Accent5 3 2 5 6" xfId="42230"/>
    <cellStyle name="40 % - Accent5 3 2 5 7" xfId="52794"/>
    <cellStyle name="40 % - Accent5 3 2 6" xfId="8251"/>
    <cellStyle name="40 % - Accent5 3 2 6 2" xfId="23758"/>
    <cellStyle name="40 % - Accent5 3 2 6 3" xfId="34315"/>
    <cellStyle name="40 % - Accent5 3 2 6 4" xfId="44870"/>
    <cellStyle name="40 % - Accent5 3 2 6 5" xfId="55434"/>
    <cellStyle name="40 % - Accent5 3 2 7" xfId="2973"/>
    <cellStyle name="40 % - Accent5 3 2 8" xfId="13547"/>
    <cellStyle name="40 % - Accent5 3 2 9" xfId="18478"/>
    <cellStyle name="40 % - Accent5 3 3" xfId="500"/>
    <cellStyle name="40 % - Accent5 3 3 10" xfId="39768"/>
    <cellStyle name="40 % - Accent5 3 3 11" xfId="50330"/>
    <cellStyle name="40 % - Accent5 3 3 2" xfId="1205"/>
    <cellStyle name="40 % - Accent5 3 3 2 10" xfId="51034"/>
    <cellStyle name="40 % - Accent5 3 3 2 2" xfId="2437"/>
    <cellStyle name="40 % - Accent5 3 3 2 2 2" xfId="7723"/>
    <cellStyle name="40 % - Accent5 3 3 2 2 2 2" xfId="13004"/>
    <cellStyle name="40 % - Accent5 3 3 2 2 2 2 2" xfId="28510"/>
    <cellStyle name="40 % - Accent5 3 3 2 2 2 2 3" xfId="39067"/>
    <cellStyle name="40 % - Accent5 3 3 2 2 2 2 4" xfId="49622"/>
    <cellStyle name="40 % - Accent5 3 3 2 2 2 2 5" xfId="60186"/>
    <cellStyle name="40 % - Accent5 3 3 2 2 2 3" xfId="18123"/>
    <cellStyle name="40 % - Accent5 3 3 2 2 2 4" xfId="23230"/>
    <cellStyle name="40 % - Accent5 3 3 2 2 2 5" xfId="33787"/>
    <cellStyle name="40 % - Accent5 3 3 2 2 2 6" xfId="44342"/>
    <cellStyle name="40 % - Accent5 3 3 2 2 2 7" xfId="54906"/>
    <cellStyle name="40 % - Accent5 3 3 2 2 3" xfId="10363"/>
    <cellStyle name="40 % - Accent5 3 3 2 2 3 2" xfId="25870"/>
    <cellStyle name="40 % - Accent5 3 3 2 2 3 3" xfId="36427"/>
    <cellStyle name="40 % - Accent5 3 3 2 2 3 4" xfId="46982"/>
    <cellStyle name="40 % - Accent5 3 3 2 2 3 5" xfId="57546"/>
    <cellStyle name="40 % - Accent5 3 3 2 2 4" xfId="5081"/>
    <cellStyle name="40 % - Accent5 3 3 2 2 5" xfId="15659"/>
    <cellStyle name="40 % - Accent5 3 3 2 2 6" xfId="20590"/>
    <cellStyle name="40 % - Accent5 3 3 2 2 7" xfId="31147"/>
    <cellStyle name="40 % - Accent5 3 3 2 2 8" xfId="41702"/>
    <cellStyle name="40 % - Accent5 3 3 2 2 9" xfId="52266"/>
    <cellStyle name="40 % - Accent5 3 3 2 3" xfId="6491"/>
    <cellStyle name="40 % - Accent5 3 3 2 3 2" xfId="11772"/>
    <cellStyle name="40 % - Accent5 3 3 2 3 2 2" xfId="27278"/>
    <cellStyle name="40 % - Accent5 3 3 2 3 2 3" xfId="37835"/>
    <cellStyle name="40 % - Accent5 3 3 2 3 2 4" xfId="48390"/>
    <cellStyle name="40 % - Accent5 3 3 2 3 2 5" xfId="58954"/>
    <cellStyle name="40 % - Accent5 3 3 2 3 3" xfId="16891"/>
    <cellStyle name="40 % - Accent5 3 3 2 3 4" xfId="21998"/>
    <cellStyle name="40 % - Accent5 3 3 2 3 5" xfId="32555"/>
    <cellStyle name="40 % - Accent5 3 3 2 3 6" xfId="43110"/>
    <cellStyle name="40 % - Accent5 3 3 2 3 7" xfId="53674"/>
    <cellStyle name="40 % - Accent5 3 3 2 4" xfId="9131"/>
    <cellStyle name="40 % - Accent5 3 3 2 4 2" xfId="24638"/>
    <cellStyle name="40 % - Accent5 3 3 2 4 3" xfId="35195"/>
    <cellStyle name="40 % - Accent5 3 3 2 4 4" xfId="45750"/>
    <cellStyle name="40 % - Accent5 3 3 2 4 5" xfId="56314"/>
    <cellStyle name="40 % - Accent5 3 3 2 5" xfId="3849"/>
    <cellStyle name="40 % - Accent5 3 3 2 6" xfId="14427"/>
    <cellStyle name="40 % - Accent5 3 3 2 7" xfId="19358"/>
    <cellStyle name="40 % - Accent5 3 3 2 8" xfId="29915"/>
    <cellStyle name="40 % - Accent5 3 3 2 9" xfId="40470"/>
    <cellStyle name="40 % - Accent5 3 3 3" xfId="1733"/>
    <cellStyle name="40 % - Accent5 3 3 3 2" xfId="7019"/>
    <cellStyle name="40 % - Accent5 3 3 3 2 2" xfId="12300"/>
    <cellStyle name="40 % - Accent5 3 3 3 2 2 2" xfId="27806"/>
    <cellStyle name="40 % - Accent5 3 3 3 2 2 3" xfId="38363"/>
    <cellStyle name="40 % - Accent5 3 3 3 2 2 4" xfId="48918"/>
    <cellStyle name="40 % - Accent5 3 3 3 2 2 5" xfId="59482"/>
    <cellStyle name="40 % - Accent5 3 3 3 2 3" xfId="17419"/>
    <cellStyle name="40 % - Accent5 3 3 3 2 4" xfId="22526"/>
    <cellStyle name="40 % - Accent5 3 3 3 2 5" xfId="33083"/>
    <cellStyle name="40 % - Accent5 3 3 3 2 6" xfId="43638"/>
    <cellStyle name="40 % - Accent5 3 3 3 2 7" xfId="54202"/>
    <cellStyle name="40 % - Accent5 3 3 3 3" xfId="9659"/>
    <cellStyle name="40 % - Accent5 3 3 3 3 2" xfId="25166"/>
    <cellStyle name="40 % - Accent5 3 3 3 3 3" xfId="35723"/>
    <cellStyle name="40 % - Accent5 3 3 3 3 4" xfId="46278"/>
    <cellStyle name="40 % - Accent5 3 3 3 3 5" xfId="56842"/>
    <cellStyle name="40 % - Accent5 3 3 3 4" xfId="4377"/>
    <cellStyle name="40 % - Accent5 3 3 3 5" xfId="14955"/>
    <cellStyle name="40 % - Accent5 3 3 3 6" xfId="19886"/>
    <cellStyle name="40 % - Accent5 3 3 3 7" xfId="30443"/>
    <cellStyle name="40 % - Accent5 3 3 3 8" xfId="40998"/>
    <cellStyle name="40 % - Accent5 3 3 3 9" xfId="51562"/>
    <cellStyle name="40 % - Accent5 3 3 4" xfId="5786"/>
    <cellStyle name="40 % - Accent5 3 3 4 2" xfId="11068"/>
    <cellStyle name="40 % - Accent5 3 3 4 2 2" xfId="26574"/>
    <cellStyle name="40 % - Accent5 3 3 4 2 3" xfId="37131"/>
    <cellStyle name="40 % - Accent5 3 3 4 2 4" xfId="47686"/>
    <cellStyle name="40 % - Accent5 3 3 4 2 5" xfId="58250"/>
    <cellStyle name="40 % - Accent5 3 3 4 3" xfId="16187"/>
    <cellStyle name="40 % - Accent5 3 3 4 4" xfId="21294"/>
    <cellStyle name="40 % - Accent5 3 3 4 5" xfId="31851"/>
    <cellStyle name="40 % - Accent5 3 3 4 6" xfId="42406"/>
    <cellStyle name="40 % - Accent5 3 3 4 7" xfId="52970"/>
    <cellStyle name="40 % - Accent5 3 3 5" xfId="8427"/>
    <cellStyle name="40 % - Accent5 3 3 5 2" xfId="23934"/>
    <cellStyle name="40 % - Accent5 3 3 5 3" xfId="34491"/>
    <cellStyle name="40 % - Accent5 3 3 5 4" xfId="45046"/>
    <cellStyle name="40 % - Accent5 3 3 5 5" xfId="55610"/>
    <cellStyle name="40 % - Accent5 3 3 6" xfId="3147"/>
    <cellStyle name="40 % - Accent5 3 3 7" xfId="13723"/>
    <cellStyle name="40 % - Accent5 3 3 8" xfId="18654"/>
    <cellStyle name="40 % - Accent5 3 3 9" xfId="29213"/>
    <cellStyle name="40 % - Accent5 3 4" xfId="853"/>
    <cellStyle name="40 % - Accent5 3 4 10" xfId="50682"/>
    <cellStyle name="40 % - Accent5 3 4 2" xfId="2085"/>
    <cellStyle name="40 % - Accent5 3 4 2 2" xfId="7371"/>
    <cellStyle name="40 % - Accent5 3 4 2 2 2" xfId="12652"/>
    <cellStyle name="40 % - Accent5 3 4 2 2 2 2" xfId="28158"/>
    <cellStyle name="40 % - Accent5 3 4 2 2 2 3" xfId="38715"/>
    <cellStyle name="40 % - Accent5 3 4 2 2 2 4" xfId="49270"/>
    <cellStyle name="40 % - Accent5 3 4 2 2 2 5" xfId="59834"/>
    <cellStyle name="40 % - Accent5 3 4 2 2 3" xfId="17771"/>
    <cellStyle name="40 % - Accent5 3 4 2 2 4" xfId="22878"/>
    <cellStyle name="40 % - Accent5 3 4 2 2 5" xfId="33435"/>
    <cellStyle name="40 % - Accent5 3 4 2 2 6" xfId="43990"/>
    <cellStyle name="40 % - Accent5 3 4 2 2 7" xfId="54554"/>
    <cellStyle name="40 % - Accent5 3 4 2 3" xfId="10011"/>
    <cellStyle name="40 % - Accent5 3 4 2 3 2" xfId="25518"/>
    <cellStyle name="40 % - Accent5 3 4 2 3 3" xfId="36075"/>
    <cellStyle name="40 % - Accent5 3 4 2 3 4" xfId="46630"/>
    <cellStyle name="40 % - Accent5 3 4 2 3 5" xfId="57194"/>
    <cellStyle name="40 % - Accent5 3 4 2 4" xfId="4729"/>
    <cellStyle name="40 % - Accent5 3 4 2 5" xfId="15307"/>
    <cellStyle name="40 % - Accent5 3 4 2 6" xfId="20238"/>
    <cellStyle name="40 % - Accent5 3 4 2 7" xfId="30795"/>
    <cellStyle name="40 % - Accent5 3 4 2 8" xfId="41350"/>
    <cellStyle name="40 % - Accent5 3 4 2 9" xfId="51914"/>
    <cellStyle name="40 % - Accent5 3 4 3" xfId="6139"/>
    <cellStyle name="40 % - Accent5 3 4 3 2" xfId="11420"/>
    <cellStyle name="40 % - Accent5 3 4 3 2 2" xfId="26926"/>
    <cellStyle name="40 % - Accent5 3 4 3 2 3" xfId="37483"/>
    <cellStyle name="40 % - Accent5 3 4 3 2 4" xfId="48038"/>
    <cellStyle name="40 % - Accent5 3 4 3 2 5" xfId="58602"/>
    <cellStyle name="40 % - Accent5 3 4 3 3" xfId="16539"/>
    <cellStyle name="40 % - Accent5 3 4 3 4" xfId="21646"/>
    <cellStyle name="40 % - Accent5 3 4 3 5" xfId="32203"/>
    <cellStyle name="40 % - Accent5 3 4 3 6" xfId="42758"/>
    <cellStyle name="40 % - Accent5 3 4 3 7" xfId="53322"/>
    <cellStyle name="40 % - Accent5 3 4 4" xfId="8779"/>
    <cellStyle name="40 % - Accent5 3 4 4 2" xfId="24286"/>
    <cellStyle name="40 % - Accent5 3 4 4 3" xfId="34843"/>
    <cellStyle name="40 % - Accent5 3 4 4 4" xfId="45398"/>
    <cellStyle name="40 % - Accent5 3 4 4 5" xfId="55962"/>
    <cellStyle name="40 % - Accent5 3 4 5" xfId="3497"/>
    <cellStyle name="40 % - Accent5 3 4 6" xfId="14075"/>
    <cellStyle name="40 % - Accent5 3 4 7" xfId="19006"/>
    <cellStyle name="40 % - Accent5 3 4 8" xfId="29563"/>
    <cellStyle name="40 % - Accent5 3 4 9" xfId="40118"/>
    <cellStyle name="40 % - Accent5 3 5" xfId="1381"/>
    <cellStyle name="40 % - Accent5 3 5 2" xfId="6667"/>
    <cellStyle name="40 % - Accent5 3 5 2 2" xfId="11948"/>
    <cellStyle name="40 % - Accent5 3 5 2 2 2" xfId="27454"/>
    <cellStyle name="40 % - Accent5 3 5 2 2 3" xfId="38011"/>
    <cellStyle name="40 % - Accent5 3 5 2 2 4" xfId="48566"/>
    <cellStyle name="40 % - Accent5 3 5 2 2 5" xfId="59130"/>
    <cellStyle name="40 % - Accent5 3 5 2 3" xfId="17067"/>
    <cellStyle name="40 % - Accent5 3 5 2 4" xfId="22174"/>
    <cellStyle name="40 % - Accent5 3 5 2 5" xfId="32731"/>
    <cellStyle name="40 % - Accent5 3 5 2 6" xfId="43286"/>
    <cellStyle name="40 % - Accent5 3 5 2 7" xfId="53850"/>
    <cellStyle name="40 % - Accent5 3 5 3" xfId="9307"/>
    <cellStyle name="40 % - Accent5 3 5 3 2" xfId="24814"/>
    <cellStyle name="40 % - Accent5 3 5 3 3" xfId="35371"/>
    <cellStyle name="40 % - Accent5 3 5 3 4" xfId="45926"/>
    <cellStyle name="40 % - Accent5 3 5 3 5" xfId="56490"/>
    <cellStyle name="40 % - Accent5 3 5 4" xfId="4025"/>
    <cellStyle name="40 % - Accent5 3 5 5" xfId="14603"/>
    <cellStyle name="40 % - Accent5 3 5 6" xfId="19534"/>
    <cellStyle name="40 % - Accent5 3 5 7" xfId="30091"/>
    <cellStyle name="40 % - Accent5 3 5 8" xfId="40646"/>
    <cellStyle name="40 % - Accent5 3 5 9" xfId="51210"/>
    <cellStyle name="40 % - Accent5 3 6" xfId="2613"/>
    <cellStyle name="40 % - Accent5 3 6 2" xfId="7899"/>
    <cellStyle name="40 % - Accent5 3 6 2 2" xfId="13180"/>
    <cellStyle name="40 % - Accent5 3 6 2 2 2" xfId="28686"/>
    <cellStyle name="40 % - Accent5 3 6 2 2 3" xfId="39243"/>
    <cellStyle name="40 % - Accent5 3 6 2 2 4" xfId="49798"/>
    <cellStyle name="40 % - Accent5 3 6 2 2 5" xfId="60362"/>
    <cellStyle name="40 % - Accent5 3 6 2 3" xfId="23406"/>
    <cellStyle name="40 % - Accent5 3 6 2 4" xfId="33963"/>
    <cellStyle name="40 % - Accent5 3 6 2 5" xfId="44518"/>
    <cellStyle name="40 % - Accent5 3 6 2 6" xfId="55082"/>
    <cellStyle name="40 % - Accent5 3 6 3" xfId="10539"/>
    <cellStyle name="40 % - Accent5 3 6 3 2" xfId="26046"/>
    <cellStyle name="40 % - Accent5 3 6 3 3" xfId="36603"/>
    <cellStyle name="40 % - Accent5 3 6 3 4" xfId="47158"/>
    <cellStyle name="40 % - Accent5 3 6 3 5" xfId="57722"/>
    <cellStyle name="40 % - Accent5 3 6 4" xfId="5257"/>
    <cellStyle name="40 % - Accent5 3 6 5" xfId="15835"/>
    <cellStyle name="40 % - Accent5 3 6 6" xfId="20766"/>
    <cellStyle name="40 % - Accent5 3 6 7" xfId="31323"/>
    <cellStyle name="40 % - Accent5 3 6 8" xfId="41878"/>
    <cellStyle name="40 % - Accent5 3 6 9" xfId="52442"/>
    <cellStyle name="40 % - Accent5 3 7" xfId="5434"/>
    <cellStyle name="40 % - Accent5 3 7 2" xfId="10716"/>
    <cellStyle name="40 % - Accent5 3 7 2 2" xfId="26222"/>
    <cellStyle name="40 % - Accent5 3 7 2 3" xfId="36779"/>
    <cellStyle name="40 % - Accent5 3 7 2 4" xfId="47334"/>
    <cellStyle name="40 % - Accent5 3 7 2 5" xfId="57898"/>
    <cellStyle name="40 % - Accent5 3 7 3" xfId="20942"/>
    <cellStyle name="40 % - Accent5 3 7 4" xfId="31499"/>
    <cellStyle name="40 % - Accent5 3 7 5" xfId="42054"/>
    <cellStyle name="40 % - Accent5 3 7 6" xfId="52618"/>
    <cellStyle name="40 % - Accent5 3 8" xfId="8075"/>
    <cellStyle name="40 % - Accent5 3 8 2" xfId="23582"/>
    <cellStyle name="40 % - Accent5 3 8 3" xfId="34139"/>
    <cellStyle name="40 % - Accent5 3 8 4" xfId="44694"/>
    <cellStyle name="40 % - Accent5 3 8 5" xfId="55258"/>
    <cellStyle name="40 % - Accent5 3 9" xfId="2790"/>
    <cellStyle name="40 % - Accent5 4" xfId="235"/>
    <cellStyle name="40 % - Accent5 4 10" xfId="28951"/>
    <cellStyle name="40 % - Accent5 4 11" xfId="39506"/>
    <cellStyle name="40 % - Accent5 4 12" xfId="50066"/>
    <cellStyle name="40 % - Accent5 4 2" xfId="588"/>
    <cellStyle name="40 % - Accent5 4 2 10" xfId="50417"/>
    <cellStyle name="40 % - Accent5 4 2 2" xfId="1820"/>
    <cellStyle name="40 % - Accent5 4 2 2 2" xfId="7106"/>
    <cellStyle name="40 % - Accent5 4 2 2 2 2" xfId="12387"/>
    <cellStyle name="40 % - Accent5 4 2 2 2 2 2" xfId="27893"/>
    <cellStyle name="40 % - Accent5 4 2 2 2 2 3" xfId="38450"/>
    <cellStyle name="40 % - Accent5 4 2 2 2 2 4" xfId="49005"/>
    <cellStyle name="40 % - Accent5 4 2 2 2 2 5" xfId="59569"/>
    <cellStyle name="40 % - Accent5 4 2 2 2 3" xfId="17506"/>
    <cellStyle name="40 % - Accent5 4 2 2 2 4" xfId="22613"/>
    <cellStyle name="40 % - Accent5 4 2 2 2 5" xfId="33170"/>
    <cellStyle name="40 % - Accent5 4 2 2 2 6" xfId="43725"/>
    <cellStyle name="40 % - Accent5 4 2 2 2 7" xfId="54289"/>
    <cellStyle name="40 % - Accent5 4 2 2 3" xfId="9746"/>
    <cellStyle name="40 % - Accent5 4 2 2 3 2" xfId="25253"/>
    <cellStyle name="40 % - Accent5 4 2 2 3 3" xfId="35810"/>
    <cellStyle name="40 % - Accent5 4 2 2 3 4" xfId="46365"/>
    <cellStyle name="40 % - Accent5 4 2 2 3 5" xfId="56929"/>
    <cellStyle name="40 % - Accent5 4 2 2 4" xfId="4464"/>
    <cellStyle name="40 % - Accent5 4 2 2 5" xfId="15042"/>
    <cellStyle name="40 % - Accent5 4 2 2 6" xfId="19973"/>
    <cellStyle name="40 % - Accent5 4 2 2 7" xfId="30530"/>
    <cellStyle name="40 % - Accent5 4 2 2 8" xfId="41085"/>
    <cellStyle name="40 % - Accent5 4 2 2 9" xfId="51649"/>
    <cellStyle name="40 % - Accent5 4 2 3" xfId="5874"/>
    <cellStyle name="40 % - Accent5 4 2 3 2" xfId="11155"/>
    <cellStyle name="40 % - Accent5 4 2 3 2 2" xfId="26661"/>
    <cellStyle name="40 % - Accent5 4 2 3 2 3" xfId="37218"/>
    <cellStyle name="40 % - Accent5 4 2 3 2 4" xfId="47773"/>
    <cellStyle name="40 % - Accent5 4 2 3 2 5" xfId="58337"/>
    <cellStyle name="40 % - Accent5 4 2 3 3" xfId="16274"/>
    <cellStyle name="40 % - Accent5 4 2 3 4" xfId="21381"/>
    <cellStyle name="40 % - Accent5 4 2 3 5" xfId="31938"/>
    <cellStyle name="40 % - Accent5 4 2 3 6" xfId="42493"/>
    <cellStyle name="40 % - Accent5 4 2 3 7" xfId="53057"/>
    <cellStyle name="40 % - Accent5 4 2 4" xfId="8514"/>
    <cellStyle name="40 % - Accent5 4 2 4 2" xfId="24021"/>
    <cellStyle name="40 % - Accent5 4 2 4 3" xfId="34578"/>
    <cellStyle name="40 % - Accent5 4 2 4 4" xfId="45133"/>
    <cellStyle name="40 % - Accent5 4 2 4 5" xfId="55697"/>
    <cellStyle name="40 % - Accent5 4 2 5" xfId="3232"/>
    <cellStyle name="40 % - Accent5 4 2 6" xfId="13810"/>
    <cellStyle name="40 % - Accent5 4 2 7" xfId="18741"/>
    <cellStyle name="40 % - Accent5 4 2 8" xfId="29298"/>
    <cellStyle name="40 % - Accent5 4 2 9" xfId="39853"/>
    <cellStyle name="40 % - Accent5 4 3" xfId="940"/>
    <cellStyle name="40 % - Accent5 4 3 10" xfId="50769"/>
    <cellStyle name="40 % - Accent5 4 3 2" xfId="2172"/>
    <cellStyle name="40 % - Accent5 4 3 2 2" xfId="7458"/>
    <cellStyle name="40 % - Accent5 4 3 2 2 2" xfId="12739"/>
    <cellStyle name="40 % - Accent5 4 3 2 2 2 2" xfId="28245"/>
    <cellStyle name="40 % - Accent5 4 3 2 2 2 3" xfId="38802"/>
    <cellStyle name="40 % - Accent5 4 3 2 2 2 4" xfId="49357"/>
    <cellStyle name="40 % - Accent5 4 3 2 2 2 5" xfId="59921"/>
    <cellStyle name="40 % - Accent5 4 3 2 2 3" xfId="17858"/>
    <cellStyle name="40 % - Accent5 4 3 2 2 4" xfId="22965"/>
    <cellStyle name="40 % - Accent5 4 3 2 2 5" xfId="33522"/>
    <cellStyle name="40 % - Accent5 4 3 2 2 6" xfId="44077"/>
    <cellStyle name="40 % - Accent5 4 3 2 2 7" xfId="54641"/>
    <cellStyle name="40 % - Accent5 4 3 2 3" xfId="10098"/>
    <cellStyle name="40 % - Accent5 4 3 2 3 2" xfId="25605"/>
    <cellStyle name="40 % - Accent5 4 3 2 3 3" xfId="36162"/>
    <cellStyle name="40 % - Accent5 4 3 2 3 4" xfId="46717"/>
    <cellStyle name="40 % - Accent5 4 3 2 3 5" xfId="57281"/>
    <cellStyle name="40 % - Accent5 4 3 2 4" xfId="4816"/>
    <cellStyle name="40 % - Accent5 4 3 2 5" xfId="15394"/>
    <cellStyle name="40 % - Accent5 4 3 2 6" xfId="20325"/>
    <cellStyle name="40 % - Accent5 4 3 2 7" xfId="30882"/>
    <cellStyle name="40 % - Accent5 4 3 2 8" xfId="41437"/>
    <cellStyle name="40 % - Accent5 4 3 2 9" xfId="52001"/>
    <cellStyle name="40 % - Accent5 4 3 3" xfId="6226"/>
    <cellStyle name="40 % - Accent5 4 3 3 2" xfId="11507"/>
    <cellStyle name="40 % - Accent5 4 3 3 2 2" xfId="27013"/>
    <cellStyle name="40 % - Accent5 4 3 3 2 3" xfId="37570"/>
    <cellStyle name="40 % - Accent5 4 3 3 2 4" xfId="48125"/>
    <cellStyle name="40 % - Accent5 4 3 3 2 5" xfId="58689"/>
    <cellStyle name="40 % - Accent5 4 3 3 3" xfId="16626"/>
    <cellStyle name="40 % - Accent5 4 3 3 4" xfId="21733"/>
    <cellStyle name="40 % - Accent5 4 3 3 5" xfId="32290"/>
    <cellStyle name="40 % - Accent5 4 3 3 6" xfId="42845"/>
    <cellStyle name="40 % - Accent5 4 3 3 7" xfId="53409"/>
    <cellStyle name="40 % - Accent5 4 3 4" xfId="8866"/>
    <cellStyle name="40 % - Accent5 4 3 4 2" xfId="24373"/>
    <cellStyle name="40 % - Accent5 4 3 4 3" xfId="34930"/>
    <cellStyle name="40 % - Accent5 4 3 4 4" xfId="45485"/>
    <cellStyle name="40 % - Accent5 4 3 4 5" xfId="56049"/>
    <cellStyle name="40 % - Accent5 4 3 5" xfId="3584"/>
    <cellStyle name="40 % - Accent5 4 3 6" xfId="14162"/>
    <cellStyle name="40 % - Accent5 4 3 7" xfId="19093"/>
    <cellStyle name="40 % - Accent5 4 3 8" xfId="29650"/>
    <cellStyle name="40 % - Accent5 4 3 9" xfId="40205"/>
    <cellStyle name="40 % - Accent5 4 4" xfId="1468"/>
    <cellStyle name="40 % - Accent5 4 4 2" xfId="6754"/>
    <cellStyle name="40 % - Accent5 4 4 2 2" xfId="12035"/>
    <cellStyle name="40 % - Accent5 4 4 2 2 2" xfId="27541"/>
    <cellStyle name="40 % - Accent5 4 4 2 2 3" xfId="38098"/>
    <cellStyle name="40 % - Accent5 4 4 2 2 4" xfId="48653"/>
    <cellStyle name="40 % - Accent5 4 4 2 2 5" xfId="59217"/>
    <cellStyle name="40 % - Accent5 4 4 2 3" xfId="17154"/>
    <cellStyle name="40 % - Accent5 4 4 2 4" xfId="22261"/>
    <cellStyle name="40 % - Accent5 4 4 2 5" xfId="32818"/>
    <cellStyle name="40 % - Accent5 4 4 2 6" xfId="43373"/>
    <cellStyle name="40 % - Accent5 4 4 2 7" xfId="53937"/>
    <cellStyle name="40 % - Accent5 4 4 3" xfId="9394"/>
    <cellStyle name="40 % - Accent5 4 4 3 2" xfId="24901"/>
    <cellStyle name="40 % - Accent5 4 4 3 3" xfId="35458"/>
    <cellStyle name="40 % - Accent5 4 4 3 4" xfId="46013"/>
    <cellStyle name="40 % - Accent5 4 4 3 5" xfId="56577"/>
    <cellStyle name="40 % - Accent5 4 4 4" xfId="4112"/>
    <cellStyle name="40 % - Accent5 4 4 5" xfId="14690"/>
    <cellStyle name="40 % - Accent5 4 4 6" xfId="19621"/>
    <cellStyle name="40 % - Accent5 4 4 7" xfId="30178"/>
    <cellStyle name="40 % - Accent5 4 4 8" xfId="40733"/>
    <cellStyle name="40 % - Accent5 4 4 9" xfId="51297"/>
    <cellStyle name="40 % - Accent5 4 5" xfId="5521"/>
    <cellStyle name="40 % - Accent5 4 5 2" xfId="10803"/>
    <cellStyle name="40 % - Accent5 4 5 2 2" xfId="26309"/>
    <cellStyle name="40 % - Accent5 4 5 2 3" xfId="36866"/>
    <cellStyle name="40 % - Accent5 4 5 2 4" xfId="47421"/>
    <cellStyle name="40 % - Accent5 4 5 2 5" xfId="57985"/>
    <cellStyle name="40 % - Accent5 4 5 3" xfId="15922"/>
    <cellStyle name="40 % - Accent5 4 5 4" xfId="21029"/>
    <cellStyle name="40 % - Accent5 4 5 5" xfId="31586"/>
    <cellStyle name="40 % - Accent5 4 5 6" xfId="42141"/>
    <cellStyle name="40 % - Accent5 4 5 7" xfId="52705"/>
    <cellStyle name="40 % - Accent5 4 6" xfId="8162"/>
    <cellStyle name="40 % - Accent5 4 6 2" xfId="23669"/>
    <cellStyle name="40 % - Accent5 4 6 3" xfId="34226"/>
    <cellStyle name="40 % - Accent5 4 6 4" xfId="44781"/>
    <cellStyle name="40 % - Accent5 4 6 5" xfId="55345"/>
    <cellStyle name="40 % - Accent5 4 7" xfId="2885"/>
    <cellStyle name="40 % - Accent5 4 8" xfId="13458"/>
    <cellStyle name="40 % - Accent5 4 9" xfId="18390"/>
    <cellStyle name="40 % - Accent5 5" xfId="408"/>
    <cellStyle name="40 % - Accent5 5 10" xfId="39678"/>
    <cellStyle name="40 % - Accent5 5 11" xfId="50238"/>
    <cellStyle name="40 % - Accent5 5 2" xfId="1113"/>
    <cellStyle name="40 % - Accent5 5 2 10" xfId="50942"/>
    <cellStyle name="40 % - Accent5 5 2 2" xfId="2345"/>
    <cellStyle name="40 % - Accent5 5 2 2 2" xfId="7631"/>
    <cellStyle name="40 % - Accent5 5 2 2 2 2" xfId="12912"/>
    <cellStyle name="40 % - Accent5 5 2 2 2 2 2" xfId="28418"/>
    <cellStyle name="40 % - Accent5 5 2 2 2 2 3" xfId="38975"/>
    <cellStyle name="40 % - Accent5 5 2 2 2 2 4" xfId="49530"/>
    <cellStyle name="40 % - Accent5 5 2 2 2 2 5" xfId="60094"/>
    <cellStyle name="40 % - Accent5 5 2 2 2 3" xfId="18031"/>
    <cellStyle name="40 % - Accent5 5 2 2 2 4" xfId="23138"/>
    <cellStyle name="40 % - Accent5 5 2 2 2 5" xfId="33695"/>
    <cellStyle name="40 % - Accent5 5 2 2 2 6" xfId="44250"/>
    <cellStyle name="40 % - Accent5 5 2 2 2 7" xfId="54814"/>
    <cellStyle name="40 % - Accent5 5 2 2 3" xfId="10271"/>
    <cellStyle name="40 % - Accent5 5 2 2 3 2" xfId="25778"/>
    <cellStyle name="40 % - Accent5 5 2 2 3 3" xfId="36335"/>
    <cellStyle name="40 % - Accent5 5 2 2 3 4" xfId="46890"/>
    <cellStyle name="40 % - Accent5 5 2 2 3 5" xfId="57454"/>
    <cellStyle name="40 % - Accent5 5 2 2 4" xfId="4989"/>
    <cellStyle name="40 % - Accent5 5 2 2 5" xfId="15567"/>
    <cellStyle name="40 % - Accent5 5 2 2 6" xfId="20498"/>
    <cellStyle name="40 % - Accent5 5 2 2 7" xfId="31055"/>
    <cellStyle name="40 % - Accent5 5 2 2 8" xfId="41610"/>
    <cellStyle name="40 % - Accent5 5 2 2 9" xfId="52174"/>
    <cellStyle name="40 % - Accent5 5 2 3" xfId="6399"/>
    <cellStyle name="40 % - Accent5 5 2 3 2" xfId="11680"/>
    <cellStyle name="40 % - Accent5 5 2 3 2 2" xfId="27186"/>
    <cellStyle name="40 % - Accent5 5 2 3 2 3" xfId="37743"/>
    <cellStyle name="40 % - Accent5 5 2 3 2 4" xfId="48298"/>
    <cellStyle name="40 % - Accent5 5 2 3 2 5" xfId="58862"/>
    <cellStyle name="40 % - Accent5 5 2 3 3" xfId="16799"/>
    <cellStyle name="40 % - Accent5 5 2 3 4" xfId="21906"/>
    <cellStyle name="40 % - Accent5 5 2 3 5" xfId="32463"/>
    <cellStyle name="40 % - Accent5 5 2 3 6" xfId="43018"/>
    <cellStyle name="40 % - Accent5 5 2 3 7" xfId="53582"/>
    <cellStyle name="40 % - Accent5 5 2 4" xfId="9039"/>
    <cellStyle name="40 % - Accent5 5 2 4 2" xfId="24546"/>
    <cellStyle name="40 % - Accent5 5 2 4 3" xfId="35103"/>
    <cellStyle name="40 % - Accent5 5 2 4 4" xfId="45658"/>
    <cellStyle name="40 % - Accent5 5 2 4 5" xfId="56222"/>
    <cellStyle name="40 % - Accent5 5 2 5" xfId="3757"/>
    <cellStyle name="40 % - Accent5 5 2 6" xfId="14335"/>
    <cellStyle name="40 % - Accent5 5 2 7" xfId="19266"/>
    <cellStyle name="40 % - Accent5 5 2 8" xfId="29823"/>
    <cellStyle name="40 % - Accent5 5 2 9" xfId="40378"/>
    <cellStyle name="40 % - Accent5 5 3" xfId="1641"/>
    <cellStyle name="40 % - Accent5 5 3 2" xfId="6927"/>
    <cellStyle name="40 % - Accent5 5 3 2 2" xfId="12208"/>
    <cellStyle name="40 % - Accent5 5 3 2 2 2" xfId="27714"/>
    <cellStyle name="40 % - Accent5 5 3 2 2 3" xfId="38271"/>
    <cellStyle name="40 % - Accent5 5 3 2 2 4" xfId="48826"/>
    <cellStyle name="40 % - Accent5 5 3 2 2 5" xfId="59390"/>
    <cellStyle name="40 % - Accent5 5 3 2 3" xfId="17327"/>
    <cellStyle name="40 % - Accent5 5 3 2 4" xfId="22434"/>
    <cellStyle name="40 % - Accent5 5 3 2 5" xfId="32991"/>
    <cellStyle name="40 % - Accent5 5 3 2 6" xfId="43546"/>
    <cellStyle name="40 % - Accent5 5 3 2 7" xfId="54110"/>
    <cellStyle name="40 % - Accent5 5 3 3" xfId="9567"/>
    <cellStyle name="40 % - Accent5 5 3 3 2" xfId="25074"/>
    <cellStyle name="40 % - Accent5 5 3 3 3" xfId="35631"/>
    <cellStyle name="40 % - Accent5 5 3 3 4" xfId="46186"/>
    <cellStyle name="40 % - Accent5 5 3 3 5" xfId="56750"/>
    <cellStyle name="40 % - Accent5 5 3 4" xfId="4285"/>
    <cellStyle name="40 % - Accent5 5 3 5" xfId="14863"/>
    <cellStyle name="40 % - Accent5 5 3 6" xfId="19794"/>
    <cellStyle name="40 % - Accent5 5 3 7" xfId="30351"/>
    <cellStyle name="40 % - Accent5 5 3 8" xfId="40906"/>
    <cellStyle name="40 % - Accent5 5 3 9" xfId="51470"/>
    <cellStyle name="40 % - Accent5 5 4" xfId="5694"/>
    <cellStyle name="40 % - Accent5 5 4 2" xfId="10976"/>
    <cellStyle name="40 % - Accent5 5 4 2 2" xfId="26482"/>
    <cellStyle name="40 % - Accent5 5 4 2 3" xfId="37039"/>
    <cellStyle name="40 % - Accent5 5 4 2 4" xfId="47594"/>
    <cellStyle name="40 % - Accent5 5 4 2 5" xfId="58158"/>
    <cellStyle name="40 % - Accent5 5 4 3" xfId="16095"/>
    <cellStyle name="40 % - Accent5 5 4 4" xfId="21202"/>
    <cellStyle name="40 % - Accent5 5 4 5" xfId="31759"/>
    <cellStyle name="40 % - Accent5 5 4 6" xfId="42314"/>
    <cellStyle name="40 % - Accent5 5 4 7" xfId="52878"/>
    <cellStyle name="40 % - Accent5 5 5" xfId="8335"/>
    <cellStyle name="40 % - Accent5 5 5 2" xfId="23842"/>
    <cellStyle name="40 % - Accent5 5 5 3" xfId="34399"/>
    <cellStyle name="40 % - Accent5 5 5 4" xfId="44954"/>
    <cellStyle name="40 % - Accent5 5 5 5" xfId="55518"/>
    <cellStyle name="40 % - Accent5 5 6" xfId="3057"/>
    <cellStyle name="40 % - Accent5 5 7" xfId="13631"/>
    <cellStyle name="40 % - Accent5 5 8" xfId="18562"/>
    <cellStyle name="40 % - Accent5 5 9" xfId="29123"/>
    <cellStyle name="40 % - Accent5 6" xfId="761"/>
    <cellStyle name="40 % - Accent5 6 10" xfId="50590"/>
    <cellStyle name="40 % - Accent5 6 2" xfId="1993"/>
    <cellStyle name="40 % - Accent5 6 2 2" xfId="7279"/>
    <cellStyle name="40 % - Accent5 6 2 2 2" xfId="12560"/>
    <cellStyle name="40 % - Accent5 6 2 2 2 2" xfId="28066"/>
    <cellStyle name="40 % - Accent5 6 2 2 2 3" xfId="38623"/>
    <cellStyle name="40 % - Accent5 6 2 2 2 4" xfId="49178"/>
    <cellStyle name="40 % - Accent5 6 2 2 2 5" xfId="59742"/>
    <cellStyle name="40 % - Accent5 6 2 2 3" xfId="17679"/>
    <cellStyle name="40 % - Accent5 6 2 2 4" xfId="22786"/>
    <cellStyle name="40 % - Accent5 6 2 2 5" xfId="33343"/>
    <cellStyle name="40 % - Accent5 6 2 2 6" xfId="43898"/>
    <cellStyle name="40 % - Accent5 6 2 2 7" xfId="54462"/>
    <cellStyle name="40 % - Accent5 6 2 3" xfId="9919"/>
    <cellStyle name="40 % - Accent5 6 2 3 2" xfId="25426"/>
    <cellStyle name="40 % - Accent5 6 2 3 3" xfId="35983"/>
    <cellStyle name="40 % - Accent5 6 2 3 4" xfId="46538"/>
    <cellStyle name="40 % - Accent5 6 2 3 5" xfId="57102"/>
    <cellStyle name="40 % - Accent5 6 2 4" xfId="4637"/>
    <cellStyle name="40 % - Accent5 6 2 5" xfId="15215"/>
    <cellStyle name="40 % - Accent5 6 2 6" xfId="20146"/>
    <cellStyle name="40 % - Accent5 6 2 7" xfId="30703"/>
    <cellStyle name="40 % - Accent5 6 2 8" xfId="41258"/>
    <cellStyle name="40 % - Accent5 6 2 9" xfId="51822"/>
    <cellStyle name="40 % - Accent5 6 3" xfId="6047"/>
    <cellStyle name="40 % - Accent5 6 3 2" xfId="11328"/>
    <cellStyle name="40 % - Accent5 6 3 2 2" xfId="26834"/>
    <cellStyle name="40 % - Accent5 6 3 2 3" xfId="37391"/>
    <cellStyle name="40 % - Accent5 6 3 2 4" xfId="47946"/>
    <cellStyle name="40 % - Accent5 6 3 2 5" xfId="58510"/>
    <cellStyle name="40 % - Accent5 6 3 3" xfId="16447"/>
    <cellStyle name="40 % - Accent5 6 3 4" xfId="21554"/>
    <cellStyle name="40 % - Accent5 6 3 5" xfId="32111"/>
    <cellStyle name="40 % - Accent5 6 3 6" xfId="42666"/>
    <cellStyle name="40 % - Accent5 6 3 7" xfId="53230"/>
    <cellStyle name="40 % - Accent5 6 4" xfId="8687"/>
    <cellStyle name="40 % - Accent5 6 4 2" xfId="24194"/>
    <cellStyle name="40 % - Accent5 6 4 3" xfId="34751"/>
    <cellStyle name="40 % - Accent5 6 4 4" xfId="45306"/>
    <cellStyle name="40 % - Accent5 6 4 5" xfId="55870"/>
    <cellStyle name="40 % - Accent5 6 5" xfId="3405"/>
    <cellStyle name="40 % - Accent5 6 6" xfId="13983"/>
    <cellStyle name="40 % - Accent5 6 7" xfId="18914"/>
    <cellStyle name="40 % - Accent5 6 8" xfId="29471"/>
    <cellStyle name="40 % - Accent5 6 9" xfId="40026"/>
    <cellStyle name="40 % - Accent5 7" xfId="1292"/>
    <cellStyle name="40 % - Accent5 7 2" xfId="6578"/>
    <cellStyle name="40 % - Accent5 7 2 2" xfId="11859"/>
    <cellStyle name="40 % - Accent5 7 2 2 2" xfId="27365"/>
    <cellStyle name="40 % - Accent5 7 2 2 3" xfId="37922"/>
    <cellStyle name="40 % - Accent5 7 2 2 4" xfId="48477"/>
    <cellStyle name="40 % - Accent5 7 2 2 5" xfId="59041"/>
    <cellStyle name="40 % - Accent5 7 2 3" xfId="16978"/>
    <cellStyle name="40 % - Accent5 7 2 4" xfId="22085"/>
    <cellStyle name="40 % - Accent5 7 2 5" xfId="32642"/>
    <cellStyle name="40 % - Accent5 7 2 6" xfId="43197"/>
    <cellStyle name="40 % - Accent5 7 2 7" xfId="53761"/>
    <cellStyle name="40 % - Accent5 7 3" xfId="9218"/>
    <cellStyle name="40 % - Accent5 7 3 2" xfId="24725"/>
    <cellStyle name="40 % - Accent5 7 3 3" xfId="35282"/>
    <cellStyle name="40 % - Accent5 7 3 4" xfId="45837"/>
    <cellStyle name="40 % - Accent5 7 3 5" xfId="56401"/>
    <cellStyle name="40 % - Accent5 7 4" xfId="3936"/>
    <cellStyle name="40 % - Accent5 7 5" xfId="14514"/>
    <cellStyle name="40 % - Accent5 7 6" xfId="19445"/>
    <cellStyle name="40 % - Accent5 7 7" xfId="30002"/>
    <cellStyle name="40 % - Accent5 7 8" xfId="40557"/>
    <cellStyle name="40 % - Accent5 7 9" xfId="51121"/>
    <cellStyle name="40 % - Accent5 8" xfId="2521"/>
    <cellStyle name="40 % - Accent5 8 2" xfId="7807"/>
    <cellStyle name="40 % - Accent5 8 2 2" xfId="13088"/>
    <cellStyle name="40 % - Accent5 8 2 2 2" xfId="28594"/>
    <cellStyle name="40 % - Accent5 8 2 2 3" xfId="39151"/>
    <cellStyle name="40 % - Accent5 8 2 2 4" xfId="49706"/>
    <cellStyle name="40 % - Accent5 8 2 2 5" xfId="60270"/>
    <cellStyle name="40 % - Accent5 8 2 3" xfId="23314"/>
    <cellStyle name="40 % - Accent5 8 2 4" xfId="33871"/>
    <cellStyle name="40 % - Accent5 8 2 5" xfId="44426"/>
    <cellStyle name="40 % - Accent5 8 2 6" xfId="54990"/>
    <cellStyle name="40 % - Accent5 8 3" xfId="10447"/>
    <cellStyle name="40 % - Accent5 8 3 2" xfId="25954"/>
    <cellStyle name="40 % - Accent5 8 3 3" xfId="36511"/>
    <cellStyle name="40 % - Accent5 8 3 4" xfId="47066"/>
    <cellStyle name="40 % - Accent5 8 3 5" xfId="57630"/>
    <cellStyle name="40 % - Accent5 8 4" xfId="5165"/>
    <cellStyle name="40 % - Accent5 8 5" xfId="15746"/>
    <cellStyle name="40 % - Accent5 8 6" xfId="20674"/>
    <cellStyle name="40 % - Accent5 8 7" xfId="31231"/>
    <cellStyle name="40 % - Accent5 8 8" xfId="41786"/>
    <cellStyle name="40 % - Accent5 8 9" xfId="52350"/>
    <cellStyle name="40 % - Accent5 9" xfId="5341"/>
    <cellStyle name="40 % - Accent5 9 2" xfId="10623"/>
    <cellStyle name="40 % - Accent5 9 2 2" xfId="26130"/>
    <cellStyle name="40 % - Accent5 9 2 3" xfId="36687"/>
    <cellStyle name="40 % - Accent5 9 2 4" xfId="47242"/>
    <cellStyle name="40 % - Accent5 9 2 5" xfId="57806"/>
    <cellStyle name="40 % - Accent5 9 3" xfId="20850"/>
    <cellStyle name="40 % - Accent5 9 4" xfId="31407"/>
    <cellStyle name="40 % - Accent5 9 5" xfId="41962"/>
    <cellStyle name="40 % - Accent5 9 6" xfId="52526"/>
    <cellStyle name="40 % - Accent6 10" xfId="7985"/>
    <cellStyle name="40 % - Accent6 10 2" xfId="23492"/>
    <cellStyle name="40 % - Accent6 10 3" xfId="34049"/>
    <cellStyle name="40 % - Accent6 10 4" xfId="44604"/>
    <cellStyle name="40 % - Accent6 10 5" xfId="55168"/>
    <cellStyle name="40 % - Accent6 11" xfId="2701"/>
    <cellStyle name="40 % - Accent6 12" xfId="13284"/>
    <cellStyle name="40 % - Accent6 13" xfId="18209"/>
    <cellStyle name="40 % - Accent6 14" xfId="28778"/>
    <cellStyle name="40 % - Accent6 15" xfId="39333"/>
    <cellStyle name="40 % - Accent6 16" xfId="49886"/>
    <cellStyle name="40 % - Accent6 2" xfId="52"/>
    <cellStyle name="40 % - Accent6 2 10" xfId="2725"/>
    <cellStyle name="40 % - Accent6 2 11" xfId="13339"/>
    <cellStyle name="40 % - Accent6 2 12" xfId="18268"/>
    <cellStyle name="40 % - Accent6 2 13" xfId="28799"/>
    <cellStyle name="40 % - Accent6 2 14" xfId="39354"/>
    <cellStyle name="40 % - Accent6 2 15" xfId="49945"/>
    <cellStyle name="40 % - Accent6 2 2" xfId="199"/>
    <cellStyle name="40 % - Accent6 2 2 10" xfId="13426"/>
    <cellStyle name="40 % - Accent6 2 2 11" xfId="18356"/>
    <cellStyle name="40 % - Accent6 2 2 12" xfId="28918"/>
    <cellStyle name="40 % - Accent6 2 2 13" xfId="39473"/>
    <cellStyle name="40 % - Accent6 2 2 14" xfId="50033"/>
    <cellStyle name="40 % - Accent6 2 2 2" xfId="379"/>
    <cellStyle name="40 % - Accent6 2 2 2 10" xfId="29094"/>
    <cellStyle name="40 % - Accent6 2 2 2 11" xfId="39649"/>
    <cellStyle name="40 % - Accent6 2 2 2 12" xfId="50209"/>
    <cellStyle name="40 % - Accent6 2 2 2 2" xfId="732"/>
    <cellStyle name="40 % - Accent6 2 2 2 2 10" xfId="50561"/>
    <cellStyle name="40 % - Accent6 2 2 2 2 2" xfId="1964"/>
    <cellStyle name="40 % - Accent6 2 2 2 2 2 2" xfId="7250"/>
    <cellStyle name="40 % - Accent6 2 2 2 2 2 2 2" xfId="12531"/>
    <cellStyle name="40 % - Accent6 2 2 2 2 2 2 2 2" xfId="28037"/>
    <cellStyle name="40 % - Accent6 2 2 2 2 2 2 2 3" xfId="38594"/>
    <cellStyle name="40 % - Accent6 2 2 2 2 2 2 2 4" xfId="49149"/>
    <cellStyle name="40 % - Accent6 2 2 2 2 2 2 2 5" xfId="59713"/>
    <cellStyle name="40 % - Accent6 2 2 2 2 2 2 3" xfId="17650"/>
    <cellStyle name="40 % - Accent6 2 2 2 2 2 2 4" xfId="22757"/>
    <cellStyle name="40 % - Accent6 2 2 2 2 2 2 5" xfId="33314"/>
    <cellStyle name="40 % - Accent6 2 2 2 2 2 2 6" xfId="43869"/>
    <cellStyle name="40 % - Accent6 2 2 2 2 2 2 7" xfId="54433"/>
    <cellStyle name="40 % - Accent6 2 2 2 2 2 3" xfId="9890"/>
    <cellStyle name="40 % - Accent6 2 2 2 2 2 3 2" xfId="25397"/>
    <cellStyle name="40 % - Accent6 2 2 2 2 2 3 3" xfId="35954"/>
    <cellStyle name="40 % - Accent6 2 2 2 2 2 3 4" xfId="46509"/>
    <cellStyle name="40 % - Accent6 2 2 2 2 2 3 5" xfId="57073"/>
    <cellStyle name="40 % - Accent6 2 2 2 2 2 4" xfId="4608"/>
    <cellStyle name="40 % - Accent6 2 2 2 2 2 5" xfId="15186"/>
    <cellStyle name="40 % - Accent6 2 2 2 2 2 6" xfId="20117"/>
    <cellStyle name="40 % - Accent6 2 2 2 2 2 7" xfId="30674"/>
    <cellStyle name="40 % - Accent6 2 2 2 2 2 8" xfId="41229"/>
    <cellStyle name="40 % - Accent6 2 2 2 2 2 9" xfId="51793"/>
    <cellStyle name="40 % - Accent6 2 2 2 2 3" xfId="6018"/>
    <cellStyle name="40 % - Accent6 2 2 2 2 3 2" xfId="11299"/>
    <cellStyle name="40 % - Accent6 2 2 2 2 3 2 2" xfId="26805"/>
    <cellStyle name="40 % - Accent6 2 2 2 2 3 2 3" xfId="37362"/>
    <cellStyle name="40 % - Accent6 2 2 2 2 3 2 4" xfId="47917"/>
    <cellStyle name="40 % - Accent6 2 2 2 2 3 2 5" xfId="58481"/>
    <cellStyle name="40 % - Accent6 2 2 2 2 3 3" xfId="16418"/>
    <cellStyle name="40 % - Accent6 2 2 2 2 3 4" xfId="21525"/>
    <cellStyle name="40 % - Accent6 2 2 2 2 3 5" xfId="32082"/>
    <cellStyle name="40 % - Accent6 2 2 2 2 3 6" xfId="42637"/>
    <cellStyle name="40 % - Accent6 2 2 2 2 3 7" xfId="53201"/>
    <cellStyle name="40 % - Accent6 2 2 2 2 4" xfId="8658"/>
    <cellStyle name="40 % - Accent6 2 2 2 2 4 2" xfId="24165"/>
    <cellStyle name="40 % - Accent6 2 2 2 2 4 3" xfId="34722"/>
    <cellStyle name="40 % - Accent6 2 2 2 2 4 4" xfId="45277"/>
    <cellStyle name="40 % - Accent6 2 2 2 2 4 5" xfId="55841"/>
    <cellStyle name="40 % - Accent6 2 2 2 2 5" xfId="3376"/>
    <cellStyle name="40 % - Accent6 2 2 2 2 6" xfId="13954"/>
    <cellStyle name="40 % - Accent6 2 2 2 2 7" xfId="18885"/>
    <cellStyle name="40 % - Accent6 2 2 2 2 8" xfId="29442"/>
    <cellStyle name="40 % - Accent6 2 2 2 2 9" xfId="39997"/>
    <cellStyle name="40 % - Accent6 2 2 2 3" xfId="1084"/>
    <cellStyle name="40 % - Accent6 2 2 2 3 10" xfId="50913"/>
    <cellStyle name="40 % - Accent6 2 2 2 3 2" xfId="2316"/>
    <cellStyle name="40 % - Accent6 2 2 2 3 2 2" xfId="7602"/>
    <cellStyle name="40 % - Accent6 2 2 2 3 2 2 2" xfId="12883"/>
    <cellStyle name="40 % - Accent6 2 2 2 3 2 2 2 2" xfId="28389"/>
    <cellStyle name="40 % - Accent6 2 2 2 3 2 2 2 3" xfId="38946"/>
    <cellStyle name="40 % - Accent6 2 2 2 3 2 2 2 4" xfId="49501"/>
    <cellStyle name="40 % - Accent6 2 2 2 3 2 2 2 5" xfId="60065"/>
    <cellStyle name="40 % - Accent6 2 2 2 3 2 2 3" xfId="18002"/>
    <cellStyle name="40 % - Accent6 2 2 2 3 2 2 4" xfId="23109"/>
    <cellStyle name="40 % - Accent6 2 2 2 3 2 2 5" xfId="33666"/>
    <cellStyle name="40 % - Accent6 2 2 2 3 2 2 6" xfId="44221"/>
    <cellStyle name="40 % - Accent6 2 2 2 3 2 2 7" xfId="54785"/>
    <cellStyle name="40 % - Accent6 2 2 2 3 2 3" xfId="10242"/>
    <cellStyle name="40 % - Accent6 2 2 2 3 2 3 2" xfId="25749"/>
    <cellStyle name="40 % - Accent6 2 2 2 3 2 3 3" xfId="36306"/>
    <cellStyle name="40 % - Accent6 2 2 2 3 2 3 4" xfId="46861"/>
    <cellStyle name="40 % - Accent6 2 2 2 3 2 3 5" xfId="57425"/>
    <cellStyle name="40 % - Accent6 2 2 2 3 2 4" xfId="4960"/>
    <cellStyle name="40 % - Accent6 2 2 2 3 2 5" xfId="15538"/>
    <cellStyle name="40 % - Accent6 2 2 2 3 2 6" xfId="20469"/>
    <cellStyle name="40 % - Accent6 2 2 2 3 2 7" xfId="31026"/>
    <cellStyle name="40 % - Accent6 2 2 2 3 2 8" xfId="41581"/>
    <cellStyle name="40 % - Accent6 2 2 2 3 2 9" xfId="52145"/>
    <cellStyle name="40 % - Accent6 2 2 2 3 3" xfId="6370"/>
    <cellStyle name="40 % - Accent6 2 2 2 3 3 2" xfId="11651"/>
    <cellStyle name="40 % - Accent6 2 2 2 3 3 2 2" xfId="27157"/>
    <cellStyle name="40 % - Accent6 2 2 2 3 3 2 3" xfId="37714"/>
    <cellStyle name="40 % - Accent6 2 2 2 3 3 2 4" xfId="48269"/>
    <cellStyle name="40 % - Accent6 2 2 2 3 3 2 5" xfId="58833"/>
    <cellStyle name="40 % - Accent6 2 2 2 3 3 3" xfId="16770"/>
    <cellStyle name="40 % - Accent6 2 2 2 3 3 4" xfId="21877"/>
    <cellStyle name="40 % - Accent6 2 2 2 3 3 5" xfId="32434"/>
    <cellStyle name="40 % - Accent6 2 2 2 3 3 6" xfId="42989"/>
    <cellStyle name="40 % - Accent6 2 2 2 3 3 7" xfId="53553"/>
    <cellStyle name="40 % - Accent6 2 2 2 3 4" xfId="9010"/>
    <cellStyle name="40 % - Accent6 2 2 2 3 4 2" xfId="24517"/>
    <cellStyle name="40 % - Accent6 2 2 2 3 4 3" xfId="35074"/>
    <cellStyle name="40 % - Accent6 2 2 2 3 4 4" xfId="45629"/>
    <cellStyle name="40 % - Accent6 2 2 2 3 4 5" xfId="56193"/>
    <cellStyle name="40 % - Accent6 2 2 2 3 5" xfId="3728"/>
    <cellStyle name="40 % - Accent6 2 2 2 3 6" xfId="14306"/>
    <cellStyle name="40 % - Accent6 2 2 2 3 7" xfId="19237"/>
    <cellStyle name="40 % - Accent6 2 2 2 3 8" xfId="29794"/>
    <cellStyle name="40 % - Accent6 2 2 2 3 9" xfId="40349"/>
    <cellStyle name="40 % - Accent6 2 2 2 4" xfId="1612"/>
    <cellStyle name="40 % - Accent6 2 2 2 4 2" xfId="6898"/>
    <cellStyle name="40 % - Accent6 2 2 2 4 2 2" xfId="12179"/>
    <cellStyle name="40 % - Accent6 2 2 2 4 2 2 2" xfId="27685"/>
    <cellStyle name="40 % - Accent6 2 2 2 4 2 2 3" xfId="38242"/>
    <cellStyle name="40 % - Accent6 2 2 2 4 2 2 4" xfId="48797"/>
    <cellStyle name="40 % - Accent6 2 2 2 4 2 2 5" xfId="59361"/>
    <cellStyle name="40 % - Accent6 2 2 2 4 2 3" xfId="17298"/>
    <cellStyle name="40 % - Accent6 2 2 2 4 2 4" xfId="22405"/>
    <cellStyle name="40 % - Accent6 2 2 2 4 2 5" xfId="32962"/>
    <cellStyle name="40 % - Accent6 2 2 2 4 2 6" xfId="43517"/>
    <cellStyle name="40 % - Accent6 2 2 2 4 2 7" xfId="54081"/>
    <cellStyle name="40 % - Accent6 2 2 2 4 3" xfId="9538"/>
    <cellStyle name="40 % - Accent6 2 2 2 4 3 2" xfId="25045"/>
    <cellStyle name="40 % - Accent6 2 2 2 4 3 3" xfId="35602"/>
    <cellStyle name="40 % - Accent6 2 2 2 4 3 4" xfId="46157"/>
    <cellStyle name="40 % - Accent6 2 2 2 4 3 5" xfId="56721"/>
    <cellStyle name="40 % - Accent6 2 2 2 4 4" xfId="4256"/>
    <cellStyle name="40 % - Accent6 2 2 2 4 5" xfId="14834"/>
    <cellStyle name="40 % - Accent6 2 2 2 4 6" xfId="19765"/>
    <cellStyle name="40 % - Accent6 2 2 2 4 7" xfId="30322"/>
    <cellStyle name="40 % - Accent6 2 2 2 4 8" xfId="40877"/>
    <cellStyle name="40 % - Accent6 2 2 2 4 9" xfId="51441"/>
    <cellStyle name="40 % - Accent6 2 2 2 5" xfId="5665"/>
    <cellStyle name="40 % - Accent6 2 2 2 5 2" xfId="10947"/>
    <cellStyle name="40 % - Accent6 2 2 2 5 2 2" xfId="26453"/>
    <cellStyle name="40 % - Accent6 2 2 2 5 2 3" xfId="37010"/>
    <cellStyle name="40 % - Accent6 2 2 2 5 2 4" xfId="47565"/>
    <cellStyle name="40 % - Accent6 2 2 2 5 2 5" xfId="58129"/>
    <cellStyle name="40 % - Accent6 2 2 2 5 3" xfId="16066"/>
    <cellStyle name="40 % - Accent6 2 2 2 5 4" xfId="21173"/>
    <cellStyle name="40 % - Accent6 2 2 2 5 5" xfId="31730"/>
    <cellStyle name="40 % - Accent6 2 2 2 5 6" xfId="42285"/>
    <cellStyle name="40 % - Accent6 2 2 2 5 7" xfId="52849"/>
    <cellStyle name="40 % - Accent6 2 2 2 6" xfId="8306"/>
    <cellStyle name="40 % - Accent6 2 2 2 6 2" xfId="23813"/>
    <cellStyle name="40 % - Accent6 2 2 2 6 3" xfId="34370"/>
    <cellStyle name="40 % - Accent6 2 2 2 6 4" xfId="44925"/>
    <cellStyle name="40 % - Accent6 2 2 2 6 5" xfId="55489"/>
    <cellStyle name="40 % - Accent6 2 2 2 7" xfId="3028"/>
    <cellStyle name="40 % - Accent6 2 2 2 8" xfId="13602"/>
    <cellStyle name="40 % - Accent6 2 2 2 9" xfId="18533"/>
    <cellStyle name="40 % - Accent6 2 2 3" xfId="555"/>
    <cellStyle name="40 % - Accent6 2 2 3 10" xfId="39821"/>
    <cellStyle name="40 % - Accent6 2 2 3 11" xfId="50385"/>
    <cellStyle name="40 % - Accent6 2 2 3 2" xfId="1260"/>
    <cellStyle name="40 % - Accent6 2 2 3 2 10" xfId="51089"/>
    <cellStyle name="40 % - Accent6 2 2 3 2 2" xfId="2492"/>
    <cellStyle name="40 % - Accent6 2 2 3 2 2 2" xfId="7778"/>
    <cellStyle name="40 % - Accent6 2 2 3 2 2 2 2" xfId="13059"/>
    <cellStyle name="40 % - Accent6 2 2 3 2 2 2 2 2" xfId="28565"/>
    <cellStyle name="40 % - Accent6 2 2 3 2 2 2 2 3" xfId="39122"/>
    <cellStyle name="40 % - Accent6 2 2 3 2 2 2 2 4" xfId="49677"/>
    <cellStyle name="40 % - Accent6 2 2 3 2 2 2 2 5" xfId="60241"/>
    <cellStyle name="40 % - Accent6 2 2 3 2 2 2 3" xfId="18178"/>
    <cellStyle name="40 % - Accent6 2 2 3 2 2 2 4" xfId="23285"/>
    <cellStyle name="40 % - Accent6 2 2 3 2 2 2 5" xfId="33842"/>
    <cellStyle name="40 % - Accent6 2 2 3 2 2 2 6" xfId="44397"/>
    <cellStyle name="40 % - Accent6 2 2 3 2 2 2 7" xfId="54961"/>
    <cellStyle name="40 % - Accent6 2 2 3 2 2 3" xfId="10418"/>
    <cellStyle name="40 % - Accent6 2 2 3 2 2 3 2" xfId="25925"/>
    <cellStyle name="40 % - Accent6 2 2 3 2 2 3 3" xfId="36482"/>
    <cellStyle name="40 % - Accent6 2 2 3 2 2 3 4" xfId="47037"/>
    <cellStyle name="40 % - Accent6 2 2 3 2 2 3 5" xfId="57601"/>
    <cellStyle name="40 % - Accent6 2 2 3 2 2 4" xfId="5136"/>
    <cellStyle name="40 % - Accent6 2 2 3 2 2 5" xfId="15714"/>
    <cellStyle name="40 % - Accent6 2 2 3 2 2 6" xfId="20645"/>
    <cellStyle name="40 % - Accent6 2 2 3 2 2 7" xfId="31202"/>
    <cellStyle name="40 % - Accent6 2 2 3 2 2 8" xfId="41757"/>
    <cellStyle name="40 % - Accent6 2 2 3 2 2 9" xfId="52321"/>
    <cellStyle name="40 % - Accent6 2 2 3 2 3" xfId="6546"/>
    <cellStyle name="40 % - Accent6 2 2 3 2 3 2" xfId="11827"/>
    <cellStyle name="40 % - Accent6 2 2 3 2 3 2 2" xfId="27333"/>
    <cellStyle name="40 % - Accent6 2 2 3 2 3 2 3" xfId="37890"/>
    <cellStyle name="40 % - Accent6 2 2 3 2 3 2 4" xfId="48445"/>
    <cellStyle name="40 % - Accent6 2 2 3 2 3 2 5" xfId="59009"/>
    <cellStyle name="40 % - Accent6 2 2 3 2 3 3" xfId="16946"/>
    <cellStyle name="40 % - Accent6 2 2 3 2 3 4" xfId="22053"/>
    <cellStyle name="40 % - Accent6 2 2 3 2 3 5" xfId="32610"/>
    <cellStyle name="40 % - Accent6 2 2 3 2 3 6" xfId="43165"/>
    <cellStyle name="40 % - Accent6 2 2 3 2 3 7" xfId="53729"/>
    <cellStyle name="40 % - Accent6 2 2 3 2 4" xfId="9186"/>
    <cellStyle name="40 % - Accent6 2 2 3 2 4 2" xfId="24693"/>
    <cellStyle name="40 % - Accent6 2 2 3 2 4 3" xfId="35250"/>
    <cellStyle name="40 % - Accent6 2 2 3 2 4 4" xfId="45805"/>
    <cellStyle name="40 % - Accent6 2 2 3 2 4 5" xfId="56369"/>
    <cellStyle name="40 % - Accent6 2 2 3 2 5" xfId="3904"/>
    <cellStyle name="40 % - Accent6 2 2 3 2 6" xfId="14482"/>
    <cellStyle name="40 % - Accent6 2 2 3 2 7" xfId="19413"/>
    <cellStyle name="40 % - Accent6 2 2 3 2 8" xfId="29970"/>
    <cellStyle name="40 % - Accent6 2 2 3 2 9" xfId="40525"/>
    <cellStyle name="40 % - Accent6 2 2 3 3" xfId="1788"/>
    <cellStyle name="40 % - Accent6 2 2 3 3 2" xfId="7074"/>
    <cellStyle name="40 % - Accent6 2 2 3 3 2 2" xfId="12355"/>
    <cellStyle name="40 % - Accent6 2 2 3 3 2 2 2" xfId="27861"/>
    <cellStyle name="40 % - Accent6 2 2 3 3 2 2 3" xfId="38418"/>
    <cellStyle name="40 % - Accent6 2 2 3 3 2 2 4" xfId="48973"/>
    <cellStyle name="40 % - Accent6 2 2 3 3 2 2 5" xfId="59537"/>
    <cellStyle name="40 % - Accent6 2 2 3 3 2 3" xfId="17474"/>
    <cellStyle name="40 % - Accent6 2 2 3 3 2 4" xfId="22581"/>
    <cellStyle name="40 % - Accent6 2 2 3 3 2 5" xfId="33138"/>
    <cellStyle name="40 % - Accent6 2 2 3 3 2 6" xfId="43693"/>
    <cellStyle name="40 % - Accent6 2 2 3 3 2 7" xfId="54257"/>
    <cellStyle name="40 % - Accent6 2 2 3 3 3" xfId="9714"/>
    <cellStyle name="40 % - Accent6 2 2 3 3 3 2" xfId="25221"/>
    <cellStyle name="40 % - Accent6 2 2 3 3 3 3" xfId="35778"/>
    <cellStyle name="40 % - Accent6 2 2 3 3 3 4" xfId="46333"/>
    <cellStyle name="40 % - Accent6 2 2 3 3 3 5" xfId="56897"/>
    <cellStyle name="40 % - Accent6 2 2 3 3 4" xfId="4432"/>
    <cellStyle name="40 % - Accent6 2 2 3 3 5" xfId="15010"/>
    <cellStyle name="40 % - Accent6 2 2 3 3 6" xfId="19941"/>
    <cellStyle name="40 % - Accent6 2 2 3 3 7" xfId="30498"/>
    <cellStyle name="40 % - Accent6 2 2 3 3 8" xfId="41053"/>
    <cellStyle name="40 % - Accent6 2 2 3 3 9" xfId="51617"/>
    <cellStyle name="40 % - Accent6 2 2 3 4" xfId="5841"/>
    <cellStyle name="40 % - Accent6 2 2 3 4 2" xfId="11123"/>
    <cellStyle name="40 % - Accent6 2 2 3 4 2 2" xfId="26629"/>
    <cellStyle name="40 % - Accent6 2 2 3 4 2 3" xfId="37186"/>
    <cellStyle name="40 % - Accent6 2 2 3 4 2 4" xfId="47741"/>
    <cellStyle name="40 % - Accent6 2 2 3 4 2 5" xfId="58305"/>
    <cellStyle name="40 % - Accent6 2 2 3 4 3" xfId="16242"/>
    <cellStyle name="40 % - Accent6 2 2 3 4 4" xfId="21349"/>
    <cellStyle name="40 % - Accent6 2 2 3 4 5" xfId="31906"/>
    <cellStyle name="40 % - Accent6 2 2 3 4 6" xfId="42461"/>
    <cellStyle name="40 % - Accent6 2 2 3 4 7" xfId="53025"/>
    <cellStyle name="40 % - Accent6 2 2 3 5" xfId="8482"/>
    <cellStyle name="40 % - Accent6 2 2 3 5 2" xfId="23989"/>
    <cellStyle name="40 % - Accent6 2 2 3 5 3" xfId="34546"/>
    <cellStyle name="40 % - Accent6 2 2 3 5 4" xfId="45101"/>
    <cellStyle name="40 % - Accent6 2 2 3 5 5" xfId="55665"/>
    <cellStyle name="40 % - Accent6 2 2 3 6" xfId="3200"/>
    <cellStyle name="40 % - Accent6 2 2 3 7" xfId="13778"/>
    <cellStyle name="40 % - Accent6 2 2 3 8" xfId="18709"/>
    <cellStyle name="40 % - Accent6 2 2 3 9" xfId="29266"/>
    <cellStyle name="40 % - Accent6 2 2 4" xfId="908"/>
    <cellStyle name="40 % - Accent6 2 2 4 10" xfId="50737"/>
    <cellStyle name="40 % - Accent6 2 2 4 2" xfId="2140"/>
    <cellStyle name="40 % - Accent6 2 2 4 2 2" xfId="7426"/>
    <cellStyle name="40 % - Accent6 2 2 4 2 2 2" xfId="12707"/>
    <cellStyle name="40 % - Accent6 2 2 4 2 2 2 2" xfId="28213"/>
    <cellStyle name="40 % - Accent6 2 2 4 2 2 2 3" xfId="38770"/>
    <cellStyle name="40 % - Accent6 2 2 4 2 2 2 4" xfId="49325"/>
    <cellStyle name="40 % - Accent6 2 2 4 2 2 2 5" xfId="59889"/>
    <cellStyle name="40 % - Accent6 2 2 4 2 2 3" xfId="17826"/>
    <cellStyle name="40 % - Accent6 2 2 4 2 2 4" xfId="22933"/>
    <cellStyle name="40 % - Accent6 2 2 4 2 2 5" xfId="33490"/>
    <cellStyle name="40 % - Accent6 2 2 4 2 2 6" xfId="44045"/>
    <cellStyle name="40 % - Accent6 2 2 4 2 2 7" xfId="54609"/>
    <cellStyle name="40 % - Accent6 2 2 4 2 3" xfId="10066"/>
    <cellStyle name="40 % - Accent6 2 2 4 2 3 2" xfId="25573"/>
    <cellStyle name="40 % - Accent6 2 2 4 2 3 3" xfId="36130"/>
    <cellStyle name="40 % - Accent6 2 2 4 2 3 4" xfId="46685"/>
    <cellStyle name="40 % - Accent6 2 2 4 2 3 5" xfId="57249"/>
    <cellStyle name="40 % - Accent6 2 2 4 2 4" xfId="4784"/>
    <cellStyle name="40 % - Accent6 2 2 4 2 5" xfId="15362"/>
    <cellStyle name="40 % - Accent6 2 2 4 2 6" xfId="20293"/>
    <cellStyle name="40 % - Accent6 2 2 4 2 7" xfId="30850"/>
    <cellStyle name="40 % - Accent6 2 2 4 2 8" xfId="41405"/>
    <cellStyle name="40 % - Accent6 2 2 4 2 9" xfId="51969"/>
    <cellStyle name="40 % - Accent6 2 2 4 3" xfId="6194"/>
    <cellStyle name="40 % - Accent6 2 2 4 3 2" xfId="11475"/>
    <cellStyle name="40 % - Accent6 2 2 4 3 2 2" xfId="26981"/>
    <cellStyle name="40 % - Accent6 2 2 4 3 2 3" xfId="37538"/>
    <cellStyle name="40 % - Accent6 2 2 4 3 2 4" xfId="48093"/>
    <cellStyle name="40 % - Accent6 2 2 4 3 2 5" xfId="58657"/>
    <cellStyle name="40 % - Accent6 2 2 4 3 3" xfId="16594"/>
    <cellStyle name="40 % - Accent6 2 2 4 3 4" xfId="21701"/>
    <cellStyle name="40 % - Accent6 2 2 4 3 5" xfId="32258"/>
    <cellStyle name="40 % - Accent6 2 2 4 3 6" xfId="42813"/>
    <cellStyle name="40 % - Accent6 2 2 4 3 7" xfId="53377"/>
    <cellStyle name="40 % - Accent6 2 2 4 4" xfId="8834"/>
    <cellStyle name="40 % - Accent6 2 2 4 4 2" xfId="24341"/>
    <cellStyle name="40 % - Accent6 2 2 4 4 3" xfId="34898"/>
    <cellStyle name="40 % - Accent6 2 2 4 4 4" xfId="45453"/>
    <cellStyle name="40 % - Accent6 2 2 4 4 5" xfId="56017"/>
    <cellStyle name="40 % - Accent6 2 2 4 5" xfId="3552"/>
    <cellStyle name="40 % - Accent6 2 2 4 6" xfId="14130"/>
    <cellStyle name="40 % - Accent6 2 2 4 7" xfId="19061"/>
    <cellStyle name="40 % - Accent6 2 2 4 8" xfId="29618"/>
    <cellStyle name="40 % - Accent6 2 2 4 9" xfId="40173"/>
    <cellStyle name="40 % - Accent6 2 2 5" xfId="1436"/>
    <cellStyle name="40 % - Accent6 2 2 5 2" xfId="6722"/>
    <cellStyle name="40 % - Accent6 2 2 5 2 2" xfId="12003"/>
    <cellStyle name="40 % - Accent6 2 2 5 2 2 2" xfId="27509"/>
    <cellStyle name="40 % - Accent6 2 2 5 2 2 3" xfId="38066"/>
    <cellStyle name="40 % - Accent6 2 2 5 2 2 4" xfId="48621"/>
    <cellStyle name="40 % - Accent6 2 2 5 2 2 5" xfId="59185"/>
    <cellStyle name="40 % - Accent6 2 2 5 2 3" xfId="17122"/>
    <cellStyle name="40 % - Accent6 2 2 5 2 4" xfId="22229"/>
    <cellStyle name="40 % - Accent6 2 2 5 2 5" xfId="32786"/>
    <cellStyle name="40 % - Accent6 2 2 5 2 6" xfId="43341"/>
    <cellStyle name="40 % - Accent6 2 2 5 2 7" xfId="53905"/>
    <cellStyle name="40 % - Accent6 2 2 5 3" xfId="9362"/>
    <cellStyle name="40 % - Accent6 2 2 5 3 2" xfId="24869"/>
    <cellStyle name="40 % - Accent6 2 2 5 3 3" xfId="35426"/>
    <cellStyle name="40 % - Accent6 2 2 5 3 4" xfId="45981"/>
    <cellStyle name="40 % - Accent6 2 2 5 3 5" xfId="56545"/>
    <cellStyle name="40 % - Accent6 2 2 5 4" xfId="4080"/>
    <cellStyle name="40 % - Accent6 2 2 5 5" xfId="14658"/>
    <cellStyle name="40 % - Accent6 2 2 5 6" xfId="19589"/>
    <cellStyle name="40 % - Accent6 2 2 5 7" xfId="30146"/>
    <cellStyle name="40 % - Accent6 2 2 5 8" xfId="40701"/>
    <cellStyle name="40 % - Accent6 2 2 5 9" xfId="51265"/>
    <cellStyle name="40 % - Accent6 2 2 6" xfId="2668"/>
    <cellStyle name="40 % - Accent6 2 2 6 2" xfId="7954"/>
    <cellStyle name="40 % - Accent6 2 2 6 2 2" xfId="13235"/>
    <cellStyle name="40 % - Accent6 2 2 6 2 2 2" xfId="28741"/>
    <cellStyle name="40 % - Accent6 2 2 6 2 2 3" xfId="39298"/>
    <cellStyle name="40 % - Accent6 2 2 6 2 2 4" xfId="49853"/>
    <cellStyle name="40 % - Accent6 2 2 6 2 2 5" xfId="60417"/>
    <cellStyle name="40 % - Accent6 2 2 6 2 3" xfId="23461"/>
    <cellStyle name="40 % - Accent6 2 2 6 2 4" xfId="34018"/>
    <cellStyle name="40 % - Accent6 2 2 6 2 5" xfId="44573"/>
    <cellStyle name="40 % - Accent6 2 2 6 2 6" xfId="55137"/>
    <cellStyle name="40 % - Accent6 2 2 6 3" xfId="10594"/>
    <cellStyle name="40 % - Accent6 2 2 6 3 2" xfId="26101"/>
    <cellStyle name="40 % - Accent6 2 2 6 3 3" xfId="36658"/>
    <cellStyle name="40 % - Accent6 2 2 6 3 4" xfId="47213"/>
    <cellStyle name="40 % - Accent6 2 2 6 3 5" xfId="57777"/>
    <cellStyle name="40 % - Accent6 2 2 6 4" xfId="5312"/>
    <cellStyle name="40 % - Accent6 2 2 6 5" xfId="15890"/>
    <cellStyle name="40 % - Accent6 2 2 6 6" xfId="20821"/>
    <cellStyle name="40 % - Accent6 2 2 6 7" xfId="31378"/>
    <cellStyle name="40 % - Accent6 2 2 6 8" xfId="41933"/>
    <cellStyle name="40 % - Accent6 2 2 6 9" xfId="52497"/>
    <cellStyle name="40 % - Accent6 2 2 7" xfId="5489"/>
    <cellStyle name="40 % - Accent6 2 2 7 2" xfId="10771"/>
    <cellStyle name="40 % - Accent6 2 2 7 2 2" xfId="26277"/>
    <cellStyle name="40 % - Accent6 2 2 7 2 3" xfId="36834"/>
    <cellStyle name="40 % - Accent6 2 2 7 2 4" xfId="47389"/>
    <cellStyle name="40 % - Accent6 2 2 7 2 5" xfId="57953"/>
    <cellStyle name="40 % - Accent6 2 2 7 3" xfId="20997"/>
    <cellStyle name="40 % - Accent6 2 2 7 4" xfId="31554"/>
    <cellStyle name="40 % - Accent6 2 2 7 5" xfId="42109"/>
    <cellStyle name="40 % - Accent6 2 2 7 6" xfId="52673"/>
    <cellStyle name="40 % - Accent6 2 2 8" xfId="8130"/>
    <cellStyle name="40 % - Accent6 2 2 8 2" xfId="23637"/>
    <cellStyle name="40 % - Accent6 2 2 8 3" xfId="34194"/>
    <cellStyle name="40 % - Accent6 2 2 8 4" xfId="44749"/>
    <cellStyle name="40 % - Accent6 2 2 8 5" xfId="55313"/>
    <cellStyle name="40 % - Accent6 2 2 9" xfId="2845"/>
    <cellStyle name="40 % - Accent6 2 3" xfId="292"/>
    <cellStyle name="40 % - Accent6 2 3 10" xfId="29007"/>
    <cellStyle name="40 % - Accent6 2 3 11" xfId="39562"/>
    <cellStyle name="40 % - Accent6 2 3 12" xfId="50122"/>
    <cellStyle name="40 % - Accent6 2 3 2" xfId="645"/>
    <cellStyle name="40 % - Accent6 2 3 2 10" xfId="50474"/>
    <cellStyle name="40 % - Accent6 2 3 2 2" xfId="1877"/>
    <cellStyle name="40 % - Accent6 2 3 2 2 2" xfId="7163"/>
    <cellStyle name="40 % - Accent6 2 3 2 2 2 2" xfId="12444"/>
    <cellStyle name="40 % - Accent6 2 3 2 2 2 2 2" xfId="27950"/>
    <cellStyle name="40 % - Accent6 2 3 2 2 2 2 3" xfId="38507"/>
    <cellStyle name="40 % - Accent6 2 3 2 2 2 2 4" xfId="49062"/>
    <cellStyle name="40 % - Accent6 2 3 2 2 2 2 5" xfId="59626"/>
    <cellStyle name="40 % - Accent6 2 3 2 2 2 3" xfId="17563"/>
    <cellStyle name="40 % - Accent6 2 3 2 2 2 4" xfId="22670"/>
    <cellStyle name="40 % - Accent6 2 3 2 2 2 5" xfId="33227"/>
    <cellStyle name="40 % - Accent6 2 3 2 2 2 6" xfId="43782"/>
    <cellStyle name="40 % - Accent6 2 3 2 2 2 7" xfId="54346"/>
    <cellStyle name="40 % - Accent6 2 3 2 2 3" xfId="9803"/>
    <cellStyle name="40 % - Accent6 2 3 2 2 3 2" xfId="25310"/>
    <cellStyle name="40 % - Accent6 2 3 2 2 3 3" xfId="35867"/>
    <cellStyle name="40 % - Accent6 2 3 2 2 3 4" xfId="46422"/>
    <cellStyle name="40 % - Accent6 2 3 2 2 3 5" xfId="56986"/>
    <cellStyle name="40 % - Accent6 2 3 2 2 4" xfId="4521"/>
    <cellStyle name="40 % - Accent6 2 3 2 2 5" xfId="15099"/>
    <cellStyle name="40 % - Accent6 2 3 2 2 6" xfId="20030"/>
    <cellStyle name="40 % - Accent6 2 3 2 2 7" xfId="30587"/>
    <cellStyle name="40 % - Accent6 2 3 2 2 8" xfId="41142"/>
    <cellStyle name="40 % - Accent6 2 3 2 2 9" xfId="51706"/>
    <cellStyle name="40 % - Accent6 2 3 2 3" xfId="5931"/>
    <cellStyle name="40 % - Accent6 2 3 2 3 2" xfId="11212"/>
    <cellStyle name="40 % - Accent6 2 3 2 3 2 2" xfId="26718"/>
    <cellStyle name="40 % - Accent6 2 3 2 3 2 3" xfId="37275"/>
    <cellStyle name="40 % - Accent6 2 3 2 3 2 4" xfId="47830"/>
    <cellStyle name="40 % - Accent6 2 3 2 3 2 5" xfId="58394"/>
    <cellStyle name="40 % - Accent6 2 3 2 3 3" xfId="16331"/>
    <cellStyle name="40 % - Accent6 2 3 2 3 4" xfId="21438"/>
    <cellStyle name="40 % - Accent6 2 3 2 3 5" xfId="31995"/>
    <cellStyle name="40 % - Accent6 2 3 2 3 6" xfId="42550"/>
    <cellStyle name="40 % - Accent6 2 3 2 3 7" xfId="53114"/>
    <cellStyle name="40 % - Accent6 2 3 2 4" xfId="8571"/>
    <cellStyle name="40 % - Accent6 2 3 2 4 2" xfId="24078"/>
    <cellStyle name="40 % - Accent6 2 3 2 4 3" xfId="34635"/>
    <cellStyle name="40 % - Accent6 2 3 2 4 4" xfId="45190"/>
    <cellStyle name="40 % - Accent6 2 3 2 4 5" xfId="55754"/>
    <cellStyle name="40 % - Accent6 2 3 2 5" xfId="3289"/>
    <cellStyle name="40 % - Accent6 2 3 2 6" xfId="13867"/>
    <cellStyle name="40 % - Accent6 2 3 2 7" xfId="18798"/>
    <cellStyle name="40 % - Accent6 2 3 2 8" xfId="29355"/>
    <cellStyle name="40 % - Accent6 2 3 2 9" xfId="39910"/>
    <cellStyle name="40 % - Accent6 2 3 3" xfId="997"/>
    <cellStyle name="40 % - Accent6 2 3 3 10" xfId="50826"/>
    <cellStyle name="40 % - Accent6 2 3 3 2" xfId="2229"/>
    <cellStyle name="40 % - Accent6 2 3 3 2 2" xfId="7515"/>
    <cellStyle name="40 % - Accent6 2 3 3 2 2 2" xfId="12796"/>
    <cellStyle name="40 % - Accent6 2 3 3 2 2 2 2" xfId="28302"/>
    <cellStyle name="40 % - Accent6 2 3 3 2 2 2 3" xfId="38859"/>
    <cellStyle name="40 % - Accent6 2 3 3 2 2 2 4" xfId="49414"/>
    <cellStyle name="40 % - Accent6 2 3 3 2 2 2 5" xfId="59978"/>
    <cellStyle name="40 % - Accent6 2 3 3 2 2 3" xfId="17915"/>
    <cellStyle name="40 % - Accent6 2 3 3 2 2 4" xfId="23022"/>
    <cellStyle name="40 % - Accent6 2 3 3 2 2 5" xfId="33579"/>
    <cellStyle name="40 % - Accent6 2 3 3 2 2 6" xfId="44134"/>
    <cellStyle name="40 % - Accent6 2 3 3 2 2 7" xfId="54698"/>
    <cellStyle name="40 % - Accent6 2 3 3 2 3" xfId="10155"/>
    <cellStyle name="40 % - Accent6 2 3 3 2 3 2" xfId="25662"/>
    <cellStyle name="40 % - Accent6 2 3 3 2 3 3" xfId="36219"/>
    <cellStyle name="40 % - Accent6 2 3 3 2 3 4" xfId="46774"/>
    <cellStyle name="40 % - Accent6 2 3 3 2 3 5" xfId="57338"/>
    <cellStyle name="40 % - Accent6 2 3 3 2 4" xfId="4873"/>
    <cellStyle name="40 % - Accent6 2 3 3 2 5" xfId="15451"/>
    <cellStyle name="40 % - Accent6 2 3 3 2 6" xfId="20382"/>
    <cellStyle name="40 % - Accent6 2 3 3 2 7" xfId="30939"/>
    <cellStyle name="40 % - Accent6 2 3 3 2 8" xfId="41494"/>
    <cellStyle name="40 % - Accent6 2 3 3 2 9" xfId="52058"/>
    <cellStyle name="40 % - Accent6 2 3 3 3" xfId="6283"/>
    <cellStyle name="40 % - Accent6 2 3 3 3 2" xfId="11564"/>
    <cellStyle name="40 % - Accent6 2 3 3 3 2 2" xfId="27070"/>
    <cellStyle name="40 % - Accent6 2 3 3 3 2 3" xfId="37627"/>
    <cellStyle name="40 % - Accent6 2 3 3 3 2 4" xfId="48182"/>
    <cellStyle name="40 % - Accent6 2 3 3 3 2 5" xfId="58746"/>
    <cellStyle name="40 % - Accent6 2 3 3 3 3" xfId="16683"/>
    <cellStyle name="40 % - Accent6 2 3 3 3 4" xfId="21790"/>
    <cellStyle name="40 % - Accent6 2 3 3 3 5" xfId="32347"/>
    <cellStyle name="40 % - Accent6 2 3 3 3 6" xfId="42902"/>
    <cellStyle name="40 % - Accent6 2 3 3 3 7" xfId="53466"/>
    <cellStyle name="40 % - Accent6 2 3 3 4" xfId="8923"/>
    <cellStyle name="40 % - Accent6 2 3 3 4 2" xfId="24430"/>
    <cellStyle name="40 % - Accent6 2 3 3 4 3" xfId="34987"/>
    <cellStyle name="40 % - Accent6 2 3 3 4 4" xfId="45542"/>
    <cellStyle name="40 % - Accent6 2 3 3 4 5" xfId="56106"/>
    <cellStyle name="40 % - Accent6 2 3 3 5" xfId="3641"/>
    <cellStyle name="40 % - Accent6 2 3 3 6" xfId="14219"/>
    <cellStyle name="40 % - Accent6 2 3 3 7" xfId="19150"/>
    <cellStyle name="40 % - Accent6 2 3 3 8" xfId="29707"/>
    <cellStyle name="40 % - Accent6 2 3 3 9" xfId="40262"/>
    <cellStyle name="40 % - Accent6 2 3 4" xfId="1525"/>
    <cellStyle name="40 % - Accent6 2 3 4 2" xfId="6811"/>
    <cellStyle name="40 % - Accent6 2 3 4 2 2" xfId="12092"/>
    <cellStyle name="40 % - Accent6 2 3 4 2 2 2" xfId="27598"/>
    <cellStyle name="40 % - Accent6 2 3 4 2 2 3" xfId="38155"/>
    <cellStyle name="40 % - Accent6 2 3 4 2 2 4" xfId="48710"/>
    <cellStyle name="40 % - Accent6 2 3 4 2 2 5" xfId="59274"/>
    <cellStyle name="40 % - Accent6 2 3 4 2 3" xfId="17211"/>
    <cellStyle name="40 % - Accent6 2 3 4 2 4" xfId="22318"/>
    <cellStyle name="40 % - Accent6 2 3 4 2 5" xfId="32875"/>
    <cellStyle name="40 % - Accent6 2 3 4 2 6" xfId="43430"/>
    <cellStyle name="40 % - Accent6 2 3 4 2 7" xfId="53994"/>
    <cellStyle name="40 % - Accent6 2 3 4 3" xfId="9451"/>
    <cellStyle name="40 % - Accent6 2 3 4 3 2" xfId="24958"/>
    <cellStyle name="40 % - Accent6 2 3 4 3 3" xfId="35515"/>
    <cellStyle name="40 % - Accent6 2 3 4 3 4" xfId="46070"/>
    <cellStyle name="40 % - Accent6 2 3 4 3 5" xfId="56634"/>
    <cellStyle name="40 % - Accent6 2 3 4 4" xfId="4169"/>
    <cellStyle name="40 % - Accent6 2 3 4 5" xfId="14747"/>
    <cellStyle name="40 % - Accent6 2 3 4 6" xfId="19678"/>
    <cellStyle name="40 % - Accent6 2 3 4 7" xfId="30235"/>
    <cellStyle name="40 % - Accent6 2 3 4 8" xfId="40790"/>
    <cellStyle name="40 % - Accent6 2 3 4 9" xfId="51354"/>
    <cellStyle name="40 % - Accent6 2 3 5" xfId="5578"/>
    <cellStyle name="40 % - Accent6 2 3 5 2" xfId="10860"/>
    <cellStyle name="40 % - Accent6 2 3 5 2 2" xfId="26366"/>
    <cellStyle name="40 % - Accent6 2 3 5 2 3" xfId="36923"/>
    <cellStyle name="40 % - Accent6 2 3 5 2 4" xfId="47478"/>
    <cellStyle name="40 % - Accent6 2 3 5 2 5" xfId="58042"/>
    <cellStyle name="40 % - Accent6 2 3 5 3" xfId="15979"/>
    <cellStyle name="40 % - Accent6 2 3 5 4" xfId="21086"/>
    <cellStyle name="40 % - Accent6 2 3 5 5" xfId="31643"/>
    <cellStyle name="40 % - Accent6 2 3 5 6" xfId="42198"/>
    <cellStyle name="40 % - Accent6 2 3 5 7" xfId="52762"/>
    <cellStyle name="40 % - Accent6 2 3 6" xfId="8219"/>
    <cellStyle name="40 % - Accent6 2 3 6 2" xfId="23726"/>
    <cellStyle name="40 % - Accent6 2 3 6 3" xfId="34283"/>
    <cellStyle name="40 % - Accent6 2 3 6 4" xfId="44838"/>
    <cellStyle name="40 % - Accent6 2 3 6 5" xfId="55402"/>
    <cellStyle name="40 % - Accent6 2 3 7" xfId="2941"/>
    <cellStyle name="40 % - Accent6 2 3 8" xfId="13515"/>
    <cellStyle name="40 % - Accent6 2 3 9" xfId="18446"/>
    <cellStyle name="40 % - Accent6 2 4" xfId="468"/>
    <cellStyle name="40 % - Accent6 2 4 10" xfId="39736"/>
    <cellStyle name="40 % - Accent6 2 4 11" xfId="50298"/>
    <cellStyle name="40 % - Accent6 2 4 2" xfId="1173"/>
    <cellStyle name="40 % - Accent6 2 4 2 10" xfId="51002"/>
    <cellStyle name="40 % - Accent6 2 4 2 2" xfId="2405"/>
    <cellStyle name="40 % - Accent6 2 4 2 2 2" xfId="7691"/>
    <cellStyle name="40 % - Accent6 2 4 2 2 2 2" xfId="12972"/>
    <cellStyle name="40 % - Accent6 2 4 2 2 2 2 2" xfId="28478"/>
    <cellStyle name="40 % - Accent6 2 4 2 2 2 2 3" xfId="39035"/>
    <cellStyle name="40 % - Accent6 2 4 2 2 2 2 4" xfId="49590"/>
    <cellStyle name="40 % - Accent6 2 4 2 2 2 2 5" xfId="60154"/>
    <cellStyle name="40 % - Accent6 2 4 2 2 2 3" xfId="18091"/>
    <cellStyle name="40 % - Accent6 2 4 2 2 2 4" xfId="23198"/>
    <cellStyle name="40 % - Accent6 2 4 2 2 2 5" xfId="33755"/>
    <cellStyle name="40 % - Accent6 2 4 2 2 2 6" xfId="44310"/>
    <cellStyle name="40 % - Accent6 2 4 2 2 2 7" xfId="54874"/>
    <cellStyle name="40 % - Accent6 2 4 2 2 3" xfId="10331"/>
    <cellStyle name="40 % - Accent6 2 4 2 2 3 2" xfId="25838"/>
    <cellStyle name="40 % - Accent6 2 4 2 2 3 3" xfId="36395"/>
    <cellStyle name="40 % - Accent6 2 4 2 2 3 4" xfId="46950"/>
    <cellStyle name="40 % - Accent6 2 4 2 2 3 5" xfId="57514"/>
    <cellStyle name="40 % - Accent6 2 4 2 2 4" xfId="5049"/>
    <cellStyle name="40 % - Accent6 2 4 2 2 5" xfId="15627"/>
    <cellStyle name="40 % - Accent6 2 4 2 2 6" xfId="20558"/>
    <cellStyle name="40 % - Accent6 2 4 2 2 7" xfId="31115"/>
    <cellStyle name="40 % - Accent6 2 4 2 2 8" xfId="41670"/>
    <cellStyle name="40 % - Accent6 2 4 2 2 9" xfId="52234"/>
    <cellStyle name="40 % - Accent6 2 4 2 3" xfId="6459"/>
    <cellStyle name="40 % - Accent6 2 4 2 3 2" xfId="11740"/>
    <cellStyle name="40 % - Accent6 2 4 2 3 2 2" xfId="27246"/>
    <cellStyle name="40 % - Accent6 2 4 2 3 2 3" xfId="37803"/>
    <cellStyle name="40 % - Accent6 2 4 2 3 2 4" xfId="48358"/>
    <cellStyle name="40 % - Accent6 2 4 2 3 2 5" xfId="58922"/>
    <cellStyle name="40 % - Accent6 2 4 2 3 3" xfId="16859"/>
    <cellStyle name="40 % - Accent6 2 4 2 3 4" xfId="21966"/>
    <cellStyle name="40 % - Accent6 2 4 2 3 5" xfId="32523"/>
    <cellStyle name="40 % - Accent6 2 4 2 3 6" xfId="43078"/>
    <cellStyle name="40 % - Accent6 2 4 2 3 7" xfId="53642"/>
    <cellStyle name="40 % - Accent6 2 4 2 4" xfId="9099"/>
    <cellStyle name="40 % - Accent6 2 4 2 4 2" xfId="24606"/>
    <cellStyle name="40 % - Accent6 2 4 2 4 3" xfId="35163"/>
    <cellStyle name="40 % - Accent6 2 4 2 4 4" xfId="45718"/>
    <cellStyle name="40 % - Accent6 2 4 2 4 5" xfId="56282"/>
    <cellStyle name="40 % - Accent6 2 4 2 5" xfId="3817"/>
    <cellStyle name="40 % - Accent6 2 4 2 6" xfId="14395"/>
    <cellStyle name="40 % - Accent6 2 4 2 7" xfId="19326"/>
    <cellStyle name="40 % - Accent6 2 4 2 8" xfId="29883"/>
    <cellStyle name="40 % - Accent6 2 4 2 9" xfId="40438"/>
    <cellStyle name="40 % - Accent6 2 4 3" xfId="1701"/>
    <cellStyle name="40 % - Accent6 2 4 3 2" xfId="6987"/>
    <cellStyle name="40 % - Accent6 2 4 3 2 2" xfId="12268"/>
    <cellStyle name="40 % - Accent6 2 4 3 2 2 2" xfId="27774"/>
    <cellStyle name="40 % - Accent6 2 4 3 2 2 3" xfId="38331"/>
    <cellStyle name="40 % - Accent6 2 4 3 2 2 4" xfId="48886"/>
    <cellStyle name="40 % - Accent6 2 4 3 2 2 5" xfId="59450"/>
    <cellStyle name="40 % - Accent6 2 4 3 2 3" xfId="17387"/>
    <cellStyle name="40 % - Accent6 2 4 3 2 4" xfId="22494"/>
    <cellStyle name="40 % - Accent6 2 4 3 2 5" xfId="33051"/>
    <cellStyle name="40 % - Accent6 2 4 3 2 6" xfId="43606"/>
    <cellStyle name="40 % - Accent6 2 4 3 2 7" xfId="54170"/>
    <cellStyle name="40 % - Accent6 2 4 3 3" xfId="9627"/>
    <cellStyle name="40 % - Accent6 2 4 3 3 2" xfId="25134"/>
    <cellStyle name="40 % - Accent6 2 4 3 3 3" xfId="35691"/>
    <cellStyle name="40 % - Accent6 2 4 3 3 4" xfId="46246"/>
    <cellStyle name="40 % - Accent6 2 4 3 3 5" xfId="56810"/>
    <cellStyle name="40 % - Accent6 2 4 3 4" xfId="4345"/>
    <cellStyle name="40 % - Accent6 2 4 3 5" xfId="14923"/>
    <cellStyle name="40 % - Accent6 2 4 3 6" xfId="19854"/>
    <cellStyle name="40 % - Accent6 2 4 3 7" xfId="30411"/>
    <cellStyle name="40 % - Accent6 2 4 3 8" xfId="40966"/>
    <cellStyle name="40 % - Accent6 2 4 3 9" xfId="51530"/>
    <cellStyle name="40 % - Accent6 2 4 4" xfId="5754"/>
    <cellStyle name="40 % - Accent6 2 4 4 2" xfId="11036"/>
    <cellStyle name="40 % - Accent6 2 4 4 2 2" xfId="26542"/>
    <cellStyle name="40 % - Accent6 2 4 4 2 3" xfId="37099"/>
    <cellStyle name="40 % - Accent6 2 4 4 2 4" xfId="47654"/>
    <cellStyle name="40 % - Accent6 2 4 4 2 5" xfId="58218"/>
    <cellStyle name="40 % - Accent6 2 4 4 3" xfId="16155"/>
    <cellStyle name="40 % - Accent6 2 4 4 4" xfId="21262"/>
    <cellStyle name="40 % - Accent6 2 4 4 5" xfId="31819"/>
    <cellStyle name="40 % - Accent6 2 4 4 6" xfId="42374"/>
    <cellStyle name="40 % - Accent6 2 4 4 7" xfId="52938"/>
    <cellStyle name="40 % - Accent6 2 4 5" xfId="8395"/>
    <cellStyle name="40 % - Accent6 2 4 5 2" xfId="23902"/>
    <cellStyle name="40 % - Accent6 2 4 5 3" xfId="34459"/>
    <cellStyle name="40 % - Accent6 2 4 5 4" xfId="45014"/>
    <cellStyle name="40 % - Accent6 2 4 5 5" xfId="55578"/>
    <cellStyle name="40 % - Accent6 2 4 6" xfId="3115"/>
    <cellStyle name="40 % - Accent6 2 4 7" xfId="13691"/>
    <cellStyle name="40 % - Accent6 2 4 8" xfId="18622"/>
    <cellStyle name="40 % - Accent6 2 4 9" xfId="29181"/>
    <cellStyle name="40 % - Accent6 2 5" xfId="821"/>
    <cellStyle name="40 % - Accent6 2 5 10" xfId="50650"/>
    <cellStyle name="40 % - Accent6 2 5 2" xfId="2053"/>
    <cellStyle name="40 % - Accent6 2 5 2 2" xfId="7339"/>
    <cellStyle name="40 % - Accent6 2 5 2 2 2" xfId="12620"/>
    <cellStyle name="40 % - Accent6 2 5 2 2 2 2" xfId="28126"/>
    <cellStyle name="40 % - Accent6 2 5 2 2 2 3" xfId="38683"/>
    <cellStyle name="40 % - Accent6 2 5 2 2 2 4" xfId="49238"/>
    <cellStyle name="40 % - Accent6 2 5 2 2 2 5" xfId="59802"/>
    <cellStyle name="40 % - Accent6 2 5 2 2 3" xfId="17739"/>
    <cellStyle name="40 % - Accent6 2 5 2 2 4" xfId="22846"/>
    <cellStyle name="40 % - Accent6 2 5 2 2 5" xfId="33403"/>
    <cellStyle name="40 % - Accent6 2 5 2 2 6" xfId="43958"/>
    <cellStyle name="40 % - Accent6 2 5 2 2 7" xfId="54522"/>
    <cellStyle name="40 % - Accent6 2 5 2 3" xfId="9979"/>
    <cellStyle name="40 % - Accent6 2 5 2 3 2" xfId="25486"/>
    <cellStyle name="40 % - Accent6 2 5 2 3 3" xfId="36043"/>
    <cellStyle name="40 % - Accent6 2 5 2 3 4" xfId="46598"/>
    <cellStyle name="40 % - Accent6 2 5 2 3 5" xfId="57162"/>
    <cellStyle name="40 % - Accent6 2 5 2 4" xfId="4697"/>
    <cellStyle name="40 % - Accent6 2 5 2 5" xfId="15275"/>
    <cellStyle name="40 % - Accent6 2 5 2 6" xfId="20206"/>
    <cellStyle name="40 % - Accent6 2 5 2 7" xfId="30763"/>
    <cellStyle name="40 % - Accent6 2 5 2 8" xfId="41318"/>
    <cellStyle name="40 % - Accent6 2 5 2 9" xfId="51882"/>
    <cellStyle name="40 % - Accent6 2 5 3" xfId="6107"/>
    <cellStyle name="40 % - Accent6 2 5 3 2" xfId="11388"/>
    <cellStyle name="40 % - Accent6 2 5 3 2 2" xfId="26894"/>
    <cellStyle name="40 % - Accent6 2 5 3 2 3" xfId="37451"/>
    <cellStyle name="40 % - Accent6 2 5 3 2 4" xfId="48006"/>
    <cellStyle name="40 % - Accent6 2 5 3 2 5" xfId="58570"/>
    <cellStyle name="40 % - Accent6 2 5 3 3" xfId="16507"/>
    <cellStyle name="40 % - Accent6 2 5 3 4" xfId="21614"/>
    <cellStyle name="40 % - Accent6 2 5 3 5" xfId="32171"/>
    <cellStyle name="40 % - Accent6 2 5 3 6" xfId="42726"/>
    <cellStyle name="40 % - Accent6 2 5 3 7" xfId="53290"/>
    <cellStyle name="40 % - Accent6 2 5 4" xfId="8747"/>
    <cellStyle name="40 % - Accent6 2 5 4 2" xfId="24254"/>
    <cellStyle name="40 % - Accent6 2 5 4 3" xfId="34811"/>
    <cellStyle name="40 % - Accent6 2 5 4 4" xfId="45366"/>
    <cellStyle name="40 % - Accent6 2 5 4 5" xfId="55930"/>
    <cellStyle name="40 % - Accent6 2 5 5" xfId="3465"/>
    <cellStyle name="40 % - Accent6 2 5 6" xfId="14043"/>
    <cellStyle name="40 % - Accent6 2 5 7" xfId="18974"/>
    <cellStyle name="40 % - Accent6 2 5 8" xfId="29531"/>
    <cellStyle name="40 % - Accent6 2 5 9" xfId="40086"/>
    <cellStyle name="40 % - Accent6 2 6" xfId="1349"/>
    <cellStyle name="40 % - Accent6 2 6 2" xfId="6635"/>
    <cellStyle name="40 % - Accent6 2 6 2 2" xfId="11916"/>
    <cellStyle name="40 % - Accent6 2 6 2 2 2" xfId="27422"/>
    <cellStyle name="40 % - Accent6 2 6 2 2 3" xfId="37979"/>
    <cellStyle name="40 % - Accent6 2 6 2 2 4" xfId="48534"/>
    <cellStyle name="40 % - Accent6 2 6 2 2 5" xfId="59098"/>
    <cellStyle name="40 % - Accent6 2 6 2 3" xfId="17035"/>
    <cellStyle name="40 % - Accent6 2 6 2 4" xfId="22142"/>
    <cellStyle name="40 % - Accent6 2 6 2 5" xfId="32699"/>
    <cellStyle name="40 % - Accent6 2 6 2 6" xfId="43254"/>
    <cellStyle name="40 % - Accent6 2 6 2 7" xfId="53818"/>
    <cellStyle name="40 % - Accent6 2 6 3" xfId="9275"/>
    <cellStyle name="40 % - Accent6 2 6 3 2" xfId="24782"/>
    <cellStyle name="40 % - Accent6 2 6 3 3" xfId="35339"/>
    <cellStyle name="40 % - Accent6 2 6 3 4" xfId="45894"/>
    <cellStyle name="40 % - Accent6 2 6 3 5" xfId="56458"/>
    <cellStyle name="40 % - Accent6 2 6 4" xfId="3993"/>
    <cellStyle name="40 % - Accent6 2 6 5" xfId="14571"/>
    <cellStyle name="40 % - Accent6 2 6 6" xfId="19502"/>
    <cellStyle name="40 % - Accent6 2 6 7" xfId="30059"/>
    <cellStyle name="40 % - Accent6 2 6 8" xfId="40614"/>
    <cellStyle name="40 % - Accent6 2 6 9" xfId="51178"/>
    <cellStyle name="40 % - Accent6 2 7" xfId="2581"/>
    <cellStyle name="40 % - Accent6 2 7 2" xfId="7867"/>
    <cellStyle name="40 % - Accent6 2 7 2 2" xfId="13148"/>
    <cellStyle name="40 % - Accent6 2 7 2 2 2" xfId="28654"/>
    <cellStyle name="40 % - Accent6 2 7 2 2 3" xfId="39211"/>
    <cellStyle name="40 % - Accent6 2 7 2 2 4" xfId="49766"/>
    <cellStyle name="40 % - Accent6 2 7 2 2 5" xfId="60330"/>
    <cellStyle name="40 % - Accent6 2 7 2 3" xfId="23374"/>
    <cellStyle name="40 % - Accent6 2 7 2 4" xfId="33931"/>
    <cellStyle name="40 % - Accent6 2 7 2 5" xfId="44486"/>
    <cellStyle name="40 % - Accent6 2 7 2 6" xfId="55050"/>
    <cellStyle name="40 % - Accent6 2 7 3" xfId="10507"/>
    <cellStyle name="40 % - Accent6 2 7 3 2" xfId="26014"/>
    <cellStyle name="40 % - Accent6 2 7 3 3" xfId="36571"/>
    <cellStyle name="40 % - Accent6 2 7 3 4" xfId="47126"/>
    <cellStyle name="40 % - Accent6 2 7 3 5" xfId="57690"/>
    <cellStyle name="40 % - Accent6 2 7 4" xfId="5225"/>
    <cellStyle name="40 % - Accent6 2 7 5" xfId="15803"/>
    <cellStyle name="40 % - Accent6 2 7 6" xfId="20734"/>
    <cellStyle name="40 % - Accent6 2 7 7" xfId="31291"/>
    <cellStyle name="40 % - Accent6 2 7 8" xfId="41846"/>
    <cellStyle name="40 % - Accent6 2 7 9" xfId="52410"/>
    <cellStyle name="40 % - Accent6 2 8" xfId="5402"/>
    <cellStyle name="40 % - Accent6 2 8 2" xfId="10684"/>
    <cellStyle name="40 % - Accent6 2 8 2 2" xfId="26190"/>
    <cellStyle name="40 % - Accent6 2 8 2 3" xfId="36747"/>
    <cellStyle name="40 % - Accent6 2 8 2 4" xfId="47302"/>
    <cellStyle name="40 % - Accent6 2 8 2 5" xfId="57866"/>
    <cellStyle name="40 % - Accent6 2 8 3" xfId="20910"/>
    <cellStyle name="40 % - Accent6 2 8 4" xfId="31467"/>
    <cellStyle name="40 % - Accent6 2 8 5" xfId="42022"/>
    <cellStyle name="40 % - Accent6 2 8 6" xfId="52586"/>
    <cellStyle name="40 % - Accent6 2 9" xfId="8043"/>
    <cellStyle name="40 % - Accent6 2 9 2" xfId="23550"/>
    <cellStyle name="40 % - Accent6 2 9 3" xfId="34107"/>
    <cellStyle name="40 % - Accent6 2 9 4" xfId="44662"/>
    <cellStyle name="40 % - Accent6 2 9 5" xfId="55226"/>
    <cellStyle name="40 % - Accent6 3" xfId="143"/>
    <cellStyle name="40 % - Accent6 3 10" xfId="13373"/>
    <cellStyle name="40 % - Accent6 3 11" xfId="18303"/>
    <cellStyle name="40 % - Accent6 3 12" xfId="28865"/>
    <cellStyle name="40 % - Accent6 3 13" xfId="39420"/>
    <cellStyle name="40 % - Accent6 3 14" xfId="49980"/>
    <cellStyle name="40 % - Accent6 3 2" xfId="326"/>
    <cellStyle name="40 % - Accent6 3 2 10" xfId="29041"/>
    <cellStyle name="40 % - Accent6 3 2 11" xfId="39596"/>
    <cellStyle name="40 % - Accent6 3 2 12" xfId="50156"/>
    <cellStyle name="40 % - Accent6 3 2 2" xfId="679"/>
    <cellStyle name="40 % - Accent6 3 2 2 10" xfId="50508"/>
    <cellStyle name="40 % - Accent6 3 2 2 2" xfId="1911"/>
    <cellStyle name="40 % - Accent6 3 2 2 2 2" xfId="7197"/>
    <cellStyle name="40 % - Accent6 3 2 2 2 2 2" xfId="12478"/>
    <cellStyle name="40 % - Accent6 3 2 2 2 2 2 2" xfId="27984"/>
    <cellStyle name="40 % - Accent6 3 2 2 2 2 2 3" xfId="38541"/>
    <cellStyle name="40 % - Accent6 3 2 2 2 2 2 4" xfId="49096"/>
    <cellStyle name="40 % - Accent6 3 2 2 2 2 2 5" xfId="59660"/>
    <cellStyle name="40 % - Accent6 3 2 2 2 2 3" xfId="17597"/>
    <cellStyle name="40 % - Accent6 3 2 2 2 2 4" xfId="22704"/>
    <cellStyle name="40 % - Accent6 3 2 2 2 2 5" xfId="33261"/>
    <cellStyle name="40 % - Accent6 3 2 2 2 2 6" xfId="43816"/>
    <cellStyle name="40 % - Accent6 3 2 2 2 2 7" xfId="54380"/>
    <cellStyle name="40 % - Accent6 3 2 2 2 3" xfId="9837"/>
    <cellStyle name="40 % - Accent6 3 2 2 2 3 2" xfId="25344"/>
    <cellStyle name="40 % - Accent6 3 2 2 2 3 3" xfId="35901"/>
    <cellStyle name="40 % - Accent6 3 2 2 2 3 4" xfId="46456"/>
    <cellStyle name="40 % - Accent6 3 2 2 2 3 5" xfId="57020"/>
    <cellStyle name="40 % - Accent6 3 2 2 2 4" xfId="4555"/>
    <cellStyle name="40 % - Accent6 3 2 2 2 5" xfId="15133"/>
    <cellStyle name="40 % - Accent6 3 2 2 2 6" xfId="20064"/>
    <cellStyle name="40 % - Accent6 3 2 2 2 7" xfId="30621"/>
    <cellStyle name="40 % - Accent6 3 2 2 2 8" xfId="41176"/>
    <cellStyle name="40 % - Accent6 3 2 2 2 9" xfId="51740"/>
    <cellStyle name="40 % - Accent6 3 2 2 3" xfId="5965"/>
    <cellStyle name="40 % - Accent6 3 2 2 3 2" xfId="11246"/>
    <cellStyle name="40 % - Accent6 3 2 2 3 2 2" xfId="26752"/>
    <cellStyle name="40 % - Accent6 3 2 2 3 2 3" xfId="37309"/>
    <cellStyle name="40 % - Accent6 3 2 2 3 2 4" xfId="47864"/>
    <cellStyle name="40 % - Accent6 3 2 2 3 2 5" xfId="58428"/>
    <cellStyle name="40 % - Accent6 3 2 2 3 3" xfId="16365"/>
    <cellStyle name="40 % - Accent6 3 2 2 3 4" xfId="21472"/>
    <cellStyle name="40 % - Accent6 3 2 2 3 5" xfId="32029"/>
    <cellStyle name="40 % - Accent6 3 2 2 3 6" xfId="42584"/>
    <cellStyle name="40 % - Accent6 3 2 2 3 7" xfId="53148"/>
    <cellStyle name="40 % - Accent6 3 2 2 4" xfId="8605"/>
    <cellStyle name="40 % - Accent6 3 2 2 4 2" xfId="24112"/>
    <cellStyle name="40 % - Accent6 3 2 2 4 3" xfId="34669"/>
    <cellStyle name="40 % - Accent6 3 2 2 4 4" xfId="45224"/>
    <cellStyle name="40 % - Accent6 3 2 2 4 5" xfId="55788"/>
    <cellStyle name="40 % - Accent6 3 2 2 5" xfId="3323"/>
    <cellStyle name="40 % - Accent6 3 2 2 6" xfId="13901"/>
    <cellStyle name="40 % - Accent6 3 2 2 7" xfId="18832"/>
    <cellStyle name="40 % - Accent6 3 2 2 8" xfId="29389"/>
    <cellStyle name="40 % - Accent6 3 2 2 9" xfId="39944"/>
    <cellStyle name="40 % - Accent6 3 2 3" xfId="1031"/>
    <cellStyle name="40 % - Accent6 3 2 3 10" xfId="50860"/>
    <cellStyle name="40 % - Accent6 3 2 3 2" xfId="2263"/>
    <cellStyle name="40 % - Accent6 3 2 3 2 2" xfId="7549"/>
    <cellStyle name="40 % - Accent6 3 2 3 2 2 2" xfId="12830"/>
    <cellStyle name="40 % - Accent6 3 2 3 2 2 2 2" xfId="28336"/>
    <cellStyle name="40 % - Accent6 3 2 3 2 2 2 3" xfId="38893"/>
    <cellStyle name="40 % - Accent6 3 2 3 2 2 2 4" xfId="49448"/>
    <cellStyle name="40 % - Accent6 3 2 3 2 2 2 5" xfId="60012"/>
    <cellStyle name="40 % - Accent6 3 2 3 2 2 3" xfId="17949"/>
    <cellStyle name="40 % - Accent6 3 2 3 2 2 4" xfId="23056"/>
    <cellStyle name="40 % - Accent6 3 2 3 2 2 5" xfId="33613"/>
    <cellStyle name="40 % - Accent6 3 2 3 2 2 6" xfId="44168"/>
    <cellStyle name="40 % - Accent6 3 2 3 2 2 7" xfId="54732"/>
    <cellStyle name="40 % - Accent6 3 2 3 2 3" xfId="10189"/>
    <cellStyle name="40 % - Accent6 3 2 3 2 3 2" xfId="25696"/>
    <cellStyle name="40 % - Accent6 3 2 3 2 3 3" xfId="36253"/>
    <cellStyle name="40 % - Accent6 3 2 3 2 3 4" xfId="46808"/>
    <cellStyle name="40 % - Accent6 3 2 3 2 3 5" xfId="57372"/>
    <cellStyle name="40 % - Accent6 3 2 3 2 4" xfId="4907"/>
    <cellStyle name="40 % - Accent6 3 2 3 2 5" xfId="15485"/>
    <cellStyle name="40 % - Accent6 3 2 3 2 6" xfId="20416"/>
    <cellStyle name="40 % - Accent6 3 2 3 2 7" xfId="30973"/>
    <cellStyle name="40 % - Accent6 3 2 3 2 8" xfId="41528"/>
    <cellStyle name="40 % - Accent6 3 2 3 2 9" xfId="52092"/>
    <cellStyle name="40 % - Accent6 3 2 3 3" xfId="6317"/>
    <cellStyle name="40 % - Accent6 3 2 3 3 2" xfId="11598"/>
    <cellStyle name="40 % - Accent6 3 2 3 3 2 2" xfId="27104"/>
    <cellStyle name="40 % - Accent6 3 2 3 3 2 3" xfId="37661"/>
    <cellStyle name="40 % - Accent6 3 2 3 3 2 4" xfId="48216"/>
    <cellStyle name="40 % - Accent6 3 2 3 3 2 5" xfId="58780"/>
    <cellStyle name="40 % - Accent6 3 2 3 3 3" xfId="16717"/>
    <cellStyle name="40 % - Accent6 3 2 3 3 4" xfId="21824"/>
    <cellStyle name="40 % - Accent6 3 2 3 3 5" xfId="32381"/>
    <cellStyle name="40 % - Accent6 3 2 3 3 6" xfId="42936"/>
    <cellStyle name="40 % - Accent6 3 2 3 3 7" xfId="53500"/>
    <cellStyle name="40 % - Accent6 3 2 3 4" xfId="8957"/>
    <cellStyle name="40 % - Accent6 3 2 3 4 2" xfId="24464"/>
    <cellStyle name="40 % - Accent6 3 2 3 4 3" xfId="35021"/>
    <cellStyle name="40 % - Accent6 3 2 3 4 4" xfId="45576"/>
    <cellStyle name="40 % - Accent6 3 2 3 4 5" xfId="56140"/>
    <cellStyle name="40 % - Accent6 3 2 3 5" xfId="3675"/>
    <cellStyle name="40 % - Accent6 3 2 3 6" xfId="14253"/>
    <cellStyle name="40 % - Accent6 3 2 3 7" xfId="19184"/>
    <cellStyle name="40 % - Accent6 3 2 3 8" xfId="29741"/>
    <cellStyle name="40 % - Accent6 3 2 3 9" xfId="40296"/>
    <cellStyle name="40 % - Accent6 3 2 4" xfId="1559"/>
    <cellStyle name="40 % - Accent6 3 2 4 2" xfId="6845"/>
    <cellStyle name="40 % - Accent6 3 2 4 2 2" xfId="12126"/>
    <cellStyle name="40 % - Accent6 3 2 4 2 2 2" xfId="27632"/>
    <cellStyle name="40 % - Accent6 3 2 4 2 2 3" xfId="38189"/>
    <cellStyle name="40 % - Accent6 3 2 4 2 2 4" xfId="48744"/>
    <cellStyle name="40 % - Accent6 3 2 4 2 2 5" xfId="59308"/>
    <cellStyle name="40 % - Accent6 3 2 4 2 3" xfId="17245"/>
    <cellStyle name="40 % - Accent6 3 2 4 2 4" xfId="22352"/>
    <cellStyle name="40 % - Accent6 3 2 4 2 5" xfId="32909"/>
    <cellStyle name="40 % - Accent6 3 2 4 2 6" xfId="43464"/>
    <cellStyle name="40 % - Accent6 3 2 4 2 7" xfId="54028"/>
    <cellStyle name="40 % - Accent6 3 2 4 3" xfId="9485"/>
    <cellStyle name="40 % - Accent6 3 2 4 3 2" xfId="24992"/>
    <cellStyle name="40 % - Accent6 3 2 4 3 3" xfId="35549"/>
    <cellStyle name="40 % - Accent6 3 2 4 3 4" xfId="46104"/>
    <cellStyle name="40 % - Accent6 3 2 4 3 5" xfId="56668"/>
    <cellStyle name="40 % - Accent6 3 2 4 4" xfId="4203"/>
    <cellStyle name="40 % - Accent6 3 2 4 5" xfId="14781"/>
    <cellStyle name="40 % - Accent6 3 2 4 6" xfId="19712"/>
    <cellStyle name="40 % - Accent6 3 2 4 7" xfId="30269"/>
    <cellStyle name="40 % - Accent6 3 2 4 8" xfId="40824"/>
    <cellStyle name="40 % - Accent6 3 2 4 9" xfId="51388"/>
    <cellStyle name="40 % - Accent6 3 2 5" xfId="5612"/>
    <cellStyle name="40 % - Accent6 3 2 5 2" xfId="10894"/>
    <cellStyle name="40 % - Accent6 3 2 5 2 2" xfId="26400"/>
    <cellStyle name="40 % - Accent6 3 2 5 2 3" xfId="36957"/>
    <cellStyle name="40 % - Accent6 3 2 5 2 4" xfId="47512"/>
    <cellStyle name="40 % - Accent6 3 2 5 2 5" xfId="58076"/>
    <cellStyle name="40 % - Accent6 3 2 5 3" xfId="16013"/>
    <cellStyle name="40 % - Accent6 3 2 5 4" xfId="21120"/>
    <cellStyle name="40 % - Accent6 3 2 5 5" xfId="31677"/>
    <cellStyle name="40 % - Accent6 3 2 5 6" xfId="42232"/>
    <cellStyle name="40 % - Accent6 3 2 5 7" xfId="52796"/>
    <cellStyle name="40 % - Accent6 3 2 6" xfId="8253"/>
    <cellStyle name="40 % - Accent6 3 2 6 2" xfId="23760"/>
    <cellStyle name="40 % - Accent6 3 2 6 3" xfId="34317"/>
    <cellStyle name="40 % - Accent6 3 2 6 4" xfId="44872"/>
    <cellStyle name="40 % - Accent6 3 2 6 5" xfId="55436"/>
    <cellStyle name="40 % - Accent6 3 2 7" xfId="2975"/>
    <cellStyle name="40 % - Accent6 3 2 8" xfId="13549"/>
    <cellStyle name="40 % - Accent6 3 2 9" xfId="18480"/>
    <cellStyle name="40 % - Accent6 3 3" xfId="502"/>
    <cellStyle name="40 % - Accent6 3 3 10" xfId="39770"/>
    <cellStyle name="40 % - Accent6 3 3 11" xfId="50332"/>
    <cellStyle name="40 % - Accent6 3 3 2" xfId="1207"/>
    <cellStyle name="40 % - Accent6 3 3 2 10" xfId="51036"/>
    <cellStyle name="40 % - Accent6 3 3 2 2" xfId="2439"/>
    <cellStyle name="40 % - Accent6 3 3 2 2 2" xfId="7725"/>
    <cellStyle name="40 % - Accent6 3 3 2 2 2 2" xfId="13006"/>
    <cellStyle name="40 % - Accent6 3 3 2 2 2 2 2" xfId="28512"/>
    <cellStyle name="40 % - Accent6 3 3 2 2 2 2 3" xfId="39069"/>
    <cellStyle name="40 % - Accent6 3 3 2 2 2 2 4" xfId="49624"/>
    <cellStyle name="40 % - Accent6 3 3 2 2 2 2 5" xfId="60188"/>
    <cellStyle name="40 % - Accent6 3 3 2 2 2 3" xfId="18125"/>
    <cellStyle name="40 % - Accent6 3 3 2 2 2 4" xfId="23232"/>
    <cellStyle name="40 % - Accent6 3 3 2 2 2 5" xfId="33789"/>
    <cellStyle name="40 % - Accent6 3 3 2 2 2 6" xfId="44344"/>
    <cellStyle name="40 % - Accent6 3 3 2 2 2 7" xfId="54908"/>
    <cellStyle name="40 % - Accent6 3 3 2 2 3" xfId="10365"/>
    <cellStyle name="40 % - Accent6 3 3 2 2 3 2" xfId="25872"/>
    <cellStyle name="40 % - Accent6 3 3 2 2 3 3" xfId="36429"/>
    <cellStyle name="40 % - Accent6 3 3 2 2 3 4" xfId="46984"/>
    <cellStyle name="40 % - Accent6 3 3 2 2 3 5" xfId="57548"/>
    <cellStyle name="40 % - Accent6 3 3 2 2 4" xfId="5083"/>
    <cellStyle name="40 % - Accent6 3 3 2 2 5" xfId="15661"/>
    <cellStyle name="40 % - Accent6 3 3 2 2 6" xfId="20592"/>
    <cellStyle name="40 % - Accent6 3 3 2 2 7" xfId="31149"/>
    <cellStyle name="40 % - Accent6 3 3 2 2 8" xfId="41704"/>
    <cellStyle name="40 % - Accent6 3 3 2 2 9" xfId="52268"/>
    <cellStyle name="40 % - Accent6 3 3 2 3" xfId="6493"/>
    <cellStyle name="40 % - Accent6 3 3 2 3 2" xfId="11774"/>
    <cellStyle name="40 % - Accent6 3 3 2 3 2 2" xfId="27280"/>
    <cellStyle name="40 % - Accent6 3 3 2 3 2 3" xfId="37837"/>
    <cellStyle name="40 % - Accent6 3 3 2 3 2 4" xfId="48392"/>
    <cellStyle name="40 % - Accent6 3 3 2 3 2 5" xfId="58956"/>
    <cellStyle name="40 % - Accent6 3 3 2 3 3" xfId="16893"/>
    <cellStyle name="40 % - Accent6 3 3 2 3 4" xfId="22000"/>
    <cellStyle name="40 % - Accent6 3 3 2 3 5" xfId="32557"/>
    <cellStyle name="40 % - Accent6 3 3 2 3 6" xfId="43112"/>
    <cellStyle name="40 % - Accent6 3 3 2 3 7" xfId="53676"/>
    <cellStyle name="40 % - Accent6 3 3 2 4" xfId="9133"/>
    <cellStyle name="40 % - Accent6 3 3 2 4 2" xfId="24640"/>
    <cellStyle name="40 % - Accent6 3 3 2 4 3" xfId="35197"/>
    <cellStyle name="40 % - Accent6 3 3 2 4 4" xfId="45752"/>
    <cellStyle name="40 % - Accent6 3 3 2 4 5" xfId="56316"/>
    <cellStyle name="40 % - Accent6 3 3 2 5" xfId="3851"/>
    <cellStyle name="40 % - Accent6 3 3 2 6" xfId="14429"/>
    <cellStyle name="40 % - Accent6 3 3 2 7" xfId="19360"/>
    <cellStyle name="40 % - Accent6 3 3 2 8" xfId="29917"/>
    <cellStyle name="40 % - Accent6 3 3 2 9" xfId="40472"/>
    <cellStyle name="40 % - Accent6 3 3 3" xfId="1735"/>
    <cellStyle name="40 % - Accent6 3 3 3 2" xfId="7021"/>
    <cellStyle name="40 % - Accent6 3 3 3 2 2" xfId="12302"/>
    <cellStyle name="40 % - Accent6 3 3 3 2 2 2" xfId="27808"/>
    <cellStyle name="40 % - Accent6 3 3 3 2 2 3" xfId="38365"/>
    <cellStyle name="40 % - Accent6 3 3 3 2 2 4" xfId="48920"/>
    <cellStyle name="40 % - Accent6 3 3 3 2 2 5" xfId="59484"/>
    <cellStyle name="40 % - Accent6 3 3 3 2 3" xfId="17421"/>
    <cellStyle name="40 % - Accent6 3 3 3 2 4" xfId="22528"/>
    <cellStyle name="40 % - Accent6 3 3 3 2 5" xfId="33085"/>
    <cellStyle name="40 % - Accent6 3 3 3 2 6" xfId="43640"/>
    <cellStyle name="40 % - Accent6 3 3 3 2 7" xfId="54204"/>
    <cellStyle name="40 % - Accent6 3 3 3 3" xfId="9661"/>
    <cellStyle name="40 % - Accent6 3 3 3 3 2" xfId="25168"/>
    <cellStyle name="40 % - Accent6 3 3 3 3 3" xfId="35725"/>
    <cellStyle name="40 % - Accent6 3 3 3 3 4" xfId="46280"/>
    <cellStyle name="40 % - Accent6 3 3 3 3 5" xfId="56844"/>
    <cellStyle name="40 % - Accent6 3 3 3 4" xfId="4379"/>
    <cellStyle name="40 % - Accent6 3 3 3 5" xfId="14957"/>
    <cellStyle name="40 % - Accent6 3 3 3 6" xfId="19888"/>
    <cellStyle name="40 % - Accent6 3 3 3 7" xfId="30445"/>
    <cellStyle name="40 % - Accent6 3 3 3 8" xfId="41000"/>
    <cellStyle name="40 % - Accent6 3 3 3 9" xfId="51564"/>
    <cellStyle name="40 % - Accent6 3 3 4" xfId="5788"/>
    <cellStyle name="40 % - Accent6 3 3 4 2" xfId="11070"/>
    <cellStyle name="40 % - Accent6 3 3 4 2 2" xfId="26576"/>
    <cellStyle name="40 % - Accent6 3 3 4 2 3" xfId="37133"/>
    <cellStyle name="40 % - Accent6 3 3 4 2 4" xfId="47688"/>
    <cellStyle name="40 % - Accent6 3 3 4 2 5" xfId="58252"/>
    <cellStyle name="40 % - Accent6 3 3 4 3" xfId="16189"/>
    <cellStyle name="40 % - Accent6 3 3 4 4" xfId="21296"/>
    <cellStyle name="40 % - Accent6 3 3 4 5" xfId="31853"/>
    <cellStyle name="40 % - Accent6 3 3 4 6" xfId="42408"/>
    <cellStyle name="40 % - Accent6 3 3 4 7" xfId="52972"/>
    <cellStyle name="40 % - Accent6 3 3 5" xfId="8429"/>
    <cellStyle name="40 % - Accent6 3 3 5 2" xfId="23936"/>
    <cellStyle name="40 % - Accent6 3 3 5 3" xfId="34493"/>
    <cellStyle name="40 % - Accent6 3 3 5 4" xfId="45048"/>
    <cellStyle name="40 % - Accent6 3 3 5 5" xfId="55612"/>
    <cellStyle name="40 % - Accent6 3 3 6" xfId="3149"/>
    <cellStyle name="40 % - Accent6 3 3 7" xfId="13725"/>
    <cellStyle name="40 % - Accent6 3 3 8" xfId="18656"/>
    <cellStyle name="40 % - Accent6 3 3 9" xfId="29215"/>
    <cellStyle name="40 % - Accent6 3 4" xfId="855"/>
    <cellStyle name="40 % - Accent6 3 4 10" xfId="50684"/>
    <cellStyle name="40 % - Accent6 3 4 2" xfId="2087"/>
    <cellStyle name="40 % - Accent6 3 4 2 2" xfId="7373"/>
    <cellStyle name="40 % - Accent6 3 4 2 2 2" xfId="12654"/>
    <cellStyle name="40 % - Accent6 3 4 2 2 2 2" xfId="28160"/>
    <cellStyle name="40 % - Accent6 3 4 2 2 2 3" xfId="38717"/>
    <cellStyle name="40 % - Accent6 3 4 2 2 2 4" xfId="49272"/>
    <cellStyle name="40 % - Accent6 3 4 2 2 2 5" xfId="59836"/>
    <cellStyle name="40 % - Accent6 3 4 2 2 3" xfId="17773"/>
    <cellStyle name="40 % - Accent6 3 4 2 2 4" xfId="22880"/>
    <cellStyle name="40 % - Accent6 3 4 2 2 5" xfId="33437"/>
    <cellStyle name="40 % - Accent6 3 4 2 2 6" xfId="43992"/>
    <cellStyle name="40 % - Accent6 3 4 2 2 7" xfId="54556"/>
    <cellStyle name="40 % - Accent6 3 4 2 3" xfId="10013"/>
    <cellStyle name="40 % - Accent6 3 4 2 3 2" xfId="25520"/>
    <cellStyle name="40 % - Accent6 3 4 2 3 3" xfId="36077"/>
    <cellStyle name="40 % - Accent6 3 4 2 3 4" xfId="46632"/>
    <cellStyle name="40 % - Accent6 3 4 2 3 5" xfId="57196"/>
    <cellStyle name="40 % - Accent6 3 4 2 4" xfId="4731"/>
    <cellStyle name="40 % - Accent6 3 4 2 5" xfId="15309"/>
    <cellStyle name="40 % - Accent6 3 4 2 6" xfId="20240"/>
    <cellStyle name="40 % - Accent6 3 4 2 7" xfId="30797"/>
    <cellStyle name="40 % - Accent6 3 4 2 8" xfId="41352"/>
    <cellStyle name="40 % - Accent6 3 4 2 9" xfId="51916"/>
    <cellStyle name="40 % - Accent6 3 4 3" xfId="6141"/>
    <cellStyle name="40 % - Accent6 3 4 3 2" xfId="11422"/>
    <cellStyle name="40 % - Accent6 3 4 3 2 2" xfId="26928"/>
    <cellStyle name="40 % - Accent6 3 4 3 2 3" xfId="37485"/>
    <cellStyle name="40 % - Accent6 3 4 3 2 4" xfId="48040"/>
    <cellStyle name="40 % - Accent6 3 4 3 2 5" xfId="58604"/>
    <cellStyle name="40 % - Accent6 3 4 3 3" xfId="16541"/>
    <cellStyle name="40 % - Accent6 3 4 3 4" xfId="21648"/>
    <cellStyle name="40 % - Accent6 3 4 3 5" xfId="32205"/>
    <cellStyle name="40 % - Accent6 3 4 3 6" xfId="42760"/>
    <cellStyle name="40 % - Accent6 3 4 3 7" xfId="53324"/>
    <cellStyle name="40 % - Accent6 3 4 4" xfId="8781"/>
    <cellStyle name="40 % - Accent6 3 4 4 2" xfId="24288"/>
    <cellStyle name="40 % - Accent6 3 4 4 3" xfId="34845"/>
    <cellStyle name="40 % - Accent6 3 4 4 4" xfId="45400"/>
    <cellStyle name="40 % - Accent6 3 4 4 5" xfId="55964"/>
    <cellStyle name="40 % - Accent6 3 4 5" xfId="3499"/>
    <cellStyle name="40 % - Accent6 3 4 6" xfId="14077"/>
    <cellStyle name="40 % - Accent6 3 4 7" xfId="19008"/>
    <cellStyle name="40 % - Accent6 3 4 8" xfId="29565"/>
    <cellStyle name="40 % - Accent6 3 4 9" xfId="40120"/>
    <cellStyle name="40 % - Accent6 3 5" xfId="1383"/>
    <cellStyle name="40 % - Accent6 3 5 2" xfId="6669"/>
    <cellStyle name="40 % - Accent6 3 5 2 2" xfId="11950"/>
    <cellStyle name="40 % - Accent6 3 5 2 2 2" xfId="27456"/>
    <cellStyle name="40 % - Accent6 3 5 2 2 3" xfId="38013"/>
    <cellStyle name="40 % - Accent6 3 5 2 2 4" xfId="48568"/>
    <cellStyle name="40 % - Accent6 3 5 2 2 5" xfId="59132"/>
    <cellStyle name="40 % - Accent6 3 5 2 3" xfId="17069"/>
    <cellStyle name="40 % - Accent6 3 5 2 4" xfId="22176"/>
    <cellStyle name="40 % - Accent6 3 5 2 5" xfId="32733"/>
    <cellStyle name="40 % - Accent6 3 5 2 6" xfId="43288"/>
    <cellStyle name="40 % - Accent6 3 5 2 7" xfId="53852"/>
    <cellStyle name="40 % - Accent6 3 5 3" xfId="9309"/>
    <cellStyle name="40 % - Accent6 3 5 3 2" xfId="24816"/>
    <cellStyle name="40 % - Accent6 3 5 3 3" xfId="35373"/>
    <cellStyle name="40 % - Accent6 3 5 3 4" xfId="45928"/>
    <cellStyle name="40 % - Accent6 3 5 3 5" xfId="56492"/>
    <cellStyle name="40 % - Accent6 3 5 4" xfId="4027"/>
    <cellStyle name="40 % - Accent6 3 5 5" xfId="14605"/>
    <cellStyle name="40 % - Accent6 3 5 6" xfId="19536"/>
    <cellStyle name="40 % - Accent6 3 5 7" xfId="30093"/>
    <cellStyle name="40 % - Accent6 3 5 8" xfId="40648"/>
    <cellStyle name="40 % - Accent6 3 5 9" xfId="51212"/>
    <cellStyle name="40 % - Accent6 3 6" xfId="2615"/>
    <cellStyle name="40 % - Accent6 3 6 2" xfId="7901"/>
    <cellStyle name="40 % - Accent6 3 6 2 2" xfId="13182"/>
    <cellStyle name="40 % - Accent6 3 6 2 2 2" xfId="28688"/>
    <cellStyle name="40 % - Accent6 3 6 2 2 3" xfId="39245"/>
    <cellStyle name="40 % - Accent6 3 6 2 2 4" xfId="49800"/>
    <cellStyle name="40 % - Accent6 3 6 2 2 5" xfId="60364"/>
    <cellStyle name="40 % - Accent6 3 6 2 3" xfId="23408"/>
    <cellStyle name="40 % - Accent6 3 6 2 4" xfId="33965"/>
    <cellStyle name="40 % - Accent6 3 6 2 5" xfId="44520"/>
    <cellStyle name="40 % - Accent6 3 6 2 6" xfId="55084"/>
    <cellStyle name="40 % - Accent6 3 6 3" xfId="10541"/>
    <cellStyle name="40 % - Accent6 3 6 3 2" xfId="26048"/>
    <cellStyle name="40 % - Accent6 3 6 3 3" xfId="36605"/>
    <cellStyle name="40 % - Accent6 3 6 3 4" xfId="47160"/>
    <cellStyle name="40 % - Accent6 3 6 3 5" xfId="57724"/>
    <cellStyle name="40 % - Accent6 3 6 4" xfId="5259"/>
    <cellStyle name="40 % - Accent6 3 6 5" xfId="15837"/>
    <cellStyle name="40 % - Accent6 3 6 6" xfId="20768"/>
    <cellStyle name="40 % - Accent6 3 6 7" xfId="31325"/>
    <cellStyle name="40 % - Accent6 3 6 8" xfId="41880"/>
    <cellStyle name="40 % - Accent6 3 6 9" xfId="52444"/>
    <cellStyle name="40 % - Accent6 3 7" xfId="5436"/>
    <cellStyle name="40 % - Accent6 3 7 2" xfId="10718"/>
    <cellStyle name="40 % - Accent6 3 7 2 2" xfId="26224"/>
    <cellStyle name="40 % - Accent6 3 7 2 3" xfId="36781"/>
    <cellStyle name="40 % - Accent6 3 7 2 4" xfId="47336"/>
    <cellStyle name="40 % - Accent6 3 7 2 5" xfId="57900"/>
    <cellStyle name="40 % - Accent6 3 7 3" xfId="20944"/>
    <cellStyle name="40 % - Accent6 3 7 4" xfId="31501"/>
    <cellStyle name="40 % - Accent6 3 7 5" xfId="42056"/>
    <cellStyle name="40 % - Accent6 3 7 6" xfId="52620"/>
    <cellStyle name="40 % - Accent6 3 8" xfId="8077"/>
    <cellStyle name="40 % - Accent6 3 8 2" xfId="23584"/>
    <cellStyle name="40 % - Accent6 3 8 3" xfId="34141"/>
    <cellStyle name="40 % - Accent6 3 8 4" xfId="44696"/>
    <cellStyle name="40 % - Accent6 3 8 5" xfId="55260"/>
    <cellStyle name="40 % - Accent6 3 9" xfId="2792"/>
    <cellStyle name="40 % - Accent6 4" xfId="237"/>
    <cellStyle name="40 % - Accent6 4 10" xfId="28953"/>
    <cellStyle name="40 % - Accent6 4 11" xfId="39508"/>
    <cellStyle name="40 % - Accent6 4 12" xfId="50068"/>
    <cellStyle name="40 % - Accent6 4 2" xfId="590"/>
    <cellStyle name="40 % - Accent6 4 2 10" xfId="50419"/>
    <cellStyle name="40 % - Accent6 4 2 2" xfId="1822"/>
    <cellStyle name="40 % - Accent6 4 2 2 2" xfId="7108"/>
    <cellStyle name="40 % - Accent6 4 2 2 2 2" xfId="12389"/>
    <cellStyle name="40 % - Accent6 4 2 2 2 2 2" xfId="27895"/>
    <cellStyle name="40 % - Accent6 4 2 2 2 2 3" xfId="38452"/>
    <cellStyle name="40 % - Accent6 4 2 2 2 2 4" xfId="49007"/>
    <cellStyle name="40 % - Accent6 4 2 2 2 2 5" xfId="59571"/>
    <cellStyle name="40 % - Accent6 4 2 2 2 3" xfId="17508"/>
    <cellStyle name="40 % - Accent6 4 2 2 2 4" xfId="22615"/>
    <cellStyle name="40 % - Accent6 4 2 2 2 5" xfId="33172"/>
    <cellStyle name="40 % - Accent6 4 2 2 2 6" xfId="43727"/>
    <cellStyle name="40 % - Accent6 4 2 2 2 7" xfId="54291"/>
    <cellStyle name="40 % - Accent6 4 2 2 3" xfId="9748"/>
    <cellStyle name="40 % - Accent6 4 2 2 3 2" xfId="25255"/>
    <cellStyle name="40 % - Accent6 4 2 2 3 3" xfId="35812"/>
    <cellStyle name="40 % - Accent6 4 2 2 3 4" xfId="46367"/>
    <cellStyle name="40 % - Accent6 4 2 2 3 5" xfId="56931"/>
    <cellStyle name="40 % - Accent6 4 2 2 4" xfId="4466"/>
    <cellStyle name="40 % - Accent6 4 2 2 5" xfId="15044"/>
    <cellStyle name="40 % - Accent6 4 2 2 6" xfId="19975"/>
    <cellStyle name="40 % - Accent6 4 2 2 7" xfId="30532"/>
    <cellStyle name="40 % - Accent6 4 2 2 8" xfId="41087"/>
    <cellStyle name="40 % - Accent6 4 2 2 9" xfId="51651"/>
    <cellStyle name="40 % - Accent6 4 2 3" xfId="5876"/>
    <cellStyle name="40 % - Accent6 4 2 3 2" xfId="11157"/>
    <cellStyle name="40 % - Accent6 4 2 3 2 2" xfId="26663"/>
    <cellStyle name="40 % - Accent6 4 2 3 2 3" xfId="37220"/>
    <cellStyle name="40 % - Accent6 4 2 3 2 4" xfId="47775"/>
    <cellStyle name="40 % - Accent6 4 2 3 2 5" xfId="58339"/>
    <cellStyle name="40 % - Accent6 4 2 3 3" xfId="16276"/>
    <cellStyle name="40 % - Accent6 4 2 3 4" xfId="21383"/>
    <cellStyle name="40 % - Accent6 4 2 3 5" xfId="31940"/>
    <cellStyle name="40 % - Accent6 4 2 3 6" xfId="42495"/>
    <cellStyle name="40 % - Accent6 4 2 3 7" xfId="53059"/>
    <cellStyle name="40 % - Accent6 4 2 4" xfId="8516"/>
    <cellStyle name="40 % - Accent6 4 2 4 2" xfId="24023"/>
    <cellStyle name="40 % - Accent6 4 2 4 3" xfId="34580"/>
    <cellStyle name="40 % - Accent6 4 2 4 4" xfId="45135"/>
    <cellStyle name="40 % - Accent6 4 2 4 5" xfId="55699"/>
    <cellStyle name="40 % - Accent6 4 2 5" xfId="3234"/>
    <cellStyle name="40 % - Accent6 4 2 6" xfId="13812"/>
    <cellStyle name="40 % - Accent6 4 2 7" xfId="18743"/>
    <cellStyle name="40 % - Accent6 4 2 8" xfId="29300"/>
    <cellStyle name="40 % - Accent6 4 2 9" xfId="39855"/>
    <cellStyle name="40 % - Accent6 4 3" xfId="942"/>
    <cellStyle name="40 % - Accent6 4 3 10" xfId="50771"/>
    <cellStyle name="40 % - Accent6 4 3 2" xfId="2174"/>
    <cellStyle name="40 % - Accent6 4 3 2 2" xfId="7460"/>
    <cellStyle name="40 % - Accent6 4 3 2 2 2" xfId="12741"/>
    <cellStyle name="40 % - Accent6 4 3 2 2 2 2" xfId="28247"/>
    <cellStyle name="40 % - Accent6 4 3 2 2 2 3" xfId="38804"/>
    <cellStyle name="40 % - Accent6 4 3 2 2 2 4" xfId="49359"/>
    <cellStyle name="40 % - Accent6 4 3 2 2 2 5" xfId="59923"/>
    <cellStyle name="40 % - Accent6 4 3 2 2 3" xfId="17860"/>
    <cellStyle name="40 % - Accent6 4 3 2 2 4" xfId="22967"/>
    <cellStyle name="40 % - Accent6 4 3 2 2 5" xfId="33524"/>
    <cellStyle name="40 % - Accent6 4 3 2 2 6" xfId="44079"/>
    <cellStyle name="40 % - Accent6 4 3 2 2 7" xfId="54643"/>
    <cellStyle name="40 % - Accent6 4 3 2 3" xfId="10100"/>
    <cellStyle name="40 % - Accent6 4 3 2 3 2" xfId="25607"/>
    <cellStyle name="40 % - Accent6 4 3 2 3 3" xfId="36164"/>
    <cellStyle name="40 % - Accent6 4 3 2 3 4" xfId="46719"/>
    <cellStyle name="40 % - Accent6 4 3 2 3 5" xfId="57283"/>
    <cellStyle name="40 % - Accent6 4 3 2 4" xfId="4818"/>
    <cellStyle name="40 % - Accent6 4 3 2 5" xfId="15396"/>
    <cellStyle name="40 % - Accent6 4 3 2 6" xfId="20327"/>
    <cellStyle name="40 % - Accent6 4 3 2 7" xfId="30884"/>
    <cellStyle name="40 % - Accent6 4 3 2 8" xfId="41439"/>
    <cellStyle name="40 % - Accent6 4 3 2 9" xfId="52003"/>
    <cellStyle name="40 % - Accent6 4 3 3" xfId="6228"/>
    <cellStyle name="40 % - Accent6 4 3 3 2" xfId="11509"/>
    <cellStyle name="40 % - Accent6 4 3 3 2 2" xfId="27015"/>
    <cellStyle name="40 % - Accent6 4 3 3 2 3" xfId="37572"/>
    <cellStyle name="40 % - Accent6 4 3 3 2 4" xfId="48127"/>
    <cellStyle name="40 % - Accent6 4 3 3 2 5" xfId="58691"/>
    <cellStyle name="40 % - Accent6 4 3 3 3" xfId="16628"/>
    <cellStyle name="40 % - Accent6 4 3 3 4" xfId="21735"/>
    <cellStyle name="40 % - Accent6 4 3 3 5" xfId="32292"/>
    <cellStyle name="40 % - Accent6 4 3 3 6" xfId="42847"/>
    <cellStyle name="40 % - Accent6 4 3 3 7" xfId="53411"/>
    <cellStyle name="40 % - Accent6 4 3 4" xfId="8868"/>
    <cellStyle name="40 % - Accent6 4 3 4 2" xfId="24375"/>
    <cellStyle name="40 % - Accent6 4 3 4 3" xfId="34932"/>
    <cellStyle name="40 % - Accent6 4 3 4 4" xfId="45487"/>
    <cellStyle name="40 % - Accent6 4 3 4 5" xfId="56051"/>
    <cellStyle name="40 % - Accent6 4 3 5" xfId="3586"/>
    <cellStyle name="40 % - Accent6 4 3 6" xfId="14164"/>
    <cellStyle name="40 % - Accent6 4 3 7" xfId="19095"/>
    <cellStyle name="40 % - Accent6 4 3 8" xfId="29652"/>
    <cellStyle name="40 % - Accent6 4 3 9" xfId="40207"/>
    <cellStyle name="40 % - Accent6 4 4" xfId="1470"/>
    <cellStyle name="40 % - Accent6 4 4 2" xfId="6756"/>
    <cellStyle name="40 % - Accent6 4 4 2 2" xfId="12037"/>
    <cellStyle name="40 % - Accent6 4 4 2 2 2" xfId="27543"/>
    <cellStyle name="40 % - Accent6 4 4 2 2 3" xfId="38100"/>
    <cellStyle name="40 % - Accent6 4 4 2 2 4" xfId="48655"/>
    <cellStyle name="40 % - Accent6 4 4 2 2 5" xfId="59219"/>
    <cellStyle name="40 % - Accent6 4 4 2 3" xfId="17156"/>
    <cellStyle name="40 % - Accent6 4 4 2 4" xfId="22263"/>
    <cellStyle name="40 % - Accent6 4 4 2 5" xfId="32820"/>
    <cellStyle name="40 % - Accent6 4 4 2 6" xfId="43375"/>
    <cellStyle name="40 % - Accent6 4 4 2 7" xfId="53939"/>
    <cellStyle name="40 % - Accent6 4 4 3" xfId="9396"/>
    <cellStyle name="40 % - Accent6 4 4 3 2" xfId="24903"/>
    <cellStyle name="40 % - Accent6 4 4 3 3" xfId="35460"/>
    <cellStyle name="40 % - Accent6 4 4 3 4" xfId="46015"/>
    <cellStyle name="40 % - Accent6 4 4 3 5" xfId="56579"/>
    <cellStyle name="40 % - Accent6 4 4 4" xfId="4114"/>
    <cellStyle name="40 % - Accent6 4 4 5" xfId="14692"/>
    <cellStyle name="40 % - Accent6 4 4 6" xfId="19623"/>
    <cellStyle name="40 % - Accent6 4 4 7" xfId="30180"/>
    <cellStyle name="40 % - Accent6 4 4 8" xfId="40735"/>
    <cellStyle name="40 % - Accent6 4 4 9" xfId="51299"/>
    <cellStyle name="40 % - Accent6 4 5" xfId="5523"/>
    <cellStyle name="40 % - Accent6 4 5 2" xfId="10805"/>
    <cellStyle name="40 % - Accent6 4 5 2 2" xfId="26311"/>
    <cellStyle name="40 % - Accent6 4 5 2 3" xfId="36868"/>
    <cellStyle name="40 % - Accent6 4 5 2 4" xfId="47423"/>
    <cellStyle name="40 % - Accent6 4 5 2 5" xfId="57987"/>
    <cellStyle name="40 % - Accent6 4 5 3" xfId="15924"/>
    <cellStyle name="40 % - Accent6 4 5 4" xfId="21031"/>
    <cellStyle name="40 % - Accent6 4 5 5" xfId="31588"/>
    <cellStyle name="40 % - Accent6 4 5 6" xfId="42143"/>
    <cellStyle name="40 % - Accent6 4 5 7" xfId="52707"/>
    <cellStyle name="40 % - Accent6 4 6" xfId="8164"/>
    <cellStyle name="40 % - Accent6 4 6 2" xfId="23671"/>
    <cellStyle name="40 % - Accent6 4 6 3" xfId="34228"/>
    <cellStyle name="40 % - Accent6 4 6 4" xfId="44783"/>
    <cellStyle name="40 % - Accent6 4 6 5" xfId="55347"/>
    <cellStyle name="40 % - Accent6 4 7" xfId="2887"/>
    <cellStyle name="40 % - Accent6 4 8" xfId="13460"/>
    <cellStyle name="40 % - Accent6 4 9" xfId="18392"/>
    <cellStyle name="40 % - Accent6 5" xfId="410"/>
    <cellStyle name="40 % - Accent6 5 10" xfId="39680"/>
    <cellStyle name="40 % - Accent6 5 11" xfId="50240"/>
    <cellStyle name="40 % - Accent6 5 2" xfId="1115"/>
    <cellStyle name="40 % - Accent6 5 2 10" xfId="50944"/>
    <cellStyle name="40 % - Accent6 5 2 2" xfId="2347"/>
    <cellStyle name="40 % - Accent6 5 2 2 2" xfId="7633"/>
    <cellStyle name="40 % - Accent6 5 2 2 2 2" xfId="12914"/>
    <cellStyle name="40 % - Accent6 5 2 2 2 2 2" xfId="28420"/>
    <cellStyle name="40 % - Accent6 5 2 2 2 2 3" xfId="38977"/>
    <cellStyle name="40 % - Accent6 5 2 2 2 2 4" xfId="49532"/>
    <cellStyle name="40 % - Accent6 5 2 2 2 2 5" xfId="60096"/>
    <cellStyle name="40 % - Accent6 5 2 2 2 3" xfId="18033"/>
    <cellStyle name="40 % - Accent6 5 2 2 2 4" xfId="23140"/>
    <cellStyle name="40 % - Accent6 5 2 2 2 5" xfId="33697"/>
    <cellStyle name="40 % - Accent6 5 2 2 2 6" xfId="44252"/>
    <cellStyle name="40 % - Accent6 5 2 2 2 7" xfId="54816"/>
    <cellStyle name="40 % - Accent6 5 2 2 3" xfId="10273"/>
    <cellStyle name="40 % - Accent6 5 2 2 3 2" xfId="25780"/>
    <cellStyle name="40 % - Accent6 5 2 2 3 3" xfId="36337"/>
    <cellStyle name="40 % - Accent6 5 2 2 3 4" xfId="46892"/>
    <cellStyle name="40 % - Accent6 5 2 2 3 5" xfId="57456"/>
    <cellStyle name="40 % - Accent6 5 2 2 4" xfId="4991"/>
    <cellStyle name="40 % - Accent6 5 2 2 5" xfId="15569"/>
    <cellStyle name="40 % - Accent6 5 2 2 6" xfId="20500"/>
    <cellStyle name="40 % - Accent6 5 2 2 7" xfId="31057"/>
    <cellStyle name="40 % - Accent6 5 2 2 8" xfId="41612"/>
    <cellStyle name="40 % - Accent6 5 2 2 9" xfId="52176"/>
    <cellStyle name="40 % - Accent6 5 2 3" xfId="6401"/>
    <cellStyle name="40 % - Accent6 5 2 3 2" xfId="11682"/>
    <cellStyle name="40 % - Accent6 5 2 3 2 2" xfId="27188"/>
    <cellStyle name="40 % - Accent6 5 2 3 2 3" xfId="37745"/>
    <cellStyle name="40 % - Accent6 5 2 3 2 4" xfId="48300"/>
    <cellStyle name="40 % - Accent6 5 2 3 2 5" xfId="58864"/>
    <cellStyle name="40 % - Accent6 5 2 3 3" xfId="16801"/>
    <cellStyle name="40 % - Accent6 5 2 3 4" xfId="21908"/>
    <cellStyle name="40 % - Accent6 5 2 3 5" xfId="32465"/>
    <cellStyle name="40 % - Accent6 5 2 3 6" xfId="43020"/>
    <cellStyle name="40 % - Accent6 5 2 3 7" xfId="53584"/>
    <cellStyle name="40 % - Accent6 5 2 4" xfId="9041"/>
    <cellStyle name="40 % - Accent6 5 2 4 2" xfId="24548"/>
    <cellStyle name="40 % - Accent6 5 2 4 3" xfId="35105"/>
    <cellStyle name="40 % - Accent6 5 2 4 4" xfId="45660"/>
    <cellStyle name="40 % - Accent6 5 2 4 5" xfId="56224"/>
    <cellStyle name="40 % - Accent6 5 2 5" xfId="3759"/>
    <cellStyle name="40 % - Accent6 5 2 6" xfId="14337"/>
    <cellStyle name="40 % - Accent6 5 2 7" xfId="19268"/>
    <cellStyle name="40 % - Accent6 5 2 8" xfId="29825"/>
    <cellStyle name="40 % - Accent6 5 2 9" xfId="40380"/>
    <cellStyle name="40 % - Accent6 5 3" xfId="1643"/>
    <cellStyle name="40 % - Accent6 5 3 2" xfId="6929"/>
    <cellStyle name="40 % - Accent6 5 3 2 2" xfId="12210"/>
    <cellStyle name="40 % - Accent6 5 3 2 2 2" xfId="27716"/>
    <cellStyle name="40 % - Accent6 5 3 2 2 3" xfId="38273"/>
    <cellStyle name="40 % - Accent6 5 3 2 2 4" xfId="48828"/>
    <cellStyle name="40 % - Accent6 5 3 2 2 5" xfId="59392"/>
    <cellStyle name="40 % - Accent6 5 3 2 3" xfId="17329"/>
    <cellStyle name="40 % - Accent6 5 3 2 4" xfId="22436"/>
    <cellStyle name="40 % - Accent6 5 3 2 5" xfId="32993"/>
    <cellStyle name="40 % - Accent6 5 3 2 6" xfId="43548"/>
    <cellStyle name="40 % - Accent6 5 3 2 7" xfId="54112"/>
    <cellStyle name="40 % - Accent6 5 3 3" xfId="9569"/>
    <cellStyle name="40 % - Accent6 5 3 3 2" xfId="25076"/>
    <cellStyle name="40 % - Accent6 5 3 3 3" xfId="35633"/>
    <cellStyle name="40 % - Accent6 5 3 3 4" xfId="46188"/>
    <cellStyle name="40 % - Accent6 5 3 3 5" xfId="56752"/>
    <cellStyle name="40 % - Accent6 5 3 4" xfId="4287"/>
    <cellStyle name="40 % - Accent6 5 3 5" xfId="14865"/>
    <cellStyle name="40 % - Accent6 5 3 6" xfId="19796"/>
    <cellStyle name="40 % - Accent6 5 3 7" xfId="30353"/>
    <cellStyle name="40 % - Accent6 5 3 8" xfId="40908"/>
    <cellStyle name="40 % - Accent6 5 3 9" xfId="51472"/>
    <cellStyle name="40 % - Accent6 5 4" xfId="5696"/>
    <cellStyle name="40 % - Accent6 5 4 2" xfId="10978"/>
    <cellStyle name="40 % - Accent6 5 4 2 2" xfId="26484"/>
    <cellStyle name="40 % - Accent6 5 4 2 3" xfId="37041"/>
    <cellStyle name="40 % - Accent6 5 4 2 4" xfId="47596"/>
    <cellStyle name="40 % - Accent6 5 4 2 5" xfId="58160"/>
    <cellStyle name="40 % - Accent6 5 4 3" xfId="16097"/>
    <cellStyle name="40 % - Accent6 5 4 4" xfId="21204"/>
    <cellStyle name="40 % - Accent6 5 4 5" xfId="31761"/>
    <cellStyle name="40 % - Accent6 5 4 6" xfId="42316"/>
    <cellStyle name="40 % - Accent6 5 4 7" xfId="52880"/>
    <cellStyle name="40 % - Accent6 5 5" xfId="8337"/>
    <cellStyle name="40 % - Accent6 5 5 2" xfId="23844"/>
    <cellStyle name="40 % - Accent6 5 5 3" xfId="34401"/>
    <cellStyle name="40 % - Accent6 5 5 4" xfId="44956"/>
    <cellStyle name="40 % - Accent6 5 5 5" xfId="55520"/>
    <cellStyle name="40 % - Accent6 5 6" xfId="3059"/>
    <cellStyle name="40 % - Accent6 5 7" xfId="13633"/>
    <cellStyle name="40 % - Accent6 5 8" xfId="18564"/>
    <cellStyle name="40 % - Accent6 5 9" xfId="29125"/>
    <cellStyle name="40 % - Accent6 6" xfId="763"/>
    <cellStyle name="40 % - Accent6 6 10" xfId="50592"/>
    <cellStyle name="40 % - Accent6 6 2" xfId="1995"/>
    <cellStyle name="40 % - Accent6 6 2 2" xfId="7281"/>
    <cellStyle name="40 % - Accent6 6 2 2 2" xfId="12562"/>
    <cellStyle name="40 % - Accent6 6 2 2 2 2" xfId="28068"/>
    <cellStyle name="40 % - Accent6 6 2 2 2 3" xfId="38625"/>
    <cellStyle name="40 % - Accent6 6 2 2 2 4" xfId="49180"/>
    <cellStyle name="40 % - Accent6 6 2 2 2 5" xfId="59744"/>
    <cellStyle name="40 % - Accent6 6 2 2 3" xfId="17681"/>
    <cellStyle name="40 % - Accent6 6 2 2 4" xfId="22788"/>
    <cellStyle name="40 % - Accent6 6 2 2 5" xfId="33345"/>
    <cellStyle name="40 % - Accent6 6 2 2 6" xfId="43900"/>
    <cellStyle name="40 % - Accent6 6 2 2 7" xfId="54464"/>
    <cellStyle name="40 % - Accent6 6 2 3" xfId="9921"/>
    <cellStyle name="40 % - Accent6 6 2 3 2" xfId="25428"/>
    <cellStyle name="40 % - Accent6 6 2 3 3" xfId="35985"/>
    <cellStyle name="40 % - Accent6 6 2 3 4" xfId="46540"/>
    <cellStyle name="40 % - Accent6 6 2 3 5" xfId="57104"/>
    <cellStyle name="40 % - Accent6 6 2 4" xfId="4639"/>
    <cellStyle name="40 % - Accent6 6 2 5" xfId="15217"/>
    <cellStyle name="40 % - Accent6 6 2 6" xfId="20148"/>
    <cellStyle name="40 % - Accent6 6 2 7" xfId="30705"/>
    <cellStyle name="40 % - Accent6 6 2 8" xfId="41260"/>
    <cellStyle name="40 % - Accent6 6 2 9" xfId="51824"/>
    <cellStyle name="40 % - Accent6 6 3" xfId="6049"/>
    <cellStyle name="40 % - Accent6 6 3 2" xfId="11330"/>
    <cellStyle name="40 % - Accent6 6 3 2 2" xfId="26836"/>
    <cellStyle name="40 % - Accent6 6 3 2 3" xfId="37393"/>
    <cellStyle name="40 % - Accent6 6 3 2 4" xfId="47948"/>
    <cellStyle name="40 % - Accent6 6 3 2 5" xfId="58512"/>
    <cellStyle name="40 % - Accent6 6 3 3" xfId="16449"/>
    <cellStyle name="40 % - Accent6 6 3 4" xfId="21556"/>
    <cellStyle name="40 % - Accent6 6 3 5" xfId="32113"/>
    <cellStyle name="40 % - Accent6 6 3 6" xfId="42668"/>
    <cellStyle name="40 % - Accent6 6 3 7" xfId="53232"/>
    <cellStyle name="40 % - Accent6 6 4" xfId="8689"/>
    <cellStyle name="40 % - Accent6 6 4 2" xfId="24196"/>
    <cellStyle name="40 % - Accent6 6 4 3" xfId="34753"/>
    <cellStyle name="40 % - Accent6 6 4 4" xfId="45308"/>
    <cellStyle name="40 % - Accent6 6 4 5" xfId="55872"/>
    <cellStyle name="40 % - Accent6 6 5" xfId="3407"/>
    <cellStyle name="40 % - Accent6 6 6" xfId="13985"/>
    <cellStyle name="40 % - Accent6 6 7" xfId="18916"/>
    <cellStyle name="40 % - Accent6 6 8" xfId="29473"/>
    <cellStyle name="40 % - Accent6 6 9" xfId="40028"/>
    <cellStyle name="40 % - Accent6 7" xfId="1294"/>
    <cellStyle name="40 % - Accent6 7 2" xfId="6580"/>
    <cellStyle name="40 % - Accent6 7 2 2" xfId="11861"/>
    <cellStyle name="40 % - Accent6 7 2 2 2" xfId="27367"/>
    <cellStyle name="40 % - Accent6 7 2 2 3" xfId="37924"/>
    <cellStyle name="40 % - Accent6 7 2 2 4" xfId="48479"/>
    <cellStyle name="40 % - Accent6 7 2 2 5" xfId="59043"/>
    <cellStyle name="40 % - Accent6 7 2 3" xfId="16980"/>
    <cellStyle name="40 % - Accent6 7 2 4" xfId="22087"/>
    <cellStyle name="40 % - Accent6 7 2 5" xfId="32644"/>
    <cellStyle name="40 % - Accent6 7 2 6" xfId="43199"/>
    <cellStyle name="40 % - Accent6 7 2 7" xfId="53763"/>
    <cellStyle name="40 % - Accent6 7 3" xfId="9220"/>
    <cellStyle name="40 % - Accent6 7 3 2" xfId="24727"/>
    <cellStyle name="40 % - Accent6 7 3 3" xfId="35284"/>
    <cellStyle name="40 % - Accent6 7 3 4" xfId="45839"/>
    <cellStyle name="40 % - Accent6 7 3 5" xfId="56403"/>
    <cellStyle name="40 % - Accent6 7 4" xfId="3938"/>
    <cellStyle name="40 % - Accent6 7 5" xfId="14516"/>
    <cellStyle name="40 % - Accent6 7 6" xfId="19447"/>
    <cellStyle name="40 % - Accent6 7 7" xfId="30004"/>
    <cellStyle name="40 % - Accent6 7 8" xfId="40559"/>
    <cellStyle name="40 % - Accent6 7 9" xfId="51123"/>
    <cellStyle name="40 % - Accent6 8" xfId="2523"/>
    <cellStyle name="40 % - Accent6 8 2" xfId="7809"/>
    <cellStyle name="40 % - Accent6 8 2 2" xfId="13090"/>
    <cellStyle name="40 % - Accent6 8 2 2 2" xfId="28596"/>
    <cellStyle name="40 % - Accent6 8 2 2 3" xfId="39153"/>
    <cellStyle name="40 % - Accent6 8 2 2 4" xfId="49708"/>
    <cellStyle name="40 % - Accent6 8 2 2 5" xfId="60272"/>
    <cellStyle name="40 % - Accent6 8 2 3" xfId="23316"/>
    <cellStyle name="40 % - Accent6 8 2 4" xfId="33873"/>
    <cellStyle name="40 % - Accent6 8 2 5" xfId="44428"/>
    <cellStyle name="40 % - Accent6 8 2 6" xfId="54992"/>
    <cellStyle name="40 % - Accent6 8 3" xfId="10449"/>
    <cellStyle name="40 % - Accent6 8 3 2" xfId="25956"/>
    <cellStyle name="40 % - Accent6 8 3 3" xfId="36513"/>
    <cellStyle name="40 % - Accent6 8 3 4" xfId="47068"/>
    <cellStyle name="40 % - Accent6 8 3 5" xfId="57632"/>
    <cellStyle name="40 % - Accent6 8 4" xfId="5167"/>
    <cellStyle name="40 % - Accent6 8 5" xfId="15748"/>
    <cellStyle name="40 % - Accent6 8 6" xfId="20676"/>
    <cellStyle name="40 % - Accent6 8 7" xfId="31233"/>
    <cellStyle name="40 % - Accent6 8 8" xfId="41788"/>
    <cellStyle name="40 % - Accent6 8 9" xfId="52352"/>
    <cellStyle name="40 % - Accent6 9" xfId="5343"/>
    <cellStyle name="40 % - Accent6 9 2" xfId="10625"/>
    <cellStyle name="40 % - Accent6 9 2 2" xfId="26132"/>
    <cellStyle name="40 % - Accent6 9 2 3" xfId="36689"/>
    <cellStyle name="40 % - Accent6 9 2 4" xfId="47244"/>
    <cellStyle name="40 % - Accent6 9 2 5" xfId="57808"/>
    <cellStyle name="40 % - Accent6 9 3" xfId="20852"/>
    <cellStyle name="40 % - Accent6 9 4" xfId="31409"/>
    <cellStyle name="40 % - Accent6 9 5" xfId="41964"/>
    <cellStyle name="40 % - Accent6 9 6" xfId="52528"/>
    <cellStyle name="60 % - Accent1 2" xfId="33"/>
    <cellStyle name="60 % - Accent2 2" xfId="37"/>
    <cellStyle name="60 % - Accent3 2" xfId="41"/>
    <cellStyle name="60 % - Accent4 2" xfId="45"/>
    <cellStyle name="60 % - Accent5 2" xfId="49"/>
    <cellStyle name="60 % - Accent6 2" xfId="53"/>
    <cellStyle name="Accent1 2" xfId="30"/>
    <cellStyle name="Accent2 2" xfId="34"/>
    <cellStyle name="Accent3 2" xfId="38"/>
    <cellStyle name="Accent4 2" xfId="42"/>
    <cellStyle name="Accent5 2" xfId="46"/>
    <cellStyle name="Accent6 2" xfId="50"/>
    <cellStyle name="Avertissement 2" xfId="27"/>
    <cellStyle name="Calcul" xfId="11" builtinId="22" customBuiltin="1"/>
    <cellStyle name="Cellule liée" xfId="12" builtinId="24" customBuiltin="1"/>
    <cellStyle name="Commentaire 10" xfId="7973"/>
    <cellStyle name="Commentaire 10 2" xfId="23480"/>
    <cellStyle name="Commentaire 10 3" xfId="34037"/>
    <cellStyle name="Commentaire 10 4" xfId="44592"/>
    <cellStyle name="Commentaire 10 5" xfId="55156"/>
    <cellStyle name="Commentaire 11" xfId="2689"/>
    <cellStyle name="Commentaire 12" xfId="13272"/>
    <cellStyle name="Commentaire 13" xfId="18197"/>
    <cellStyle name="Commentaire 14" xfId="28766"/>
    <cellStyle name="Commentaire 15" xfId="39321"/>
    <cellStyle name="Commentaire 16" xfId="49874"/>
    <cellStyle name="Commentaire 2" xfId="28"/>
    <cellStyle name="Commentaire 2 10" xfId="2713"/>
    <cellStyle name="Commentaire 2 11" xfId="13332"/>
    <cellStyle name="Commentaire 2 12" xfId="18261"/>
    <cellStyle name="Commentaire 2 13" xfId="28787"/>
    <cellStyle name="Commentaire 2 14" xfId="39342"/>
    <cellStyle name="Commentaire 2 15" xfId="49938"/>
    <cellStyle name="Commentaire 2 2" xfId="192"/>
    <cellStyle name="Commentaire 2 2 10" xfId="13419"/>
    <cellStyle name="Commentaire 2 2 11" xfId="18349"/>
    <cellStyle name="Commentaire 2 2 12" xfId="28911"/>
    <cellStyle name="Commentaire 2 2 13" xfId="39466"/>
    <cellStyle name="Commentaire 2 2 14" xfId="50026"/>
    <cellStyle name="Commentaire 2 2 2" xfId="372"/>
    <cellStyle name="Commentaire 2 2 2 10" xfId="29087"/>
    <cellStyle name="Commentaire 2 2 2 11" xfId="39642"/>
    <cellStyle name="Commentaire 2 2 2 12" xfId="50202"/>
    <cellStyle name="Commentaire 2 2 2 2" xfId="725"/>
    <cellStyle name="Commentaire 2 2 2 2 10" xfId="50554"/>
    <cellStyle name="Commentaire 2 2 2 2 2" xfId="1957"/>
    <cellStyle name="Commentaire 2 2 2 2 2 2" xfId="7243"/>
    <cellStyle name="Commentaire 2 2 2 2 2 2 2" xfId="12524"/>
    <cellStyle name="Commentaire 2 2 2 2 2 2 2 2" xfId="28030"/>
    <cellStyle name="Commentaire 2 2 2 2 2 2 2 3" xfId="38587"/>
    <cellStyle name="Commentaire 2 2 2 2 2 2 2 4" xfId="49142"/>
    <cellStyle name="Commentaire 2 2 2 2 2 2 2 5" xfId="59706"/>
    <cellStyle name="Commentaire 2 2 2 2 2 2 3" xfId="17643"/>
    <cellStyle name="Commentaire 2 2 2 2 2 2 4" xfId="22750"/>
    <cellStyle name="Commentaire 2 2 2 2 2 2 5" xfId="33307"/>
    <cellStyle name="Commentaire 2 2 2 2 2 2 6" xfId="43862"/>
    <cellStyle name="Commentaire 2 2 2 2 2 2 7" xfId="54426"/>
    <cellStyle name="Commentaire 2 2 2 2 2 3" xfId="9883"/>
    <cellStyle name="Commentaire 2 2 2 2 2 3 2" xfId="25390"/>
    <cellStyle name="Commentaire 2 2 2 2 2 3 3" xfId="35947"/>
    <cellStyle name="Commentaire 2 2 2 2 2 3 4" xfId="46502"/>
    <cellStyle name="Commentaire 2 2 2 2 2 3 5" xfId="57066"/>
    <cellStyle name="Commentaire 2 2 2 2 2 4" xfId="4601"/>
    <cellStyle name="Commentaire 2 2 2 2 2 5" xfId="15179"/>
    <cellStyle name="Commentaire 2 2 2 2 2 6" xfId="20110"/>
    <cellStyle name="Commentaire 2 2 2 2 2 7" xfId="30667"/>
    <cellStyle name="Commentaire 2 2 2 2 2 8" xfId="41222"/>
    <cellStyle name="Commentaire 2 2 2 2 2 9" xfId="51786"/>
    <cellStyle name="Commentaire 2 2 2 2 3" xfId="6011"/>
    <cellStyle name="Commentaire 2 2 2 2 3 2" xfId="11292"/>
    <cellStyle name="Commentaire 2 2 2 2 3 2 2" xfId="26798"/>
    <cellStyle name="Commentaire 2 2 2 2 3 2 3" xfId="37355"/>
    <cellStyle name="Commentaire 2 2 2 2 3 2 4" xfId="47910"/>
    <cellStyle name="Commentaire 2 2 2 2 3 2 5" xfId="58474"/>
    <cellStyle name="Commentaire 2 2 2 2 3 3" xfId="16411"/>
    <cellStyle name="Commentaire 2 2 2 2 3 4" xfId="21518"/>
    <cellStyle name="Commentaire 2 2 2 2 3 5" xfId="32075"/>
    <cellStyle name="Commentaire 2 2 2 2 3 6" xfId="42630"/>
    <cellStyle name="Commentaire 2 2 2 2 3 7" xfId="53194"/>
    <cellStyle name="Commentaire 2 2 2 2 4" xfId="8651"/>
    <cellStyle name="Commentaire 2 2 2 2 4 2" xfId="24158"/>
    <cellStyle name="Commentaire 2 2 2 2 4 3" xfId="34715"/>
    <cellStyle name="Commentaire 2 2 2 2 4 4" xfId="45270"/>
    <cellStyle name="Commentaire 2 2 2 2 4 5" xfId="55834"/>
    <cellStyle name="Commentaire 2 2 2 2 5" xfId="3369"/>
    <cellStyle name="Commentaire 2 2 2 2 6" xfId="13947"/>
    <cellStyle name="Commentaire 2 2 2 2 7" xfId="18878"/>
    <cellStyle name="Commentaire 2 2 2 2 8" xfId="29435"/>
    <cellStyle name="Commentaire 2 2 2 2 9" xfId="39990"/>
    <cellStyle name="Commentaire 2 2 2 3" xfId="1077"/>
    <cellStyle name="Commentaire 2 2 2 3 10" xfId="50906"/>
    <cellStyle name="Commentaire 2 2 2 3 2" xfId="2309"/>
    <cellStyle name="Commentaire 2 2 2 3 2 2" xfId="7595"/>
    <cellStyle name="Commentaire 2 2 2 3 2 2 2" xfId="12876"/>
    <cellStyle name="Commentaire 2 2 2 3 2 2 2 2" xfId="28382"/>
    <cellStyle name="Commentaire 2 2 2 3 2 2 2 3" xfId="38939"/>
    <cellStyle name="Commentaire 2 2 2 3 2 2 2 4" xfId="49494"/>
    <cellStyle name="Commentaire 2 2 2 3 2 2 2 5" xfId="60058"/>
    <cellStyle name="Commentaire 2 2 2 3 2 2 3" xfId="17995"/>
    <cellStyle name="Commentaire 2 2 2 3 2 2 4" xfId="23102"/>
    <cellStyle name="Commentaire 2 2 2 3 2 2 5" xfId="33659"/>
    <cellStyle name="Commentaire 2 2 2 3 2 2 6" xfId="44214"/>
    <cellStyle name="Commentaire 2 2 2 3 2 2 7" xfId="54778"/>
    <cellStyle name="Commentaire 2 2 2 3 2 3" xfId="10235"/>
    <cellStyle name="Commentaire 2 2 2 3 2 3 2" xfId="25742"/>
    <cellStyle name="Commentaire 2 2 2 3 2 3 3" xfId="36299"/>
    <cellStyle name="Commentaire 2 2 2 3 2 3 4" xfId="46854"/>
    <cellStyle name="Commentaire 2 2 2 3 2 3 5" xfId="57418"/>
    <cellStyle name="Commentaire 2 2 2 3 2 4" xfId="4953"/>
    <cellStyle name="Commentaire 2 2 2 3 2 5" xfId="15531"/>
    <cellStyle name="Commentaire 2 2 2 3 2 6" xfId="20462"/>
    <cellStyle name="Commentaire 2 2 2 3 2 7" xfId="31019"/>
    <cellStyle name="Commentaire 2 2 2 3 2 8" xfId="41574"/>
    <cellStyle name="Commentaire 2 2 2 3 2 9" xfId="52138"/>
    <cellStyle name="Commentaire 2 2 2 3 3" xfId="6363"/>
    <cellStyle name="Commentaire 2 2 2 3 3 2" xfId="11644"/>
    <cellStyle name="Commentaire 2 2 2 3 3 2 2" xfId="27150"/>
    <cellStyle name="Commentaire 2 2 2 3 3 2 3" xfId="37707"/>
    <cellStyle name="Commentaire 2 2 2 3 3 2 4" xfId="48262"/>
    <cellStyle name="Commentaire 2 2 2 3 3 2 5" xfId="58826"/>
    <cellStyle name="Commentaire 2 2 2 3 3 3" xfId="16763"/>
    <cellStyle name="Commentaire 2 2 2 3 3 4" xfId="21870"/>
    <cellStyle name="Commentaire 2 2 2 3 3 5" xfId="32427"/>
    <cellStyle name="Commentaire 2 2 2 3 3 6" xfId="42982"/>
    <cellStyle name="Commentaire 2 2 2 3 3 7" xfId="53546"/>
    <cellStyle name="Commentaire 2 2 2 3 4" xfId="9003"/>
    <cellStyle name="Commentaire 2 2 2 3 4 2" xfId="24510"/>
    <cellStyle name="Commentaire 2 2 2 3 4 3" xfId="35067"/>
    <cellStyle name="Commentaire 2 2 2 3 4 4" xfId="45622"/>
    <cellStyle name="Commentaire 2 2 2 3 4 5" xfId="56186"/>
    <cellStyle name="Commentaire 2 2 2 3 5" xfId="3721"/>
    <cellStyle name="Commentaire 2 2 2 3 6" xfId="14299"/>
    <cellStyle name="Commentaire 2 2 2 3 7" xfId="19230"/>
    <cellStyle name="Commentaire 2 2 2 3 8" xfId="29787"/>
    <cellStyle name="Commentaire 2 2 2 3 9" xfId="40342"/>
    <cellStyle name="Commentaire 2 2 2 4" xfId="1605"/>
    <cellStyle name="Commentaire 2 2 2 4 2" xfId="6891"/>
    <cellStyle name="Commentaire 2 2 2 4 2 2" xfId="12172"/>
    <cellStyle name="Commentaire 2 2 2 4 2 2 2" xfId="27678"/>
    <cellStyle name="Commentaire 2 2 2 4 2 2 3" xfId="38235"/>
    <cellStyle name="Commentaire 2 2 2 4 2 2 4" xfId="48790"/>
    <cellStyle name="Commentaire 2 2 2 4 2 2 5" xfId="59354"/>
    <cellStyle name="Commentaire 2 2 2 4 2 3" xfId="17291"/>
    <cellStyle name="Commentaire 2 2 2 4 2 4" xfId="22398"/>
    <cellStyle name="Commentaire 2 2 2 4 2 5" xfId="32955"/>
    <cellStyle name="Commentaire 2 2 2 4 2 6" xfId="43510"/>
    <cellStyle name="Commentaire 2 2 2 4 2 7" xfId="54074"/>
    <cellStyle name="Commentaire 2 2 2 4 3" xfId="9531"/>
    <cellStyle name="Commentaire 2 2 2 4 3 2" xfId="25038"/>
    <cellStyle name="Commentaire 2 2 2 4 3 3" xfId="35595"/>
    <cellStyle name="Commentaire 2 2 2 4 3 4" xfId="46150"/>
    <cellStyle name="Commentaire 2 2 2 4 3 5" xfId="56714"/>
    <cellStyle name="Commentaire 2 2 2 4 4" xfId="4249"/>
    <cellStyle name="Commentaire 2 2 2 4 5" xfId="14827"/>
    <cellStyle name="Commentaire 2 2 2 4 6" xfId="19758"/>
    <cellStyle name="Commentaire 2 2 2 4 7" xfId="30315"/>
    <cellStyle name="Commentaire 2 2 2 4 8" xfId="40870"/>
    <cellStyle name="Commentaire 2 2 2 4 9" xfId="51434"/>
    <cellStyle name="Commentaire 2 2 2 5" xfId="5658"/>
    <cellStyle name="Commentaire 2 2 2 5 2" xfId="10940"/>
    <cellStyle name="Commentaire 2 2 2 5 2 2" xfId="26446"/>
    <cellStyle name="Commentaire 2 2 2 5 2 3" xfId="37003"/>
    <cellStyle name="Commentaire 2 2 2 5 2 4" xfId="47558"/>
    <cellStyle name="Commentaire 2 2 2 5 2 5" xfId="58122"/>
    <cellStyle name="Commentaire 2 2 2 5 3" xfId="16059"/>
    <cellStyle name="Commentaire 2 2 2 5 4" xfId="21166"/>
    <cellStyle name="Commentaire 2 2 2 5 5" xfId="31723"/>
    <cellStyle name="Commentaire 2 2 2 5 6" xfId="42278"/>
    <cellStyle name="Commentaire 2 2 2 5 7" xfId="52842"/>
    <cellStyle name="Commentaire 2 2 2 6" xfId="8299"/>
    <cellStyle name="Commentaire 2 2 2 6 2" xfId="23806"/>
    <cellStyle name="Commentaire 2 2 2 6 3" xfId="34363"/>
    <cellStyle name="Commentaire 2 2 2 6 4" xfId="44918"/>
    <cellStyle name="Commentaire 2 2 2 6 5" xfId="55482"/>
    <cellStyle name="Commentaire 2 2 2 7" xfId="3021"/>
    <cellStyle name="Commentaire 2 2 2 8" xfId="13595"/>
    <cellStyle name="Commentaire 2 2 2 9" xfId="18526"/>
    <cellStyle name="Commentaire 2 2 3" xfId="548"/>
    <cellStyle name="Commentaire 2 2 3 10" xfId="39814"/>
    <cellStyle name="Commentaire 2 2 3 11" xfId="50378"/>
    <cellStyle name="Commentaire 2 2 3 2" xfId="1253"/>
    <cellStyle name="Commentaire 2 2 3 2 10" xfId="51082"/>
    <cellStyle name="Commentaire 2 2 3 2 2" xfId="2485"/>
    <cellStyle name="Commentaire 2 2 3 2 2 2" xfId="7771"/>
    <cellStyle name="Commentaire 2 2 3 2 2 2 2" xfId="13052"/>
    <cellStyle name="Commentaire 2 2 3 2 2 2 2 2" xfId="28558"/>
    <cellStyle name="Commentaire 2 2 3 2 2 2 2 3" xfId="39115"/>
    <cellStyle name="Commentaire 2 2 3 2 2 2 2 4" xfId="49670"/>
    <cellStyle name="Commentaire 2 2 3 2 2 2 2 5" xfId="60234"/>
    <cellStyle name="Commentaire 2 2 3 2 2 2 3" xfId="18171"/>
    <cellStyle name="Commentaire 2 2 3 2 2 2 4" xfId="23278"/>
    <cellStyle name="Commentaire 2 2 3 2 2 2 5" xfId="33835"/>
    <cellStyle name="Commentaire 2 2 3 2 2 2 6" xfId="44390"/>
    <cellStyle name="Commentaire 2 2 3 2 2 2 7" xfId="54954"/>
    <cellStyle name="Commentaire 2 2 3 2 2 3" xfId="10411"/>
    <cellStyle name="Commentaire 2 2 3 2 2 3 2" xfId="25918"/>
    <cellStyle name="Commentaire 2 2 3 2 2 3 3" xfId="36475"/>
    <cellStyle name="Commentaire 2 2 3 2 2 3 4" xfId="47030"/>
    <cellStyle name="Commentaire 2 2 3 2 2 3 5" xfId="57594"/>
    <cellStyle name="Commentaire 2 2 3 2 2 4" xfId="5129"/>
    <cellStyle name="Commentaire 2 2 3 2 2 5" xfId="15707"/>
    <cellStyle name="Commentaire 2 2 3 2 2 6" xfId="20638"/>
    <cellStyle name="Commentaire 2 2 3 2 2 7" xfId="31195"/>
    <cellStyle name="Commentaire 2 2 3 2 2 8" xfId="41750"/>
    <cellStyle name="Commentaire 2 2 3 2 2 9" xfId="52314"/>
    <cellStyle name="Commentaire 2 2 3 2 3" xfId="6539"/>
    <cellStyle name="Commentaire 2 2 3 2 3 2" xfId="11820"/>
    <cellStyle name="Commentaire 2 2 3 2 3 2 2" xfId="27326"/>
    <cellStyle name="Commentaire 2 2 3 2 3 2 3" xfId="37883"/>
    <cellStyle name="Commentaire 2 2 3 2 3 2 4" xfId="48438"/>
    <cellStyle name="Commentaire 2 2 3 2 3 2 5" xfId="59002"/>
    <cellStyle name="Commentaire 2 2 3 2 3 3" xfId="16939"/>
    <cellStyle name="Commentaire 2 2 3 2 3 4" xfId="22046"/>
    <cellStyle name="Commentaire 2 2 3 2 3 5" xfId="32603"/>
    <cellStyle name="Commentaire 2 2 3 2 3 6" xfId="43158"/>
    <cellStyle name="Commentaire 2 2 3 2 3 7" xfId="53722"/>
    <cellStyle name="Commentaire 2 2 3 2 4" xfId="9179"/>
    <cellStyle name="Commentaire 2 2 3 2 4 2" xfId="24686"/>
    <cellStyle name="Commentaire 2 2 3 2 4 3" xfId="35243"/>
    <cellStyle name="Commentaire 2 2 3 2 4 4" xfId="45798"/>
    <cellStyle name="Commentaire 2 2 3 2 4 5" xfId="56362"/>
    <cellStyle name="Commentaire 2 2 3 2 5" xfId="3897"/>
    <cellStyle name="Commentaire 2 2 3 2 6" xfId="14475"/>
    <cellStyle name="Commentaire 2 2 3 2 7" xfId="19406"/>
    <cellStyle name="Commentaire 2 2 3 2 8" xfId="29963"/>
    <cellStyle name="Commentaire 2 2 3 2 9" xfId="40518"/>
    <cellStyle name="Commentaire 2 2 3 3" xfId="1781"/>
    <cellStyle name="Commentaire 2 2 3 3 2" xfId="7067"/>
    <cellStyle name="Commentaire 2 2 3 3 2 2" xfId="12348"/>
    <cellStyle name="Commentaire 2 2 3 3 2 2 2" xfId="27854"/>
    <cellStyle name="Commentaire 2 2 3 3 2 2 3" xfId="38411"/>
    <cellStyle name="Commentaire 2 2 3 3 2 2 4" xfId="48966"/>
    <cellStyle name="Commentaire 2 2 3 3 2 2 5" xfId="59530"/>
    <cellStyle name="Commentaire 2 2 3 3 2 3" xfId="17467"/>
    <cellStyle name="Commentaire 2 2 3 3 2 4" xfId="22574"/>
    <cellStyle name="Commentaire 2 2 3 3 2 5" xfId="33131"/>
    <cellStyle name="Commentaire 2 2 3 3 2 6" xfId="43686"/>
    <cellStyle name="Commentaire 2 2 3 3 2 7" xfId="54250"/>
    <cellStyle name="Commentaire 2 2 3 3 3" xfId="9707"/>
    <cellStyle name="Commentaire 2 2 3 3 3 2" xfId="25214"/>
    <cellStyle name="Commentaire 2 2 3 3 3 3" xfId="35771"/>
    <cellStyle name="Commentaire 2 2 3 3 3 4" xfId="46326"/>
    <cellStyle name="Commentaire 2 2 3 3 3 5" xfId="56890"/>
    <cellStyle name="Commentaire 2 2 3 3 4" xfId="4425"/>
    <cellStyle name="Commentaire 2 2 3 3 5" xfId="15003"/>
    <cellStyle name="Commentaire 2 2 3 3 6" xfId="19934"/>
    <cellStyle name="Commentaire 2 2 3 3 7" xfId="30491"/>
    <cellStyle name="Commentaire 2 2 3 3 8" xfId="41046"/>
    <cellStyle name="Commentaire 2 2 3 3 9" xfId="51610"/>
    <cellStyle name="Commentaire 2 2 3 4" xfId="5834"/>
    <cellStyle name="Commentaire 2 2 3 4 2" xfId="11116"/>
    <cellStyle name="Commentaire 2 2 3 4 2 2" xfId="26622"/>
    <cellStyle name="Commentaire 2 2 3 4 2 3" xfId="37179"/>
    <cellStyle name="Commentaire 2 2 3 4 2 4" xfId="47734"/>
    <cellStyle name="Commentaire 2 2 3 4 2 5" xfId="58298"/>
    <cellStyle name="Commentaire 2 2 3 4 3" xfId="16235"/>
    <cellStyle name="Commentaire 2 2 3 4 4" xfId="21342"/>
    <cellStyle name="Commentaire 2 2 3 4 5" xfId="31899"/>
    <cellStyle name="Commentaire 2 2 3 4 6" xfId="42454"/>
    <cellStyle name="Commentaire 2 2 3 4 7" xfId="53018"/>
    <cellStyle name="Commentaire 2 2 3 5" xfId="8475"/>
    <cellStyle name="Commentaire 2 2 3 5 2" xfId="23982"/>
    <cellStyle name="Commentaire 2 2 3 5 3" xfId="34539"/>
    <cellStyle name="Commentaire 2 2 3 5 4" xfId="45094"/>
    <cellStyle name="Commentaire 2 2 3 5 5" xfId="55658"/>
    <cellStyle name="Commentaire 2 2 3 6" xfId="3193"/>
    <cellStyle name="Commentaire 2 2 3 7" xfId="13771"/>
    <cellStyle name="Commentaire 2 2 3 8" xfId="18702"/>
    <cellStyle name="Commentaire 2 2 3 9" xfId="29259"/>
    <cellStyle name="Commentaire 2 2 4" xfId="901"/>
    <cellStyle name="Commentaire 2 2 4 10" xfId="50730"/>
    <cellStyle name="Commentaire 2 2 4 2" xfId="2133"/>
    <cellStyle name="Commentaire 2 2 4 2 2" xfId="7419"/>
    <cellStyle name="Commentaire 2 2 4 2 2 2" xfId="12700"/>
    <cellStyle name="Commentaire 2 2 4 2 2 2 2" xfId="28206"/>
    <cellStyle name="Commentaire 2 2 4 2 2 2 3" xfId="38763"/>
    <cellStyle name="Commentaire 2 2 4 2 2 2 4" xfId="49318"/>
    <cellStyle name="Commentaire 2 2 4 2 2 2 5" xfId="59882"/>
    <cellStyle name="Commentaire 2 2 4 2 2 3" xfId="17819"/>
    <cellStyle name="Commentaire 2 2 4 2 2 4" xfId="22926"/>
    <cellStyle name="Commentaire 2 2 4 2 2 5" xfId="33483"/>
    <cellStyle name="Commentaire 2 2 4 2 2 6" xfId="44038"/>
    <cellStyle name="Commentaire 2 2 4 2 2 7" xfId="54602"/>
    <cellStyle name="Commentaire 2 2 4 2 3" xfId="10059"/>
    <cellStyle name="Commentaire 2 2 4 2 3 2" xfId="25566"/>
    <cellStyle name="Commentaire 2 2 4 2 3 3" xfId="36123"/>
    <cellStyle name="Commentaire 2 2 4 2 3 4" xfId="46678"/>
    <cellStyle name="Commentaire 2 2 4 2 3 5" xfId="57242"/>
    <cellStyle name="Commentaire 2 2 4 2 4" xfId="4777"/>
    <cellStyle name="Commentaire 2 2 4 2 5" xfId="15355"/>
    <cellStyle name="Commentaire 2 2 4 2 6" xfId="20286"/>
    <cellStyle name="Commentaire 2 2 4 2 7" xfId="30843"/>
    <cellStyle name="Commentaire 2 2 4 2 8" xfId="41398"/>
    <cellStyle name="Commentaire 2 2 4 2 9" xfId="51962"/>
    <cellStyle name="Commentaire 2 2 4 3" xfId="6187"/>
    <cellStyle name="Commentaire 2 2 4 3 2" xfId="11468"/>
    <cellStyle name="Commentaire 2 2 4 3 2 2" xfId="26974"/>
    <cellStyle name="Commentaire 2 2 4 3 2 3" xfId="37531"/>
    <cellStyle name="Commentaire 2 2 4 3 2 4" xfId="48086"/>
    <cellStyle name="Commentaire 2 2 4 3 2 5" xfId="58650"/>
    <cellStyle name="Commentaire 2 2 4 3 3" xfId="16587"/>
    <cellStyle name="Commentaire 2 2 4 3 4" xfId="21694"/>
    <cellStyle name="Commentaire 2 2 4 3 5" xfId="32251"/>
    <cellStyle name="Commentaire 2 2 4 3 6" xfId="42806"/>
    <cellStyle name="Commentaire 2 2 4 3 7" xfId="53370"/>
    <cellStyle name="Commentaire 2 2 4 4" xfId="8827"/>
    <cellStyle name="Commentaire 2 2 4 4 2" xfId="24334"/>
    <cellStyle name="Commentaire 2 2 4 4 3" xfId="34891"/>
    <cellStyle name="Commentaire 2 2 4 4 4" xfId="45446"/>
    <cellStyle name="Commentaire 2 2 4 4 5" xfId="56010"/>
    <cellStyle name="Commentaire 2 2 4 5" xfId="3545"/>
    <cellStyle name="Commentaire 2 2 4 6" xfId="14123"/>
    <cellStyle name="Commentaire 2 2 4 7" xfId="19054"/>
    <cellStyle name="Commentaire 2 2 4 8" xfId="29611"/>
    <cellStyle name="Commentaire 2 2 4 9" xfId="40166"/>
    <cellStyle name="Commentaire 2 2 5" xfId="1429"/>
    <cellStyle name="Commentaire 2 2 5 2" xfId="6715"/>
    <cellStyle name="Commentaire 2 2 5 2 2" xfId="11996"/>
    <cellStyle name="Commentaire 2 2 5 2 2 2" xfId="27502"/>
    <cellStyle name="Commentaire 2 2 5 2 2 3" xfId="38059"/>
    <cellStyle name="Commentaire 2 2 5 2 2 4" xfId="48614"/>
    <cellStyle name="Commentaire 2 2 5 2 2 5" xfId="59178"/>
    <cellStyle name="Commentaire 2 2 5 2 3" xfId="17115"/>
    <cellStyle name="Commentaire 2 2 5 2 4" xfId="22222"/>
    <cellStyle name="Commentaire 2 2 5 2 5" xfId="32779"/>
    <cellStyle name="Commentaire 2 2 5 2 6" xfId="43334"/>
    <cellStyle name="Commentaire 2 2 5 2 7" xfId="53898"/>
    <cellStyle name="Commentaire 2 2 5 3" xfId="9355"/>
    <cellStyle name="Commentaire 2 2 5 3 2" xfId="24862"/>
    <cellStyle name="Commentaire 2 2 5 3 3" xfId="35419"/>
    <cellStyle name="Commentaire 2 2 5 3 4" xfId="45974"/>
    <cellStyle name="Commentaire 2 2 5 3 5" xfId="56538"/>
    <cellStyle name="Commentaire 2 2 5 4" xfId="4073"/>
    <cellStyle name="Commentaire 2 2 5 5" xfId="14651"/>
    <cellStyle name="Commentaire 2 2 5 6" xfId="19582"/>
    <cellStyle name="Commentaire 2 2 5 7" xfId="30139"/>
    <cellStyle name="Commentaire 2 2 5 8" xfId="40694"/>
    <cellStyle name="Commentaire 2 2 5 9" xfId="51258"/>
    <cellStyle name="Commentaire 2 2 6" xfId="2661"/>
    <cellStyle name="Commentaire 2 2 6 2" xfId="7947"/>
    <cellStyle name="Commentaire 2 2 6 2 2" xfId="13228"/>
    <cellStyle name="Commentaire 2 2 6 2 2 2" xfId="28734"/>
    <cellStyle name="Commentaire 2 2 6 2 2 3" xfId="39291"/>
    <cellStyle name="Commentaire 2 2 6 2 2 4" xfId="49846"/>
    <cellStyle name="Commentaire 2 2 6 2 2 5" xfId="60410"/>
    <cellStyle name="Commentaire 2 2 6 2 3" xfId="23454"/>
    <cellStyle name="Commentaire 2 2 6 2 4" xfId="34011"/>
    <cellStyle name="Commentaire 2 2 6 2 5" xfId="44566"/>
    <cellStyle name="Commentaire 2 2 6 2 6" xfId="55130"/>
    <cellStyle name="Commentaire 2 2 6 3" xfId="10587"/>
    <cellStyle name="Commentaire 2 2 6 3 2" xfId="26094"/>
    <cellStyle name="Commentaire 2 2 6 3 3" xfId="36651"/>
    <cellStyle name="Commentaire 2 2 6 3 4" xfId="47206"/>
    <cellStyle name="Commentaire 2 2 6 3 5" xfId="57770"/>
    <cellStyle name="Commentaire 2 2 6 4" xfId="5305"/>
    <cellStyle name="Commentaire 2 2 6 5" xfId="15883"/>
    <cellStyle name="Commentaire 2 2 6 6" xfId="20814"/>
    <cellStyle name="Commentaire 2 2 6 7" xfId="31371"/>
    <cellStyle name="Commentaire 2 2 6 8" xfId="41926"/>
    <cellStyle name="Commentaire 2 2 6 9" xfId="52490"/>
    <cellStyle name="Commentaire 2 2 7" xfId="5482"/>
    <cellStyle name="Commentaire 2 2 7 2" xfId="10764"/>
    <cellStyle name="Commentaire 2 2 7 2 2" xfId="26270"/>
    <cellStyle name="Commentaire 2 2 7 2 3" xfId="36827"/>
    <cellStyle name="Commentaire 2 2 7 2 4" xfId="47382"/>
    <cellStyle name="Commentaire 2 2 7 2 5" xfId="57946"/>
    <cellStyle name="Commentaire 2 2 7 3" xfId="20990"/>
    <cellStyle name="Commentaire 2 2 7 4" xfId="31547"/>
    <cellStyle name="Commentaire 2 2 7 5" xfId="42102"/>
    <cellStyle name="Commentaire 2 2 7 6" xfId="52666"/>
    <cellStyle name="Commentaire 2 2 8" xfId="8123"/>
    <cellStyle name="Commentaire 2 2 8 2" xfId="23630"/>
    <cellStyle name="Commentaire 2 2 8 3" xfId="34187"/>
    <cellStyle name="Commentaire 2 2 8 4" xfId="44742"/>
    <cellStyle name="Commentaire 2 2 8 5" xfId="55306"/>
    <cellStyle name="Commentaire 2 2 9" xfId="2838"/>
    <cellStyle name="Commentaire 2 3" xfId="285"/>
    <cellStyle name="Commentaire 2 3 10" xfId="29000"/>
    <cellStyle name="Commentaire 2 3 11" xfId="39555"/>
    <cellStyle name="Commentaire 2 3 12" xfId="50115"/>
    <cellStyle name="Commentaire 2 3 2" xfId="638"/>
    <cellStyle name="Commentaire 2 3 2 10" xfId="50467"/>
    <cellStyle name="Commentaire 2 3 2 2" xfId="1870"/>
    <cellStyle name="Commentaire 2 3 2 2 2" xfId="7156"/>
    <cellStyle name="Commentaire 2 3 2 2 2 2" xfId="12437"/>
    <cellStyle name="Commentaire 2 3 2 2 2 2 2" xfId="27943"/>
    <cellStyle name="Commentaire 2 3 2 2 2 2 3" xfId="38500"/>
    <cellStyle name="Commentaire 2 3 2 2 2 2 4" xfId="49055"/>
    <cellStyle name="Commentaire 2 3 2 2 2 2 5" xfId="59619"/>
    <cellStyle name="Commentaire 2 3 2 2 2 3" xfId="17556"/>
    <cellStyle name="Commentaire 2 3 2 2 2 4" xfId="22663"/>
    <cellStyle name="Commentaire 2 3 2 2 2 5" xfId="33220"/>
    <cellStyle name="Commentaire 2 3 2 2 2 6" xfId="43775"/>
    <cellStyle name="Commentaire 2 3 2 2 2 7" xfId="54339"/>
    <cellStyle name="Commentaire 2 3 2 2 3" xfId="9796"/>
    <cellStyle name="Commentaire 2 3 2 2 3 2" xfId="25303"/>
    <cellStyle name="Commentaire 2 3 2 2 3 3" xfId="35860"/>
    <cellStyle name="Commentaire 2 3 2 2 3 4" xfId="46415"/>
    <cellStyle name="Commentaire 2 3 2 2 3 5" xfId="56979"/>
    <cellStyle name="Commentaire 2 3 2 2 4" xfId="4514"/>
    <cellStyle name="Commentaire 2 3 2 2 5" xfId="15092"/>
    <cellStyle name="Commentaire 2 3 2 2 6" xfId="20023"/>
    <cellStyle name="Commentaire 2 3 2 2 7" xfId="30580"/>
    <cellStyle name="Commentaire 2 3 2 2 8" xfId="41135"/>
    <cellStyle name="Commentaire 2 3 2 2 9" xfId="51699"/>
    <cellStyle name="Commentaire 2 3 2 3" xfId="5924"/>
    <cellStyle name="Commentaire 2 3 2 3 2" xfId="11205"/>
    <cellStyle name="Commentaire 2 3 2 3 2 2" xfId="26711"/>
    <cellStyle name="Commentaire 2 3 2 3 2 3" xfId="37268"/>
    <cellStyle name="Commentaire 2 3 2 3 2 4" xfId="47823"/>
    <cellStyle name="Commentaire 2 3 2 3 2 5" xfId="58387"/>
    <cellStyle name="Commentaire 2 3 2 3 3" xfId="16324"/>
    <cellStyle name="Commentaire 2 3 2 3 4" xfId="21431"/>
    <cellStyle name="Commentaire 2 3 2 3 5" xfId="31988"/>
    <cellStyle name="Commentaire 2 3 2 3 6" xfId="42543"/>
    <cellStyle name="Commentaire 2 3 2 3 7" xfId="53107"/>
    <cellStyle name="Commentaire 2 3 2 4" xfId="8564"/>
    <cellStyle name="Commentaire 2 3 2 4 2" xfId="24071"/>
    <cellStyle name="Commentaire 2 3 2 4 3" xfId="34628"/>
    <cellStyle name="Commentaire 2 3 2 4 4" xfId="45183"/>
    <cellStyle name="Commentaire 2 3 2 4 5" xfId="55747"/>
    <cellStyle name="Commentaire 2 3 2 5" xfId="3282"/>
    <cellStyle name="Commentaire 2 3 2 6" xfId="13860"/>
    <cellStyle name="Commentaire 2 3 2 7" xfId="18791"/>
    <cellStyle name="Commentaire 2 3 2 8" xfId="29348"/>
    <cellStyle name="Commentaire 2 3 2 9" xfId="39903"/>
    <cellStyle name="Commentaire 2 3 3" xfId="990"/>
    <cellStyle name="Commentaire 2 3 3 10" xfId="50819"/>
    <cellStyle name="Commentaire 2 3 3 2" xfId="2222"/>
    <cellStyle name="Commentaire 2 3 3 2 2" xfId="7508"/>
    <cellStyle name="Commentaire 2 3 3 2 2 2" xfId="12789"/>
    <cellStyle name="Commentaire 2 3 3 2 2 2 2" xfId="28295"/>
    <cellStyle name="Commentaire 2 3 3 2 2 2 3" xfId="38852"/>
    <cellStyle name="Commentaire 2 3 3 2 2 2 4" xfId="49407"/>
    <cellStyle name="Commentaire 2 3 3 2 2 2 5" xfId="59971"/>
    <cellStyle name="Commentaire 2 3 3 2 2 3" xfId="17908"/>
    <cellStyle name="Commentaire 2 3 3 2 2 4" xfId="23015"/>
    <cellStyle name="Commentaire 2 3 3 2 2 5" xfId="33572"/>
    <cellStyle name="Commentaire 2 3 3 2 2 6" xfId="44127"/>
    <cellStyle name="Commentaire 2 3 3 2 2 7" xfId="54691"/>
    <cellStyle name="Commentaire 2 3 3 2 3" xfId="10148"/>
    <cellStyle name="Commentaire 2 3 3 2 3 2" xfId="25655"/>
    <cellStyle name="Commentaire 2 3 3 2 3 3" xfId="36212"/>
    <cellStyle name="Commentaire 2 3 3 2 3 4" xfId="46767"/>
    <cellStyle name="Commentaire 2 3 3 2 3 5" xfId="57331"/>
    <cellStyle name="Commentaire 2 3 3 2 4" xfId="4866"/>
    <cellStyle name="Commentaire 2 3 3 2 5" xfId="15444"/>
    <cellStyle name="Commentaire 2 3 3 2 6" xfId="20375"/>
    <cellStyle name="Commentaire 2 3 3 2 7" xfId="30932"/>
    <cellStyle name="Commentaire 2 3 3 2 8" xfId="41487"/>
    <cellStyle name="Commentaire 2 3 3 2 9" xfId="52051"/>
    <cellStyle name="Commentaire 2 3 3 3" xfId="6276"/>
    <cellStyle name="Commentaire 2 3 3 3 2" xfId="11557"/>
    <cellStyle name="Commentaire 2 3 3 3 2 2" xfId="27063"/>
    <cellStyle name="Commentaire 2 3 3 3 2 3" xfId="37620"/>
    <cellStyle name="Commentaire 2 3 3 3 2 4" xfId="48175"/>
    <cellStyle name="Commentaire 2 3 3 3 2 5" xfId="58739"/>
    <cellStyle name="Commentaire 2 3 3 3 3" xfId="16676"/>
    <cellStyle name="Commentaire 2 3 3 3 4" xfId="21783"/>
    <cellStyle name="Commentaire 2 3 3 3 5" xfId="32340"/>
    <cellStyle name="Commentaire 2 3 3 3 6" xfId="42895"/>
    <cellStyle name="Commentaire 2 3 3 3 7" xfId="53459"/>
    <cellStyle name="Commentaire 2 3 3 4" xfId="8916"/>
    <cellStyle name="Commentaire 2 3 3 4 2" xfId="24423"/>
    <cellStyle name="Commentaire 2 3 3 4 3" xfId="34980"/>
    <cellStyle name="Commentaire 2 3 3 4 4" xfId="45535"/>
    <cellStyle name="Commentaire 2 3 3 4 5" xfId="56099"/>
    <cellStyle name="Commentaire 2 3 3 5" xfId="3634"/>
    <cellStyle name="Commentaire 2 3 3 6" xfId="14212"/>
    <cellStyle name="Commentaire 2 3 3 7" xfId="19143"/>
    <cellStyle name="Commentaire 2 3 3 8" xfId="29700"/>
    <cellStyle name="Commentaire 2 3 3 9" xfId="40255"/>
    <cellStyle name="Commentaire 2 3 4" xfId="1518"/>
    <cellStyle name="Commentaire 2 3 4 2" xfId="6804"/>
    <cellStyle name="Commentaire 2 3 4 2 2" xfId="12085"/>
    <cellStyle name="Commentaire 2 3 4 2 2 2" xfId="27591"/>
    <cellStyle name="Commentaire 2 3 4 2 2 3" xfId="38148"/>
    <cellStyle name="Commentaire 2 3 4 2 2 4" xfId="48703"/>
    <cellStyle name="Commentaire 2 3 4 2 2 5" xfId="59267"/>
    <cellStyle name="Commentaire 2 3 4 2 3" xfId="17204"/>
    <cellStyle name="Commentaire 2 3 4 2 4" xfId="22311"/>
    <cellStyle name="Commentaire 2 3 4 2 5" xfId="32868"/>
    <cellStyle name="Commentaire 2 3 4 2 6" xfId="43423"/>
    <cellStyle name="Commentaire 2 3 4 2 7" xfId="53987"/>
    <cellStyle name="Commentaire 2 3 4 3" xfId="9444"/>
    <cellStyle name="Commentaire 2 3 4 3 2" xfId="24951"/>
    <cellStyle name="Commentaire 2 3 4 3 3" xfId="35508"/>
    <cellStyle name="Commentaire 2 3 4 3 4" xfId="46063"/>
    <cellStyle name="Commentaire 2 3 4 3 5" xfId="56627"/>
    <cellStyle name="Commentaire 2 3 4 4" xfId="4162"/>
    <cellStyle name="Commentaire 2 3 4 5" xfId="14740"/>
    <cellStyle name="Commentaire 2 3 4 6" xfId="19671"/>
    <cellStyle name="Commentaire 2 3 4 7" xfId="30228"/>
    <cellStyle name="Commentaire 2 3 4 8" xfId="40783"/>
    <cellStyle name="Commentaire 2 3 4 9" xfId="51347"/>
    <cellStyle name="Commentaire 2 3 5" xfId="5571"/>
    <cellStyle name="Commentaire 2 3 5 2" xfId="10853"/>
    <cellStyle name="Commentaire 2 3 5 2 2" xfId="26359"/>
    <cellStyle name="Commentaire 2 3 5 2 3" xfId="36916"/>
    <cellStyle name="Commentaire 2 3 5 2 4" xfId="47471"/>
    <cellStyle name="Commentaire 2 3 5 2 5" xfId="58035"/>
    <cellStyle name="Commentaire 2 3 5 3" xfId="15972"/>
    <cellStyle name="Commentaire 2 3 5 4" xfId="21079"/>
    <cellStyle name="Commentaire 2 3 5 5" xfId="31636"/>
    <cellStyle name="Commentaire 2 3 5 6" xfId="42191"/>
    <cellStyle name="Commentaire 2 3 5 7" xfId="52755"/>
    <cellStyle name="Commentaire 2 3 6" xfId="8212"/>
    <cellStyle name="Commentaire 2 3 6 2" xfId="23719"/>
    <cellStyle name="Commentaire 2 3 6 3" xfId="34276"/>
    <cellStyle name="Commentaire 2 3 6 4" xfId="44831"/>
    <cellStyle name="Commentaire 2 3 6 5" xfId="55395"/>
    <cellStyle name="Commentaire 2 3 7" xfId="2934"/>
    <cellStyle name="Commentaire 2 3 8" xfId="13508"/>
    <cellStyle name="Commentaire 2 3 9" xfId="18439"/>
    <cellStyle name="Commentaire 2 4" xfId="461"/>
    <cellStyle name="Commentaire 2 4 10" xfId="39729"/>
    <cellStyle name="Commentaire 2 4 11" xfId="50291"/>
    <cellStyle name="Commentaire 2 4 2" xfId="1166"/>
    <cellStyle name="Commentaire 2 4 2 10" xfId="50995"/>
    <cellStyle name="Commentaire 2 4 2 2" xfId="2398"/>
    <cellStyle name="Commentaire 2 4 2 2 2" xfId="7684"/>
    <cellStyle name="Commentaire 2 4 2 2 2 2" xfId="12965"/>
    <cellStyle name="Commentaire 2 4 2 2 2 2 2" xfId="28471"/>
    <cellStyle name="Commentaire 2 4 2 2 2 2 3" xfId="39028"/>
    <cellStyle name="Commentaire 2 4 2 2 2 2 4" xfId="49583"/>
    <cellStyle name="Commentaire 2 4 2 2 2 2 5" xfId="60147"/>
    <cellStyle name="Commentaire 2 4 2 2 2 3" xfId="18084"/>
    <cellStyle name="Commentaire 2 4 2 2 2 4" xfId="23191"/>
    <cellStyle name="Commentaire 2 4 2 2 2 5" xfId="33748"/>
    <cellStyle name="Commentaire 2 4 2 2 2 6" xfId="44303"/>
    <cellStyle name="Commentaire 2 4 2 2 2 7" xfId="54867"/>
    <cellStyle name="Commentaire 2 4 2 2 3" xfId="10324"/>
    <cellStyle name="Commentaire 2 4 2 2 3 2" xfId="25831"/>
    <cellStyle name="Commentaire 2 4 2 2 3 3" xfId="36388"/>
    <cellStyle name="Commentaire 2 4 2 2 3 4" xfId="46943"/>
    <cellStyle name="Commentaire 2 4 2 2 3 5" xfId="57507"/>
    <cellStyle name="Commentaire 2 4 2 2 4" xfId="5042"/>
    <cellStyle name="Commentaire 2 4 2 2 5" xfId="15620"/>
    <cellStyle name="Commentaire 2 4 2 2 6" xfId="20551"/>
    <cellStyle name="Commentaire 2 4 2 2 7" xfId="31108"/>
    <cellStyle name="Commentaire 2 4 2 2 8" xfId="41663"/>
    <cellStyle name="Commentaire 2 4 2 2 9" xfId="52227"/>
    <cellStyle name="Commentaire 2 4 2 3" xfId="6452"/>
    <cellStyle name="Commentaire 2 4 2 3 2" xfId="11733"/>
    <cellStyle name="Commentaire 2 4 2 3 2 2" xfId="27239"/>
    <cellStyle name="Commentaire 2 4 2 3 2 3" xfId="37796"/>
    <cellStyle name="Commentaire 2 4 2 3 2 4" xfId="48351"/>
    <cellStyle name="Commentaire 2 4 2 3 2 5" xfId="58915"/>
    <cellStyle name="Commentaire 2 4 2 3 3" xfId="16852"/>
    <cellStyle name="Commentaire 2 4 2 3 4" xfId="21959"/>
    <cellStyle name="Commentaire 2 4 2 3 5" xfId="32516"/>
    <cellStyle name="Commentaire 2 4 2 3 6" xfId="43071"/>
    <cellStyle name="Commentaire 2 4 2 3 7" xfId="53635"/>
    <cellStyle name="Commentaire 2 4 2 4" xfId="9092"/>
    <cellStyle name="Commentaire 2 4 2 4 2" xfId="24599"/>
    <cellStyle name="Commentaire 2 4 2 4 3" xfId="35156"/>
    <cellStyle name="Commentaire 2 4 2 4 4" xfId="45711"/>
    <cellStyle name="Commentaire 2 4 2 4 5" xfId="56275"/>
    <cellStyle name="Commentaire 2 4 2 5" xfId="3810"/>
    <cellStyle name="Commentaire 2 4 2 6" xfId="14388"/>
    <cellStyle name="Commentaire 2 4 2 7" xfId="19319"/>
    <cellStyle name="Commentaire 2 4 2 8" xfId="29876"/>
    <cellStyle name="Commentaire 2 4 2 9" xfId="40431"/>
    <cellStyle name="Commentaire 2 4 3" xfId="1694"/>
    <cellStyle name="Commentaire 2 4 3 2" xfId="6980"/>
    <cellStyle name="Commentaire 2 4 3 2 2" xfId="12261"/>
    <cellStyle name="Commentaire 2 4 3 2 2 2" xfId="27767"/>
    <cellStyle name="Commentaire 2 4 3 2 2 3" xfId="38324"/>
    <cellStyle name="Commentaire 2 4 3 2 2 4" xfId="48879"/>
    <cellStyle name="Commentaire 2 4 3 2 2 5" xfId="59443"/>
    <cellStyle name="Commentaire 2 4 3 2 3" xfId="17380"/>
    <cellStyle name="Commentaire 2 4 3 2 4" xfId="22487"/>
    <cellStyle name="Commentaire 2 4 3 2 5" xfId="33044"/>
    <cellStyle name="Commentaire 2 4 3 2 6" xfId="43599"/>
    <cellStyle name="Commentaire 2 4 3 2 7" xfId="54163"/>
    <cellStyle name="Commentaire 2 4 3 3" xfId="9620"/>
    <cellStyle name="Commentaire 2 4 3 3 2" xfId="25127"/>
    <cellStyle name="Commentaire 2 4 3 3 3" xfId="35684"/>
    <cellStyle name="Commentaire 2 4 3 3 4" xfId="46239"/>
    <cellStyle name="Commentaire 2 4 3 3 5" xfId="56803"/>
    <cellStyle name="Commentaire 2 4 3 4" xfId="4338"/>
    <cellStyle name="Commentaire 2 4 3 5" xfId="14916"/>
    <cellStyle name="Commentaire 2 4 3 6" xfId="19847"/>
    <cellStyle name="Commentaire 2 4 3 7" xfId="30404"/>
    <cellStyle name="Commentaire 2 4 3 8" xfId="40959"/>
    <cellStyle name="Commentaire 2 4 3 9" xfId="51523"/>
    <cellStyle name="Commentaire 2 4 4" xfId="5747"/>
    <cellStyle name="Commentaire 2 4 4 2" xfId="11029"/>
    <cellStyle name="Commentaire 2 4 4 2 2" xfId="26535"/>
    <cellStyle name="Commentaire 2 4 4 2 3" xfId="37092"/>
    <cellStyle name="Commentaire 2 4 4 2 4" xfId="47647"/>
    <cellStyle name="Commentaire 2 4 4 2 5" xfId="58211"/>
    <cellStyle name="Commentaire 2 4 4 3" xfId="16148"/>
    <cellStyle name="Commentaire 2 4 4 4" xfId="21255"/>
    <cellStyle name="Commentaire 2 4 4 5" xfId="31812"/>
    <cellStyle name="Commentaire 2 4 4 6" xfId="42367"/>
    <cellStyle name="Commentaire 2 4 4 7" xfId="52931"/>
    <cellStyle name="Commentaire 2 4 5" xfId="8388"/>
    <cellStyle name="Commentaire 2 4 5 2" xfId="23895"/>
    <cellStyle name="Commentaire 2 4 5 3" xfId="34452"/>
    <cellStyle name="Commentaire 2 4 5 4" xfId="45007"/>
    <cellStyle name="Commentaire 2 4 5 5" xfId="55571"/>
    <cellStyle name="Commentaire 2 4 6" xfId="3108"/>
    <cellStyle name="Commentaire 2 4 7" xfId="13684"/>
    <cellStyle name="Commentaire 2 4 8" xfId="18615"/>
    <cellStyle name="Commentaire 2 4 9" xfId="29174"/>
    <cellStyle name="Commentaire 2 5" xfId="814"/>
    <cellStyle name="Commentaire 2 5 10" xfId="50643"/>
    <cellStyle name="Commentaire 2 5 2" xfId="2046"/>
    <cellStyle name="Commentaire 2 5 2 2" xfId="7332"/>
    <cellStyle name="Commentaire 2 5 2 2 2" xfId="12613"/>
    <cellStyle name="Commentaire 2 5 2 2 2 2" xfId="28119"/>
    <cellStyle name="Commentaire 2 5 2 2 2 3" xfId="38676"/>
    <cellStyle name="Commentaire 2 5 2 2 2 4" xfId="49231"/>
    <cellStyle name="Commentaire 2 5 2 2 2 5" xfId="59795"/>
    <cellStyle name="Commentaire 2 5 2 2 3" xfId="17732"/>
    <cellStyle name="Commentaire 2 5 2 2 4" xfId="22839"/>
    <cellStyle name="Commentaire 2 5 2 2 5" xfId="33396"/>
    <cellStyle name="Commentaire 2 5 2 2 6" xfId="43951"/>
    <cellStyle name="Commentaire 2 5 2 2 7" xfId="54515"/>
    <cellStyle name="Commentaire 2 5 2 3" xfId="9972"/>
    <cellStyle name="Commentaire 2 5 2 3 2" xfId="25479"/>
    <cellStyle name="Commentaire 2 5 2 3 3" xfId="36036"/>
    <cellStyle name="Commentaire 2 5 2 3 4" xfId="46591"/>
    <cellStyle name="Commentaire 2 5 2 3 5" xfId="57155"/>
    <cellStyle name="Commentaire 2 5 2 4" xfId="4690"/>
    <cellStyle name="Commentaire 2 5 2 5" xfId="15268"/>
    <cellStyle name="Commentaire 2 5 2 6" xfId="20199"/>
    <cellStyle name="Commentaire 2 5 2 7" xfId="30756"/>
    <cellStyle name="Commentaire 2 5 2 8" xfId="41311"/>
    <cellStyle name="Commentaire 2 5 2 9" xfId="51875"/>
    <cellStyle name="Commentaire 2 5 3" xfId="6100"/>
    <cellStyle name="Commentaire 2 5 3 2" xfId="11381"/>
    <cellStyle name="Commentaire 2 5 3 2 2" xfId="26887"/>
    <cellStyle name="Commentaire 2 5 3 2 3" xfId="37444"/>
    <cellStyle name="Commentaire 2 5 3 2 4" xfId="47999"/>
    <cellStyle name="Commentaire 2 5 3 2 5" xfId="58563"/>
    <cellStyle name="Commentaire 2 5 3 3" xfId="16500"/>
    <cellStyle name="Commentaire 2 5 3 4" xfId="21607"/>
    <cellStyle name="Commentaire 2 5 3 5" xfId="32164"/>
    <cellStyle name="Commentaire 2 5 3 6" xfId="42719"/>
    <cellStyle name="Commentaire 2 5 3 7" xfId="53283"/>
    <cellStyle name="Commentaire 2 5 4" xfId="8740"/>
    <cellStyle name="Commentaire 2 5 4 2" xfId="24247"/>
    <cellStyle name="Commentaire 2 5 4 3" xfId="34804"/>
    <cellStyle name="Commentaire 2 5 4 4" xfId="45359"/>
    <cellStyle name="Commentaire 2 5 4 5" xfId="55923"/>
    <cellStyle name="Commentaire 2 5 5" xfId="3458"/>
    <cellStyle name="Commentaire 2 5 6" xfId="14036"/>
    <cellStyle name="Commentaire 2 5 7" xfId="18967"/>
    <cellStyle name="Commentaire 2 5 8" xfId="29524"/>
    <cellStyle name="Commentaire 2 5 9" xfId="40079"/>
    <cellStyle name="Commentaire 2 6" xfId="1342"/>
    <cellStyle name="Commentaire 2 6 2" xfId="6628"/>
    <cellStyle name="Commentaire 2 6 2 2" xfId="11909"/>
    <cellStyle name="Commentaire 2 6 2 2 2" xfId="27415"/>
    <cellStyle name="Commentaire 2 6 2 2 3" xfId="37972"/>
    <cellStyle name="Commentaire 2 6 2 2 4" xfId="48527"/>
    <cellStyle name="Commentaire 2 6 2 2 5" xfId="59091"/>
    <cellStyle name="Commentaire 2 6 2 3" xfId="17028"/>
    <cellStyle name="Commentaire 2 6 2 4" xfId="22135"/>
    <cellStyle name="Commentaire 2 6 2 5" xfId="32692"/>
    <cellStyle name="Commentaire 2 6 2 6" xfId="43247"/>
    <cellStyle name="Commentaire 2 6 2 7" xfId="53811"/>
    <cellStyle name="Commentaire 2 6 3" xfId="9268"/>
    <cellStyle name="Commentaire 2 6 3 2" xfId="24775"/>
    <cellStyle name="Commentaire 2 6 3 3" xfId="35332"/>
    <cellStyle name="Commentaire 2 6 3 4" xfId="45887"/>
    <cellStyle name="Commentaire 2 6 3 5" xfId="56451"/>
    <cellStyle name="Commentaire 2 6 4" xfId="3986"/>
    <cellStyle name="Commentaire 2 6 5" xfId="14564"/>
    <cellStyle name="Commentaire 2 6 6" xfId="19495"/>
    <cellStyle name="Commentaire 2 6 7" xfId="30052"/>
    <cellStyle name="Commentaire 2 6 8" xfId="40607"/>
    <cellStyle name="Commentaire 2 6 9" xfId="51171"/>
    <cellStyle name="Commentaire 2 7" xfId="2574"/>
    <cellStyle name="Commentaire 2 7 2" xfId="7860"/>
    <cellStyle name="Commentaire 2 7 2 2" xfId="13141"/>
    <cellStyle name="Commentaire 2 7 2 2 2" xfId="28647"/>
    <cellStyle name="Commentaire 2 7 2 2 3" xfId="39204"/>
    <cellStyle name="Commentaire 2 7 2 2 4" xfId="49759"/>
    <cellStyle name="Commentaire 2 7 2 2 5" xfId="60323"/>
    <cellStyle name="Commentaire 2 7 2 3" xfId="23367"/>
    <cellStyle name="Commentaire 2 7 2 4" xfId="33924"/>
    <cellStyle name="Commentaire 2 7 2 5" xfId="44479"/>
    <cellStyle name="Commentaire 2 7 2 6" xfId="55043"/>
    <cellStyle name="Commentaire 2 7 3" xfId="10500"/>
    <cellStyle name="Commentaire 2 7 3 2" xfId="26007"/>
    <cellStyle name="Commentaire 2 7 3 3" xfId="36564"/>
    <cellStyle name="Commentaire 2 7 3 4" xfId="47119"/>
    <cellStyle name="Commentaire 2 7 3 5" xfId="57683"/>
    <cellStyle name="Commentaire 2 7 4" xfId="5218"/>
    <cellStyle name="Commentaire 2 7 5" xfId="15796"/>
    <cellStyle name="Commentaire 2 7 6" xfId="20727"/>
    <cellStyle name="Commentaire 2 7 7" xfId="31284"/>
    <cellStyle name="Commentaire 2 7 8" xfId="41839"/>
    <cellStyle name="Commentaire 2 7 9" xfId="52403"/>
    <cellStyle name="Commentaire 2 8" xfId="5395"/>
    <cellStyle name="Commentaire 2 8 2" xfId="10677"/>
    <cellStyle name="Commentaire 2 8 2 2" xfId="26183"/>
    <cellStyle name="Commentaire 2 8 2 3" xfId="36740"/>
    <cellStyle name="Commentaire 2 8 2 4" xfId="47295"/>
    <cellStyle name="Commentaire 2 8 2 5" xfId="57859"/>
    <cellStyle name="Commentaire 2 8 3" xfId="20903"/>
    <cellStyle name="Commentaire 2 8 4" xfId="31460"/>
    <cellStyle name="Commentaire 2 8 5" xfId="42015"/>
    <cellStyle name="Commentaire 2 8 6" xfId="52579"/>
    <cellStyle name="Commentaire 2 9" xfId="8036"/>
    <cellStyle name="Commentaire 2 9 2" xfId="23543"/>
    <cellStyle name="Commentaire 2 9 3" xfId="34100"/>
    <cellStyle name="Commentaire 2 9 4" xfId="44655"/>
    <cellStyle name="Commentaire 2 9 5" xfId="55219"/>
    <cellStyle name="Commentaire 3" xfId="131"/>
    <cellStyle name="Commentaire 3 10" xfId="13361"/>
    <cellStyle name="Commentaire 3 11" xfId="18291"/>
    <cellStyle name="Commentaire 3 12" xfId="28853"/>
    <cellStyle name="Commentaire 3 13" xfId="39408"/>
    <cellStyle name="Commentaire 3 14" xfId="49968"/>
    <cellStyle name="Commentaire 3 2" xfId="314"/>
    <cellStyle name="Commentaire 3 2 10" xfId="29029"/>
    <cellStyle name="Commentaire 3 2 11" xfId="39584"/>
    <cellStyle name="Commentaire 3 2 12" xfId="50144"/>
    <cellStyle name="Commentaire 3 2 2" xfId="667"/>
    <cellStyle name="Commentaire 3 2 2 10" xfId="50496"/>
    <cellStyle name="Commentaire 3 2 2 2" xfId="1899"/>
    <cellStyle name="Commentaire 3 2 2 2 2" xfId="7185"/>
    <cellStyle name="Commentaire 3 2 2 2 2 2" xfId="12466"/>
    <cellStyle name="Commentaire 3 2 2 2 2 2 2" xfId="27972"/>
    <cellStyle name="Commentaire 3 2 2 2 2 2 3" xfId="38529"/>
    <cellStyle name="Commentaire 3 2 2 2 2 2 4" xfId="49084"/>
    <cellStyle name="Commentaire 3 2 2 2 2 2 5" xfId="59648"/>
    <cellStyle name="Commentaire 3 2 2 2 2 3" xfId="17585"/>
    <cellStyle name="Commentaire 3 2 2 2 2 4" xfId="22692"/>
    <cellStyle name="Commentaire 3 2 2 2 2 5" xfId="33249"/>
    <cellStyle name="Commentaire 3 2 2 2 2 6" xfId="43804"/>
    <cellStyle name="Commentaire 3 2 2 2 2 7" xfId="54368"/>
    <cellStyle name="Commentaire 3 2 2 2 3" xfId="9825"/>
    <cellStyle name="Commentaire 3 2 2 2 3 2" xfId="25332"/>
    <cellStyle name="Commentaire 3 2 2 2 3 3" xfId="35889"/>
    <cellStyle name="Commentaire 3 2 2 2 3 4" xfId="46444"/>
    <cellStyle name="Commentaire 3 2 2 2 3 5" xfId="57008"/>
    <cellStyle name="Commentaire 3 2 2 2 4" xfId="4543"/>
    <cellStyle name="Commentaire 3 2 2 2 5" xfId="15121"/>
    <cellStyle name="Commentaire 3 2 2 2 6" xfId="20052"/>
    <cellStyle name="Commentaire 3 2 2 2 7" xfId="30609"/>
    <cellStyle name="Commentaire 3 2 2 2 8" xfId="41164"/>
    <cellStyle name="Commentaire 3 2 2 2 9" xfId="51728"/>
    <cellStyle name="Commentaire 3 2 2 3" xfId="5953"/>
    <cellStyle name="Commentaire 3 2 2 3 2" xfId="11234"/>
    <cellStyle name="Commentaire 3 2 2 3 2 2" xfId="26740"/>
    <cellStyle name="Commentaire 3 2 2 3 2 3" xfId="37297"/>
    <cellStyle name="Commentaire 3 2 2 3 2 4" xfId="47852"/>
    <cellStyle name="Commentaire 3 2 2 3 2 5" xfId="58416"/>
    <cellStyle name="Commentaire 3 2 2 3 3" xfId="16353"/>
    <cellStyle name="Commentaire 3 2 2 3 4" xfId="21460"/>
    <cellStyle name="Commentaire 3 2 2 3 5" xfId="32017"/>
    <cellStyle name="Commentaire 3 2 2 3 6" xfId="42572"/>
    <cellStyle name="Commentaire 3 2 2 3 7" xfId="53136"/>
    <cellStyle name="Commentaire 3 2 2 4" xfId="8593"/>
    <cellStyle name="Commentaire 3 2 2 4 2" xfId="24100"/>
    <cellStyle name="Commentaire 3 2 2 4 3" xfId="34657"/>
    <cellStyle name="Commentaire 3 2 2 4 4" xfId="45212"/>
    <cellStyle name="Commentaire 3 2 2 4 5" xfId="55776"/>
    <cellStyle name="Commentaire 3 2 2 5" xfId="3311"/>
    <cellStyle name="Commentaire 3 2 2 6" xfId="13889"/>
    <cellStyle name="Commentaire 3 2 2 7" xfId="18820"/>
    <cellStyle name="Commentaire 3 2 2 8" xfId="29377"/>
    <cellStyle name="Commentaire 3 2 2 9" xfId="39932"/>
    <cellStyle name="Commentaire 3 2 3" xfId="1019"/>
    <cellStyle name="Commentaire 3 2 3 10" xfId="50848"/>
    <cellStyle name="Commentaire 3 2 3 2" xfId="2251"/>
    <cellStyle name="Commentaire 3 2 3 2 2" xfId="7537"/>
    <cellStyle name="Commentaire 3 2 3 2 2 2" xfId="12818"/>
    <cellStyle name="Commentaire 3 2 3 2 2 2 2" xfId="28324"/>
    <cellStyle name="Commentaire 3 2 3 2 2 2 3" xfId="38881"/>
    <cellStyle name="Commentaire 3 2 3 2 2 2 4" xfId="49436"/>
    <cellStyle name="Commentaire 3 2 3 2 2 2 5" xfId="60000"/>
    <cellStyle name="Commentaire 3 2 3 2 2 3" xfId="17937"/>
    <cellStyle name="Commentaire 3 2 3 2 2 4" xfId="23044"/>
    <cellStyle name="Commentaire 3 2 3 2 2 5" xfId="33601"/>
    <cellStyle name="Commentaire 3 2 3 2 2 6" xfId="44156"/>
    <cellStyle name="Commentaire 3 2 3 2 2 7" xfId="54720"/>
    <cellStyle name="Commentaire 3 2 3 2 3" xfId="10177"/>
    <cellStyle name="Commentaire 3 2 3 2 3 2" xfId="25684"/>
    <cellStyle name="Commentaire 3 2 3 2 3 3" xfId="36241"/>
    <cellStyle name="Commentaire 3 2 3 2 3 4" xfId="46796"/>
    <cellStyle name="Commentaire 3 2 3 2 3 5" xfId="57360"/>
    <cellStyle name="Commentaire 3 2 3 2 4" xfId="4895"/>
    <cellStyle name="Commentaire 3 2 3 2 5" xfId="15473"/>
    <cellStyle name="Commentaire 3 2 3 2 6" xfId="20404"/>
    <cellStyle name="Commentaire 3 2 3 2 7" xfId="30961"/>
    <cellStyle name="Commentaire 3 2 3 2 8" xfId="41516"/>
    <cellStyle name="Commentaire 3 2 3 2 9" xfId="52080"/>
    <cellStyle name="Commentaire 3 2 3 3" xfId="6305"/>
    <cellStyle name="Commentaire 3 2 3 3 2" xfId="11586"/>
    <cellStyle name="Commentaire 3 2 3 3 2 2" xfId="27092"/>
    <cellStyle name="Commentaire 3 2 3 3 2 3" xfId="37649"/>
    <cellStyle name="Commentaire 3 2 3 3 2 4" xfId="48204"/>
    <cellStyle name="Commentaire 3 2 3 3 2 5" xfId="58768"/>
    <cellStyle name="Commentaire 3 2 3 3 3" xfId="16705"/>
    <cellStyle name="Commentaire 3 2 3 3 4" xfId="21812"/>
    <cellStyle name="Commentaire 3 2 3 3 5" xfId="32369"/>
    <cellStyle name="Commentaire 3 2 3 3 6" xfId="42924"/>
    <cellStyle name="Commentaire 3 2 3 3 7" xfId="53488"/>
    <cellStyle name="Commentaire 3 2 3 4" xfId="8945"/>
    <cellStyle name="Commentaire 3 2 3 4 2" xfId="24452"/>
    <cellStyle name="Commentaire 3 2 3 4 3" xfId="35009"/>
    <cellStyle name="Commentaire 3 2 3 4 4" xfId="45564"/>
    <cellStyle name="Commentaire 3 2 3 4 5" xfId="56128"/>
    <cellStyle name="Commentaire 3 2 3 5" xfId="3663"/>
    <cellStyle name="Commentaire 3 2 3 6" xfId="14241"/>
    <cellStyle name="Commentaire 3 2 3 7" xfId="19172"/>
    <cellStyle name="Commentaire 3 2 3 8" xfId="29729"/>
    <cellStyle name="Commentaire 3 2 3 9" xfId="40284"/>
    <cellStyle name="Commentaire 3 2 4" xfId="1547"/>
    <cellStyle name="Commentaire 3 2 4 2" xfId="6833"/>
    <cellStyle name="Commentaire 3 2 4 2 2" xfId="12114"/>
    <cellStyle name="Commentaire 3 2 4 2 2 2" xfId="27620"/>
    <cellStyle name="Commentaire 3 2 4 2 2 3" xfId="38177"/>
    <cellStyle name="Commentaire 3 2 4 2 2 4" xfId="48732"/>
    <cellStyle name="Commentaire 3 2 4 2 2 5" xfId="59296"/>
    <cellStyle name="Commentaire 3 2 4 2 3" xfId="17233"/>
    <cellStyle name="Commentaire 3 2 4 2 4" xfId="22340"/>
    <cellStyle name="Commentaire 3 2 4 2 5" xfId="32897"/>
    <cellStyle name="Commentaire 3 2 4 2 6" xfId="43452"/>
    <cellStyle name="Commentaire 3 2 4 2 7" xfId="54016"/>
    <cellStyle name="Commentaire 3 2 4 3" xfId="9473"/>
    <cellStyle name="Commentaire 3 2 4 3 2" xfId="24980"/>
    <cellStyle name="Commentaire 3 2 4 3 3" xfId="35537"/>
    <cellStyle name="Commentaire 3 2 4 3 4" xfId="46092"/>
    <cellStyle name="Commentaire 3 2 4 3 5" xfId="56656"/>
    <cellStyle name="Commentaire 3 2 4 4" xfId="4191"/>
    <cellStyle name="Commentaire 3 2 4 5" xfId="14769"/>
    <cellStyle name="Commentaire 3 2 4 6" xfId="19700"/>
    <cellStyle name="Commentaire 3 2 4 7" xfId="30257"/>
    <cellStyle name="Commentaire 3 2 4 8" xfId="40812"/>
    <cellStyle name="Commentaire 3 2 4 9" xfId="51376"/>
    <cellStyle name="Commentaire 3 2 5" xfId="5600"/>
    <cellStyle name="Commentaire 3 2 5 2" xfId="10882"/>
    <cellStyle name="Commentaire 3 2 5 2 2" xfId="26388"/>
    <cellStyle name="Commentaire 3 2 5 2 3" xfId="36945"/>
    <cellStyle name="Commentaire 3 2 5 2 4" xfId="47500"/>
    <cellStyle name="Commentaire 3 2 5 2 5" xfId="58064"/>
    <cellStyle name="Commentaire 3 2 5 3" xfId="16001"/>
    <cellStyle name="Commentaire 3 2 5 4" xfId="21108"/>
    <cellStyle name="Commentaire 3 2 5 5" xfId="31665"/>
    <cellStyle name="Commentaire 3 2 5 6" xfId="42220"/>
    <cellStyle name="Commentaire 3 2 5 7" xfId="52784"/>
    <cellStyle name="Commentaire 3 2 6" xfId="8241"/>
    <cellStyle name="Commentaire 3 2 6 2" xfId="23748"/>
    <cellStyle name="Commentaire 3 2 6 3" xfId="34305"/>
    <cellStyle name="Commentaire 3 2 6 4" xfId="44860"/>
    <cellStyle name="Commentaire 3 2 6 5" xfId="55424"/>
    <cellStyle name="Commentaire 3 2 7" xfId="2963"/>
    <cellStyle name="Commentaire 3 2 8" xfId="13537"/>
    <cellStyle name="Commentaire 3 2 9" xfId="18468"/>
    <cellStyle name="Commentaire 3 3" xfId="490"/>
    <cellStyle name="Commentaire 3 3 10" xfId="39758"/>
    <cellStyle name="Commentaire 3 3 11" xfId="50320"/>
    <cellStyle name="Commentaire 3 3 2" xfId="1195"/>
    <cellStyle name="Commentaire 3 3 2 10" xfId="51024"/>
    <cellStyle name="Commentaire 3 3 2 2" xfId="2427"/>
    <cellStyle name="Commentaire 3 3 2 2 2" xfId="7713"/>
    <cellStyle name="Commentaire 3 3 2 2 2 2" xfId="12994"/>
    <cellStyle name="Commentaire 3 3 2 2 2 2 2" xfId="28500"/>
    <cellStyle name="Commentaire 3 3 2 2 2 2 3" xfId="39057"/>
    <cellStyle name="Commentaire 3 3 2 2 2 2 4" xfId="49612"/>
    <cellStyle name="Commentaire 3 3 2 2 2 2 5" xfId="60176"/>
    <cellStyle name="Commentaire 3 3 2 2 2 3" xfId="18113"/>
    <cellStyle name="Commentaire 3 3 2 2 2 4" xfId="23220"/>
    <cellStyle name="Commentaire 3 3 2 2 2 5" xfId="33777"/>
    <cellStyle name="Commentaire 3 3 2 2 2 6" xfId="44332"/>
    <cellStyle name="Commentaire 3 3 2 2 2 7" xfId="54896"/>
    <cellStyle name="Commentaire 3 3 2 2 3" xfId="10353"/>
    <cellStyle name="Commentaire 3 3 2 2 3 2" xfId="25860"/>
    <cellStyle name="Commentaire 3 3 2 2 3 3" xfId="36417"/>
    <cellStyle name="Commentaire 3 3 2 2 3 4" xfId="46972"/>
    <cellStyle name="Commentaire 3 3 2 2 3 5" xfId="57536"/>
    <cellStyle name="Commentaire 3 3 2 2 4" xfId="5071"/>
    <cellStyle name="Commentaire 3 3 2 2 5" xfId="15649"/>
    <cellStyle name="Commentaire 3 3 2 2 6" xfId="20580"/>
    <cellStyle name="Commentaire 3 3 2 2 7" xfId="31137"/>
    <cellStyle name="Commentaire 3 3 2 2 8" xfId="41692"/>
    <cellStyle name="Commentaire 3 3 2 2 9" xfId="52256"/>
    <cellStyle name="Commentaire 3 3 2 3" xfId="6481"/>
    <cellStyle name="Commentaire 3 3 2 3 2" xfId="11762"/>
    <cellStyle name="Commentaire 3 3 2 3 2 2" xfId="27268"/>
    <cellStyle name="Commentaire 3 3 2 3 2 3" xfId="37825"/>
    <cellStyle name="Commentaire 3 3 2 3 2 4" xfId="48380"/>
    <cellStyle name="Commentaire 3 3 2 3 2 5" xfId="58944"/>
    <cellStyle name="Commentaire 3 3 2 3 3" xfId="16881"/>
    <cellStyle name="Commentaire 3 3 2 3 4" xfId="21988"/>
    <cellStyle name="Commentaire 3 3 2 3 5" xfId="32545"/>
    <cellStyle name="Commentaire 3 3 2 3 6" xfId="43100"/>
    <cellStyle name="Commentaire 3 3 2 3 7" xfId="53664"/>
    <cellStyle name="Commentaire 3 3 2 4" xfId="9121"/>
    <cellStyle name="Commentaire 3 3 2 4 2" xfId="24628"/>
    <cellStyle name="Commentaire 3 3 2 4 3" xfId="35185"/>
    <cellStyle name="Commentaire 3 3 2 4 4" xfId="45740"/>
    <cellStyle name="Commentaire 3 3 2 4 5" xfId="56304"/>
    <cellStyle name="Commentaire 3 3 2 5" xfId="3839"/>
    <cellStyle name="Commentaire 3 3 2 6" xfId="14417"/>
    <cellStyle name="Commentaire 3 3 2 7" xfId="19348"/>
    <cellStyle name="Commentaire 3 3 2 8" xfId="29905"/>
    <cellStyle name="Commentaire 3 3 2 9" xfId="40460"/>
    <cellStyle name="Commentaire 3 3 3" xfId="1723"/>
    <cellStyle name="Commentaire 3 3 3 2" xfId="7009"/>
    <cellStyle name="Commentaire 3 3 3 2 2" xfId="12290"/>
    <cellStyle name="Commentaire 3 3 3 2 2 2" xfId="27796"/>
    <cellStyle name="Commentaire 3 3 3 2 2 3" xfId="38353"/>
    <cellStyle name="Commentaire 3 3 3 2 2 4" xfId="48908"/>
    <cellStyle name="Commentaire 3 3 3 2 2 5" xfId="59472"/>
    <cellStyle name="Commentaire 3 3 3 2 3" xfId="17409"/>
    <cellStyle name="Commentaire 3 3 3 2 4" xfId="22516"/>
    <cellStyle name="Commentaire 3 3 3 2 5" xfId="33073"/>
    <cellStyle name="Commentaire 3 3 3 2 6" xfId="43628"/>
    <cellStyle name="Commentaire 3 3 3 2 7" xfId="54192"/>
    <cellStyle name="Commentaire 3 3 3 3" xfId="9649"/>
    <cellStyle name="Commentaire 3 3 3 3 2" xfId="25156"/>
    <cellStyle name="Commentaire 3 3 3 3 3" xfId="35713"/>
    <cellStyle name="Commentaire 3 3 3 3 4" xfId="46268"/>
    <cellStyle name="Commentaire 3 3 3 3 5" xfId="56832"/>
    <cellStyle name="Commentaire 3 3 3 4" xfId="4367"/>
    <cellStyle name="Commentaire 3 3 3 5" xfId="14945"/>
    <cellStyle name="Commentaire 3 3 3 6" xfId="19876"/>
    <cellStyle name="Commentaire 3 3 3 7" xfId="30433"/>
    <cellStyle name="Commentaire 3 3 3 8" xfId="40988"/>
    <cellStyle name="Commentaire 3 3 3 9" xfId="51552"/>
    <cellStyle name="Commentaire 3 3 4" xfId="5776"/>
    <cellStyle name="Commentaire 3 3 4 2" xfId="11058"/>
    <cellStyle name="Commentaire 3 3 4 2 2" xfId="26564"/>
    <cellStyle name="Commentaire 3 3 4 2 3" xfId="37121"/>
    <cellStyle name="Commentaire 3 3 4 2 4" xfId="47676"/>
    <cellStyle name="Commentaire 3 3 4 2 5" xfId="58240"/>
    <cellStyle name="Commentaire 3 3 4 3" xfId="16177"/>
    <cellStyle name="Commentaire 3 3 4 4" xfId="21284"/>
    <cellStyle name="Commentaire 3 3 4 5" xfId="31841"/>
    <cellStyle name="Commentaire 3 3 4 6" xfId="42396"/>
    <cellStyle name="Commentaire 3 3 4 7" xfId="52960"/>
    <cellStyle name="Commentaire 3 3 5" xfId="8417"/>
    <cellStyle name="Commentaire 3 3 5 2" xfId="23924"/>
    <cellStyle name="Commentaire 3 3 5 3" xfId="34481"/>
    <cellStyle name="Commentaire 3 3 5 4" xfId="45036"/>
    <cellStyle name="Commentaire 3 3 5 5" xfId="55600"/>
    <cellStyle name="Commentaire 3 3 6" xfId="3137"/>
    <cellStyle name="Commentaire 3 3 7" xfId="13713"/>
    <cellStyle name="Commentaire 3 3 8" xfId="18644"/>
    <cellStyle name="Commentaire 3 3 9" xfId="29203"/>
    <cellStyle name="Commentaire 3 4" xfId="843"/>
    <cellStyle name="Commentaire 3 4 10" xfId="50672"/>
    <cellStyle name="Commentaire 3 4 2" xfId="2075"/>
    <cellStyle name="Commentaire 3 4 2 2" xfId="7361"/>
    <cellStyle name="Commentaire 3 4 2 2 2" xfId="12642"/>
    <cellStyle name="Commentaire 3 4 2 2 2 2" xfId="28148"/>
    <cellStyle name="Commentaire 3 4 2 2 2 3" xfId="38705"/>
    <cellStyle name="Commentaire 3 4 2 2 2 4" xfId="49260"/>
    <cellStyle name="Commentaire 3 4 2 2 2 5" xfId="59824"/>
    <cellStyle name="Commentaire 3 4 2 2 3" xfId="17761"/>
    <cellStyle name="Commentaire 3 4 2 2 4" xfId="22868"/>
    <cellStyle name="Commentaire 3 4 2 2 5" xfId="33425"/>
    <cellStyle name="Commentaire 3 4 2 2 6" xfId="43980"/>
    <cellStyle name="Commentaire 3 4 2 2 7" xfId="54544"/>
    <cellStyle name="Commentaire 3 4 2 3" xfId="10001"/>
    <cellStyle name="Commentaire 3 4 2 3 2" xfId="25508"/>
    <cellStyle name="Commentaire 3 4 2 3 3" xfId="36065"/>
    <cellStyle name="Commentaire 3 4 2 3 4" xfId="46620"/>
    <cellStyle name="Commentaire 3 4 2 3 5" xfId="57184"/>
    <cellStyle name="Commentaire 3 4 2 4" xfId="4719"/>
    <cellStyle name="Commentaire 3 4 2 5" xfId="15297"/>
    <cellStyle name="Commentaire 3 4 2 6" xfId="20228"/>
    <cellStyle name="Commentaire 3 4 2 7" xfId="30785"/>
    <cellStyle name="Commentaire 3 4 2 8" xfId="41340"/>
    <cellStyle name="Commentaire 3 4 2 9" xfId="51904"/>
    <cellStyle name="Commentaire 3 4 3" xfId="6129"/>
    <cellStyle name="Commentaire 3 4 3 2" xfId="11410"/>
    <cellStyle name="Commentaire 3 4 3 2 2" xfId="26916"/>
    <cellStyle name="Commentaire 3 4 3 2 3" xfId="37473"/>
    <cellStyle name="Commentaire 3 4 3 2 4" xfId="48028"/>
    <cellStyle name="Commentaire 3 4 3 2 5" xfId="58592"/>
    <cellStyle name="Commentaire 3 4 3 3" xfId="16529"/>
    <cellStyle name="Commentaire 3 4 3 4" xfId="21636"/>
    <cellStyle name="Commentaire 3 4 3 5" xfId="32193"/>
    <cellStyle name="Commentaire 3 4 3 6" xfId="42748"/>
    <cellStyle name="Commentaire 3 4 3 7" xfId="53312"/>
    <cellStyle name="Commentaire 3 4 4" xfId="8769"/>
    <cellStyle name="Commentaire 3 4 4 2" xfId="24276"/>
    <cellStyle name="Commentaire 3 4 4 3" xfId="34833"/>
    <cellStyle name="Commentaire 3 4 4 4" xfId="45388"/>
    <cellStyle name="Commentaire 3 4 4 5" xfId="55952"/>
    <cellStyle name="Commentaire 3 4 5" xfId="3487"/>
    <cellStyle name="Commentaire 3 4 6" xfId="14065"/>
    <cellStyle name="Commentaire 3 4 7" xfId="18996"/>
    <cellStyle name="Commentaire 3 4 8" xfId="29553"/>
    <cellStyle name="Commentaire 3 4 9" xfId="40108"/>
    <cellStyle name="Commentaire 3 5" xfId="1371"/>
    <cellStyle name="Commentaire 3 5 2" xfId="6657"/>
    <cellStyle name="Commentaire 3 5 2 2" xfId="11938"/>
    <cellStyle name="Commentaire 3 5 2 2 2" xfId="27444"/>
    <cellStyle name="Commentaire 3 5 2 2 3" xfId="38001"/>
    <cellStyle name="Commentaire 3 5 2 2 4" xfId="48556"/>
    <cellStyle name="Commentaire 3 5 2 2 5" xfId="59120"/>
    <cellStyle name="Commentaire 3 5 2 3" xfId="17057"/>
    <cellStyle name="Commentaire 3 5 2 4" xfId="22164"/>
    <cellStyle name="Commentaire 3 5 2 5" xfId="32721"/>
    <cellStyle name="Commentaire 3 5 2 6" xfId="43276"/>
    <cellStyle name="Commentaire 3 5 2 7" xfId="53840"/>
    <cellStyle name="Commentaire 3 5 3" xfId="9297"/>
    <cellStyle name="Commentaire 3 5 3 2" xfId="24804"/>
    <cellStyle name="Commentaire 3 5 3 3" xfId="35361"/>
    <cellStyle name="Commentaire 3 5 3 4" xfId="45916"/>
    <cellStyle name="Commentaire 3 5 3 5" xfId="56480"/>
    <cellStyle name="Commentaire 3 5 4" xfId="4015"/>
    <cellStyle name="Commentaire 3 5 5" xfId="14593"/>
    <cellStyle name="Commentaire 3 5 6" xfId="19524"/>
    <cellStyle name="Commentaire 3 5 7" xfId="30081"/>
    <cellStyle name="Commentaire 3 5 8" xfId="40636"/>
    <cellStyle name="Commentaire 3 5 9" xfId="51200"/>
    <cellStyle name="Commentaire 3 6" xfId="2603"/>
    <cellStyle name="Commentaire 3 6 2" xfId="7889"/>
    <cellStyle name="Commentaire 3 6 2 2" xfId="13170"/>
    <cellStyle name="Commentaire 3 6 2 2 2" xfId="28676"/>
    <cellStyle name="Commentaire 3 6 2 2 3" xfId="39233"/>
    <cellStyle name="Commentaire 3 6 2 2 4" xfId="49788"/>
    <cellStyle name="Commentaire 3 6 2 2 5" xfId="60352"/>
    <cellStyle name="Commentaire 3 6 2 3" xfId="23396"/>
    <cellStyle name="Commentaire 3 6 2 4" xfId="33953"/>
    <cellStyle name="Commentaire 3 6 2 5" xfId="44508"/>
    <cellStyle name="Commentaire 3 6 2 6" xfId="55072"/>
    <cellStyle name="Commentaire 3 6 3" xfId="10529"/>
    <cellStyle name="Commentaire 3 6 3 2" xfId="26036"/>
    <cellStyle name="Commentaire 3 6 3 3" xfId="36593"/>
    <cellStyle name="Commentaire 3 6 3 4" xfId="47148"/>
    <cellStyle name="Commentaire 3 6 3 5" xfId="57712"/>
    <cellStyle name="Commentaire 3 6 4" xfId="5247"/>
    <cellStyle name="Commentaire 3 6 5" xfId="15825"/>
    <cellStyle name="Commentaire 3 6 6" xfId="20756"/>
    <cellStyle name="Commentaire 3 6 7" xfId="31313"/>
    <cellStyle name="Commentaire 3 6 8" xfId="41868"/>
    <cellStyle name="Commentaire 3 6 9" xfId="52432"/>
    <cellStyle name="Commentaire 3 7" xfId="5424"/>
    <cellStyle name="Commentaire 3 7 2" xfId="10706"/>
    <cellStyle name="Commentaire 3 7 2 2" xfId="26212"/>
    <cellStyle name="Commentaire 3 7 2 3" xfId="36769"/>
    <cellStyle name="Commentaire 3 7 2 4" xfId="47324"/>
    <cellStyle name="Commentaire 3 7 2 5" xfId="57888"/>
    <cellStyle name="Commentaire 3 7 3" xfId="20932"/>
    <cellStyle name="Commentaire 3 7 4" xfId="31489"/>
    <cellStyle name="Commentaire 3 7 5" xfId="42044"/>
    <cellStyle name="Commentaire 3 7 6" xfId="52608"/>
    <cellStyle name="Commentaire 3 8" xfId="8065"/>
    <cellStyle name="Commentaire 3 8 2" xfId="23572"/>
    <cellStyle name="Commentaire 3 8 3" xfId="34129"/>
    <cellStyle name="Commentaire 3 8 4" xfId="44684"/>
    <cellStyle name="Commentaire 3 8 5" xfId="55248"/>
    <cellStyle name="Commentaire 3 9" xfId="2780"/>
    <cellStyle name="Commentaire 4" xfId="225"/>
    <cellStyle name="Commentaire 4 10" xfId="28941"/>
    <cellStyle name="Commentaire 4 11" xfId="39496"/>
    <cellStyle name="Commentaire 4 12" xfId="50056"/>
    <cellStyle name="Commentaire 4 2" xfId="578"/>
    <cellStyle name="Commentaire 4 2 10" xfId="50407"/>
    <cellStyle name="Commentaire 4 2 2" xfId="1810"/>
    <cellStyle name="Commentaire 4 2 2 2" xfId="7096"/>
    <cellStyle name="Commentaire 4 2 2 2 2" xfId="12377"/>
    <cellStyle name="Commentaire 4 2 2 2 2 2" xfId="27883"/>
    <cellStyle name="Commentaire 4 2 2 2 2 3" xfId="38440"/>
    <cellStyle name="Commentaire 4 2 2 2 2 4" xfId="48995"/>
    <cellStyle name="Commentaire 4 2 2 2 2 5" xfId="59559"/>
    <cellStyle name="Commentaire 4 2 2 2 3" xfId="17496"/>
    <cellStyle name="Commentaire 4 2 2 2 4" xfId="22603"/>
    <cellStyle name="Commentaire 4 2 2 2 5" xfId="33160"/>
    <cellStyle name="Commentaire 4 2 2 2 6" xfId="43715"/>
    <cellStyle name="Commentaire 4 2 2 2 7" xfId="54279"/>
    <cellStyle name="Commentaire 4 2 2 3" xfId="9736"/>
    <cellStyle name="Commentaire 4 2 2 3 2" xfId="25243"/>
    <cellStyle name="Commentaire 4 2 2 3 3" xfId="35800"/>
    <cellStyle name="Commentaire 4 2 2 3 4" xfId="46355"/>
    <cellStyle name="Commentaire 4 2 2 3 5" xfId="56919"/>
    <cellStyle name="Commentaire 4 2 2 4" xfId="4454"/>
    <cellStyle name="Commentaire 4 2 2 5" xfId="15032"/>
    <cellStyle name="Commentaire 4 2 2 6" xfId="19963"/>
    <cellStyle name="Commentaire 4 2 2 7" xfId="30520"/>
    <cellStyle name="Commentaire 4 2 2 8" xfId="41075"/>
    <cellStyle name="Commentaire 4 2 2 9" xfId="51639"/>
    <cellStyle name="Commentaire 4 2 3" xfId="5864"/>
    <cellStyle name="Commentaire 4 2 3 2" xfId="11145"/>
    <cellStyle name="Commentaire 4 2 3 2 2" xfId="26651"/>
    <cellStyle name="Commentaire 4 2 3 2 3" xfId="37208"/>
    <cellStyle name="Commentaire 4 2 3 2 4" xfId="47763"/>
    <cellStyle name="Commentaire 4 2 3 2 5" xfId="58327"/>
    <cellStyle name="Commentaire 4 2 3 3" xfId="16264"/>
    <cellStyle name="Commentaire 4 2 3 4" xfId="21371"/>
    <cellStyle name="Commentaire 4 2 3 5" xfId="31928"/>
    <cellStyle name="Commentaire 4 2 3 6" xfId="42483"/>
    <cellStyle name="Commentaire 4 2 3 7" xfId="53047"/>
    <cellStyle name="Commentaire 4 2 4" xfId="8504"/>
    <cellStyle name="Commentaire 4 2 4 2" xfId="24011"/>
    <cellStyle name="Commentaire 4 2 4 3" xfId="34568"/>
    <cellStyle name="Commentaire 4 2 4 4" xfId="45123"/>
    <cellStyle name="Commentaire 4 2 4 5" xfId="55687"/>
    <cellStyle name="Commentaire 4 2 5" xfId="3222"/>
    <cellStyle name="Commentaire 4 2 6" xfId="13800"/>
    <cellStyle name="Commentaire 4 2 7" xfId="18731"/>
    <cellStyle name="Commentaire 4 2 8" xfId="29288"/>
    <cellStyle name="Commentaire 4 2 9" xfId="39843"/>
    <cellStyle name="Commentaire 4 3" xfId="930"/>
    <cellStyle name="Commentaire 4 3 10" xfId="50759"/>
    <cellStyle name="Commentaire 4 3 2" xfId="2162"/>
    <cellStyle name="Commentaire 4 3 2 2" xfId="7448"/>
    <cellStyle name="Commentaire 4 3 2 2 2" xfId="12729"/>
    <cellStyle name="Commentaire 4 3 2 2 2 2" xfId="28235"/>
    <cellStyle name="Commentaire 4 3 2 2 2 3" xfId="38792"/>
    <cellStyle name="Commentaire 4 3 2 2 2 4" xfId="49347"/>
    <cellStyle name="Commentaire 4 3 2 2 2 5" xfId="59911"/>
    <cellStyle name="Commentaire 4 3 2 2 3" xfId="17848"/>
    <cellStyle name="Commentaire 4 3 2 2 4" xfId="22955"/>
    <cellStyle name="Commentaire 4 3 2 2 5" xfId="33512"/>
    <cellStyle name="Commentaire 4 3 2 2 6" xfId="44067"/>
    <cellStyle name="Commentaire 4 3 2 2 7" xfId="54631"/>
    <cellStyle name="Commentaire 4 3 2 3" xfId="10088"/>
    <cellStyle name="Commentaire 4 3 2 3 2" xfId="25595"/>
    <cellStyle name="Commentaire 4 3 2 3 3" xfId="36152"/>
    <cellStyle name="Commentaire 4 3 2 3 4" xfId="46707"/>
    <cellStyle name="Commentaire 4 3 2 3 5" xfId="57271"/>
    <cellStyle name="Commentaire 4 3 2 4" xfId="4806"/>
    <cellStyle name="Commentaire 4 3 2 5" xfId="15384"/>
    <cellStyle name="Commentaire 4 3 2 6" xfId="20315"/>
    <cellStyle name="Commentaire 4 3 2 7" xfId="30872"/>
    <cellStyle name="Commentaire 4 3 2 8" xfId="41427"/>
    <cellStyle name="Commentaire 4 3 2 9" xfId="51991"/>
    <cellStyle name="Commentaire 4 3 3" xfId="6216"/>
    <cellStyle name="Commentaire 4 3 3 2" xfId="11497"/>
    <cellStyle name="Commentaire 4 3 3 2 2" xfId="27003"/>
    <cellStyle name="Commentaire 4 3 3 2 3" xfId="37560"/>
    <cellStyle name="Commentaire 4 3 3 2 4" xfId="48115"/>
    <cellStyle name="Commentaire 4 3 3 2 5" xfId="58679"/>
    <cellStyle name="Commentaire 4 3 3 3" xfId="16616"/>
    <cellStyle name="Commentaire 4 3 3 4" xfId="21723"/>
    <cellStyle name="Commentaire 4 3 3 5" xfId="32280"/>
    <cellStyle name="Commentaire 4 3 3 6" xfId="42835"/>
    <cellStyle name="Commentaire 4 3 3 7" xfId="53399"/>
    <cellStyle name="Commentaire 4 3 4" xfId="8856"/>
    <cellStyle name="Commentaire 4 3 4 2" xfId="24363"/>
    <cellStyle name="Commentaire 4 3 4 3" xfId="34920"/>
    <cellStyle name="Commentaire 4 3 4 4" xfId="45475"/>
    <cellStyle name="Commentaire 4 3 4 5" xfId="56039"/>
    <cellStyle name="Commentaire 4 3 5" xfId="3574"/>
    <cellStyle name="Commentaire 4 3 6" xfId="14152"/>
    <cellStyle name="Commentaire 4 3 7" xfId="19083"/>
    <cellStyle name="Commentaire 4 3 8" xfId="29640"/>
    <cellStyle name="Commentaire 4 3 9" xfId="40195"/>
    <cellStyle name="Commentaire 4 4" xfId="1458"/>
    <cellStyle name="Commentaire 4 4 2" xfId="6744"/>
    <cellStyle name="Commentaire 4 4 2 2" xfId="12025"/>
    <cellStyle name="Commentaire 4 4 2 2 2" xfId="27531"/>
    <cellStyle name="Commentaire 4 4 2 2 3" xfId="38088"/>
    <cellStyle name="Commentaire 4 4 2 2 4" xfId="48643"/>
    <cellStyle name="Commentaire 4 4 2 2 5" xfId="59207"/>
    <cellStyle name="Commentaire 4 4 2 3" xfId="17144"/>
    <cellStyle name="Commentaire 4 4 2 4" xfId="22251"/>
    <cellStyle name="Commentaire 4 4 2 5" xfId="32808"/>
    <cellStyle name="Commentaire 4 4 2 6" xfId="43363"/>
    <cellStyle name="Commentaire 4 4 2 7" xfId="53927"/>
    <cellStyle name="Commentaire 4 4 3" xfId="9384"/>
    <cellStyle name="Commentaire 4 4 3 2" xfId="24891"/>
    <cellStyle name="Commentaire 4 4 3 3" xfId="35448"/>
    <cellStyle name="Commentaire 4 4 3 4" xfId="46003"/>
    <cellStyle name="Commentaire 4 4 3 5" xfId="56567"/>
    <cellStyle name="Commentaire 4 4 4" xfId="4102"/>
    <cellStyle name="Commentaire 4 4 5" xfId="14680"/>
    <cellStyle name="Commentaire 4 4 6" xfId="19611"/>
    <cellStyle name="Commentaire 4 4 7" xfId="30168"/>
    <cellStyle name="Commentaire 4 4 8" xfId="40723"/>
    <cellStyle name="Commentaire 4 4 9" xfId="51287"/>
    <cellStyle name="Commentaire 4 5" xfId="5511"/>
    <cellStyle name="Commentaire 4 5 2" xfId="10793"/>
    <cellStyle name="Commentaire 4 5 2 2" xfId="26299"/>
    <cellStyle name="Commentaire 4 5 2 3" xfId="36856"/>
    <cellStyle name="Commentaire 4 5 2 4" xfId="47411"/>
    <cellStyle name="Commentaire 4 5 2 5" xfId="57975"/>
    <cellStyle name="Commentaire 4 5 3" xfId="15912"/>
    <cellStyle name="Commentaire 4 5 4" xfId="21019"/>
    <cellStyle name="Commentaire 4 5 5" xfId="31576"/>
    <cellStyle name="Commentaire 4 5 6" xfId="42131"/>
    <cellStyle name="Commentaire 4 5 7" xfId="52695"/>
    <cellStyle name="Commentaire 4 6" xfId="8152"/>
    <cellStyle name="Commentaire 4 6 2" xfId="23659"/>
    <cellStyle name="Commentaire 4 6 3" xfId="34216"/>
    <cellStyle name="Commentaire 4 6 4" xfId="44771"/>
    <cellStyle name="Commentaire 4 6 5" xfId="55335"/>
    <cellStyle name="Commentaire 4 7" xfId="2875"/>
    <cellStyle name="Commentaire 4 8" xfId="13448"/>
    <cellStyle name="Commentaire 4 9" xfId="18380"/>
    <cellStyle name="Commentaire 5" xfId="398"/>
    <cellStyle name="Commentaire 5 10" xfId="39668"/>
    <cellStyle name="Commentaire 5 11" xfId="50228"/>
    <cellStyle name="Commentaire 5 2" xfId="1103"/>
    <cellStyle name="Commentaire 5 2 10" xfId="50932"/>
    <cellStyle name="Commentaire 5 2 2" xfId="2335"/>
    <cellStyle name="Commentaire 5 2 2 2" xfId="7621"/>
    <cellStyle name="Commentaire 5 2 2 2 2" xfId="12902"/>
    <cellStyle name="Commentaire 5 2 2 2 2 2" xfId="28408"/>
    <cellStyle name="Commentaire 5 2 2 2 2 3" xfId="38965"/>
    <cellStyle name="Commentaire 5 2 2 2 2 4" xfId="49520"/>
    <cellStyle name="Commentaire 5 2 2 2 2 5" xfId="60084"/>
    <cellStyle name="Commentaire 5 2 2 2 3" xfId="18021"/>
    <cellStyle name="Commentaire 5 2 2 2 4" xfId="23128"/>
    <cellStyle name="Commentaire 5 2 2 2 5" xfId="33685"/>
    <cellStyle name="Commentaire 5 2 2 2 6" xfId="44240"/>
    <cellStyle name="Commentaire 5 2 2 2 7" xfId="54804"/>
    <cellStyle name="Commentaire 5 2 2 3" xfId="10261"/>
    <cellStyle name="Commentaire 5 2 2 3 2" xfId="25768"/>
    <cellStyle name="Commentaire 5 2 2 3 3" xfId="36325"/>
    <cellStyle name="Commentaire 5 2 2 3 4" xfId="46880"/>
    <cellStyle name="Commentaire 5 2 2 3 5" xfId="57444"/>
    <cellStyle name="Commentaire 5 2 2 4" xfId="4979"/>
    <cellStyle name="Commentaire 5 2 2 5" xfId="15557"/>
    <cellStyle name="Commentaire 5 2 2 6" xfId="20488"/>
    <cellStyle name="Commentaire 5 2 2 7" xfId="31045"/>
    <cellStyle name="Commentaire 5 2 2 8" xfId="41600"/>
    <cellStyle name="Commentaire 5 2 2 9" xfId="52164"/>
    <cellStyle name="Commentaire 5 2 3" xfId="6389"/>
    <cellStyle name="Commentaire 5 2 3 2" xfId="11670"/>
    <cellStyle name="Commentaire 5 2 3 2 2" xfId="27176"/>
    <cellStyle name="Commentaire 5 2 3 2 3" xfId="37733"/>
    <cellStyle name="Commentaire 5 2 3 2 4" xfId="48288"/>
    <cellStyle name="Commentaire 5 2 3 2 5" xfId="58852"/>
    <cellStyle name="Commentaire 5 2 3 3" xfId="16789"/>
    <cellStyle name="Commentaire 5 2 3 4" xfId="21896"/>
    <cellStyle name="Commentaire 5 2 3 5" xfId="32453"/>
    <cellStyle name="Commentaire 5 2 3 6" xfId="43008"/>
    <cellStyle name="Commentaire 5 2 3 7" xfId="53572"/>
    <cellStyle name="Commentaire 5 2 4" xfId="9029"/>
    <cellStyle name="Commentaire 5 2 4 2" xfId="24536"/>
    <cellStyle name="Commentaire 5 2 4 3" xfId="35093"/>
    <cellStyle name="Commentaire 5 2 4 4" xfId="45648"/>
    <cellStyle name="Commentaire 5 2 4 5" xfId="56212"/>
    <cellStyle name="Commentaire 5 2 5" xfId="3747"/>
    <cellStyle name="Commentaire 5 2 6" xfId="14325"/>
    <cellStyle name="Commentaire 5 2 7" xfId="19256"/>
    <cellStyle name="Commentaire 5 2 8" xfId="29813"/>
    <cellStyle name="Commentaire 5 2 9" xfId="40368"/>
    <cellStyle name="Commentaire 5 3" xfId="1631"/>
    <cellStyle name="Commentaire 5 3 2" xfId="6917"/>
    <cellStyle name="Commentaire 5 3 2 2" xfId="12198"/>
    <cellStyle name="Commentaire 5 3 2 2 2" xfId="27704"/>
    <cellStyle name="Commentaire 5 3 2 2 3" xfId="38261"/>
    <cellStyle name="Commentaire 5 3 2 2 4" xfId="48816"/>
    <cellStyle name="Commentaire 5 3 2 2 5" xfId="59380"/>
    <cellStyle name="Commentaire 5 3 2 3" xfId="17317"/>
    <cellStyle name="Commentaire 5 3 2 4" xfId="22424"/>
    <cellStyle name="Commentaire 5 3 2 5" xfId="32981"/>
    <cellStyle name="Commentaire 5 3 2 6" xfId="43536"/>
    <cellStyle name="Commentaire 5 3 2 7" xfId="54100"/>
    <cellStyle name="Commentaire 5 3 3" xfId="9557"/>
    <cellStyle name="Commentaire 5 3 3 2" xfId="25064"/>
    <cellStyle name="Commentaire 5 3 3 3" xfId="35621"/>
    <cellStyle name="Commentaire 5 3 3 4" xfId="46176"/>
    <cellStyle name="Commentaire 5 3 3 5" xfId="56740"/>
    <cellStyle name="Commentaire 5 3 4" xfId="4275"/>
    <cellStyle name="Commentaire 5 3 5" xfId="14853"/>
    <cellStyle name="Commentaire 5 3 6" xfId="19784"/>
    <cellStyle name="Commentaire 5 3 7" xfId="30341"/>
    <cellStyle name="Commentaire 5 3 8" xfId="40896"/>
    <cellStyle name="Commentaire 5 3 9" xfId="51460"/>
    <cellStyle name="Commentaire 5 4" xfId="5684"/>
    <cellStyle name="Commentaire 5 4 2" xfId="10966"/>
    <cellStyle name="Commentaire 5 4 2 2" xfId="26472"/>
    <cellStyle name="Commentaire 5 4 2 3" xfId="37029"/>
    <cellStyle name="Commentaire 5 4 2 4" xfId="47584"/>
    <cellStyle name="Commentaire 5 4 2 5" xfId="58148"/>
    <cellStyle name="Commentaire 5 4 3" xfId="16085"/>
    <cellStyle name="Commentaire 5 4 4" xfId="21192"/>
    <cellStyle name="Commentaire 5 4 5" xfId="31749"/>
    <cellStyle name="Commentaire 5 4 6" xfId="42304"/>
    <cellStyle name="Commentaire 5 4 7" xfId="52868"/>
    <cellStyle name="Commentaire 5 5" xfId="8325"/>
    <cellStyle name="Commentaire 5 5 2" xfId="23832"/>
    <cellStyle name="Commentaire 5 5 3" xfId="34389"/>
    <cellStyle name="Commentaire 5 5 4" xfId="44944"/>
    <cellStyle name="Commentaire 5 5 5" xfId="55508"/>
    <cellStyle name="Commentaire 5 6" xfId="3047"/>
    <cellStyle name="Commentaire 5 7" xfId="13621"/>
    <cellStyle name="Commentaire 5 8" xfId="18552"/>
    <cellStyle name="Commentaire 5 9" xfId="29113"/>
    <cellStyle name="Commentaire 6" xfId="751"/>
    <cellStyle name="Commentaire 6 10" xfId="50580"/>
    <cellStyle name="Commentaire 6 2" xfId="1983"/>
    <cellStyle name="Commentaire 6 2 2" xfId="7269"/>
    <cellStyle name="Commentaire 6 2 2 2" xfId="12550"/>
    <cellStyle name="Commentaire 6 2 2 2 2" xfId="28056"/>
    <cellStyle name="Commentaire 6 2 2 2 3" xfId="38613"/>
    <cellStyle name="Commentaire 6 2 2 2 4" xfId="49168"/>
    <cellStyle name="Commentaire 6 2 2 2 5" xfId="59732"/>
    <cellStyle name="Commentaire 6 2 2 3" xfId="17669"/>
    <cellStyle name="Commentaire 6 2 2 4" xfId="22776"/>
    <cellStyle name="Commentaire 6 2 2 5" xfId="33333"/>
    <cellStyle name="Commentaire 6 2 2 6" xfId="43888"/>
    <cellStyle name="Commentaire 6 2 2 7" xfId="54452"/>
    <cellStyle name="Commentaire 6 2 3" xfId="9909"/>
    <cellStyle name="Commentaire 6 2 3 2" xfId="25416"/>
    <cellStyle name="Commentaire 6 2 3 3" xfId="35973"/>
    <cellStyle name="Commentaire 6 2 3 4" xfId="46528"/>
    <cellStyle name="Commentaire 6 2 3 5" xfId="57092"/>
    <cellStyle name="Commentaire 6 2 4" xfId="4627"/>
    <cellStyle name="Commentaire 6 2 5" xfId="15205"/>
    <cellStyle name="Commentaire 6 2 6" xfId="20136"/>
    <cellStyle name="Commentaire 6 2 7" xfId="30693"/>
    <cellStyle name="Commentaire 6 2 8" xfId="41248"/>
    <cellStyle name="Commentaire 6 2 9" xfId="51812"/>
    <cellStyle name="Commentaire 6 3" xfId="6037"/>
    <cellStyle name="Commentaire 6 3 2" xfId="11318"/>
    <cellStyle name="Commentaire 6 3 2 2" xfId="26824"/>
    <cellStyle name="Commentaire 6 3 2 3" xfId="37381"/>
    <cellStyle name="Commentaire 6 3 2 4" xfId="47936"/>
    <cellStyle name="Commentaire 6 3 2 5" xfId="58500"/>
    <cellStyle name="Commentaire 6 3 3" xfId="16437"/>
    <cellStyle name="Commentaire 6 3 4" xfId="21544"/>
    <cellStyle name="Commentaire 6 3 5" xfId="32101"/>
    <cellStyle name="Commentaire 6 3 6" xfId="42656"/>
    <cellStyle name="Commentaire 6 3 7" xfId="53220"/>
    <cellStyle name="Commentaire 6 4" xfId="8677"/>
    <cellStyle name="Commentaire 6 4 2" xfId="24184"/>
    <cellStyle name="Commentaire 6 4 3" xfId="34741"/>
    <cellStyle name="Commentaire 6 4 4" xfId="45296"/>
    <cellStyle name="Commentaire 6 4 5" xfId="55860"/>
    <cellStyle name="Commentaire 6 5" xfId="3395"/>
    <cellStyle name="Commentaire 6 6" xfId="13973"/>
    <cellStyle name="Commentaire 6 7" xfId="18904"/>
    <cellStyle name="Commentaire 6 8" xfId="29461"/>
    <cellStyle name="Commentaire 6 9" xfId="40016"/>
    <cellStyle name="Commentaire 7" xfId="1282"/>
    <cellStyle name="Commentaire 7 2" xfId="6568"/>
    <cellStyle name="Commentaire 7 2 2" xfId="11849"/>
    <cellStyle name="Commentaire 7 2 2 2" xfId="27355"/>
    <cellStyle name="Commentaire 7 2 2 3" xfId="37912"/>
    <cellStyle name="Commentaire 7 2 2 4" xfId="48467"/>
    <cellStyle name="Commentaire 7 2 2 5" xfId="59031"/>
    <cellStyle name="Commentaire 7 2 3" xfId="16968"/>
    <cellStyle name="Commentaire 7 2 4" xfId="22075"/>
    <cellStyle name="Commentaire 7 2 5" xfId="32632"/>
    <cellStyle name="Commentaire 7 2 6" xfId="43187"/>
    <cellStyle name="Commentaire 7 2 7" xfId="53751"/>
    <cellStyle name="Commentaire 7 3" xfId="9208"/>
    <cellStyle name="Commentaire 7 3 2" xfId="24715"/>
    <cellStyle name="Commentaire 7 3 3" xfId="35272"/>
    <cellStyle name="Commentaire 7 3 4" xfId="45827"/>
    <cellStyle name="Commentaire 7 3 5" xfId="56391"/>
    <cellStyle name="Commentaire 7 4" xfId="3926"/>
    <cellStyle name="Commentaire 7 5" xfId="14504"/>
    <cellStyle name="Commentaire 7 6" xfId="19435"/>
    <cellStyle name="Commentaire 7 7" xfId="29992"/>
    <cellStyle name="Commentaire 7 8" xfId="40547"/>
    <cellStyle name="Commentaire 7 9" xfId="51111"/>
    <cellStyle name="Commentaire 8" xfId="2511"/>
    <cellStyle name="Commentaire 8 2" xfId="7797"/>
    <cellStyle name="Commentaire 8 2 2" xfId="13078"/>
    <cellStyle name="Commentaire 8 2 2 2" xfId="28584"/>
    <cellStyle name="Commentaire 8 2 2 3" xfId="39141"/>
    <cellStyle name="Commentaire 8 2 2 4" xfId="49696"/>
    <cellStyle name="Commentaire 8 2 2 5" xfId="60260"/>
    <cellStyle name="Commentaire 8 2 3" xfId="23304"/>
    <cellStyle name="Commentaire 8 2 4" xfId="33861"/>
    <cellStyle name="Commentaire 8 2 5" xfId="44416"/>
    <cellStyle name="Commentaire 8 2 6" xfId="54980"/>
    <cellStyle name="Commentaire 8 3" xfId="10437"/>
    <cellStyle name="Commentaire 8 3 2" xfId="25944"/>
    <cellStyle name="Commentaire 8 3 3" xfId="36501"/>
    <cellStyle name="Commentaire 8 3 4" xfId="47056"/>
    <cellStyle name="Commentaire 8 3 5" xfId="57620"/>
    <cellStyle name="Commentaire 8 4" xfId="5155"/>
    <cellStyle name="Commentaire 8 5" xfId="15736"/>
    <cellStyle name="Commentaire 8 6" xfId="20664"/>
    <cellStyle name="Commentaire 8 7" xfId="31221"/>
    <cellStyle name="Commentaire 8 8" xfId="41776"/>
    <cellStyle name="Commentaire 8 9" xfId="52340"/>
    <cellStyle name="Commentaire 9" xfId="5331"/>
    <cellStyle name="Commentaire 9 2" xfId="10613"/>
    <cellStyle name="Commentaire 9 2 2" xfId="26120"/>
    <cellStyle name="Commentaire 9 2 3" xfId="36677"/>
    <cellStyle name="Commentaire 9 2 4" xfId="47232"/>
    <cellStyle name="Commentaire 9 2 5" xfId="57796"/>
    <cellStyle name="Commentaire 9 3" xfId="20840"/>
    <cellStyle name="Commentaire 9 4" xfId="31397"/>
    <cellStyle name="Commentaire 9 5" xfId="41952"/>
    <cellStyle name="Commentaire 9 6" xfId="52516"/>
    <cellStyle name="Entrée" xfId="9" builtinId="20" customBuiltin="1"/>
    <cellStyle name="Excel Built-in Normal" xfId="62"/>
    <cellStyle name="Insatisfaisant 2" xfId="25"/>
    <cellStyle name="Lien hypertexte 2" xfId="2867"/>
    <cellStyle name="Lien hypertexte 3" xfId="18374"/>
    <cellStyle name="Neutre 2" xfId="26"/>
    <cellStyle name="Normal" xfId="0" builtinId="0"/>
    <cellStyle name="Normal 10" xfId="108"/>
    <cellStyle name="Normal 10 10" xfId="13261"/>
    <cellStyle name="Normal 10 10 2" xfId="28760"/>
    <cellStyle name="Normal 10 10 3" xfId="39317"/>
    <cellStyle name="Normal 10 10 4" xfId="49872"/>
    <cellStyle name="Normal 10 10 5" xfId="60436"/>
    <cellStyle name="Normal 10 11" xfId="2764"/>
    <cellStyle name="Normal 10 12" xfId="13328"/>
    <cellStyle name="Normal 10 13" xfId="18257"/>
    <cellStyle name="Normal 10 14" xfId="28838"/>
    <cellStyle name="Normal 10 15" xfId="39393"/>
    <cellStyle name="Normal 10 16" xfId="49934"/>
    <cellStyle name="Normal 10 2" xfId="188"/>
    <cellStyle name="Normal 10 2 10" xfId="13415"/>
    <cellStyle name="Normal 10 2 11" xfId="18345"/>
    <cellStyle name="Normal 10 2 12" xfId="28907"/>
    <cellStyle name="Normal 10 2 13" xfId="39462"/>
    <cellStyle name="Normal 10 2 14" xfId="50022"/>
    <cellStyle name="Normal 10 2 2" xfId="368"/>
    <cellStyle name="Normal 10 2 2 10" xfId="29083"/>
    <cellStyle name="Normal 10 2 2 11" xfId="39638"/>
    <cellStyle name="Normal 10 2 2 12" xfId="50198"/>
    <cellStyle name="Normal 10 2 2 2" xfId="721"/>
    <cellStyle name="Normal 10 2 2 2 10" xfId="50550"/>
    <cellStyle name="Normal 10 2 2 2 2" xfId="1953"/>
    <cellStyle name="Normal 10 2 2 2 2 2" xfId="7239"/>
    <cellStyle name="Normal 10 2 2 2 2 2 2" xfId="12520"/>
    <cellStyle name="Normal 10 2 2 2 2 2 2 2" xfId="28026"/>
    <cellStyle name="Normal 10 2 2 2 2 2 2 3" xfId="38583"/>
    <cellStyle name="Normal 10 2 2 2 2 2 2 4" xfId="49138"/>
    <cellStyle name="Normal 10 2 2 2 2 2 2 5" xfId="59702"/>
    <cellStyle name="Normal 10 2 2 2 2 2 3" xfId="17639"/>
    <cellStyle name="Normal 10 2 2 2 2 2 4" xfId="22746"/>
    <cellStyle name="Normal 10 2 2 2 2 2 5" xfId="33303"/>
    <cellStyle name="Normal 10 2 2 2 2 2 6" xfId="43858"/>
    <cellStyle name="Normal 10 2 2 2 2 2 7" xfId="54422"/>
    <cellStyle name="Normal 10 2 2 2 2 3" xfId="9879"/>
    <cellStyle name="Normal 10 2 2 2 2 3 2" xfId="25386"/>
    <cellStyle name="Normal 10 2 2 2 2 3 3" xfId="35943"/>
    <cellStyle name="Normal 10 2 2 2 2 3 4" xfId="46498"/>
    <cellStyle name="Normal 10 2 2 2 2 3 5" xfId="57062"/>
    <cellStyle name="Normal 10 2 2 2 2 4" xfId="4597"/>
    <cellStyle name="Normal 10 2 2 2 2 5" xfId="15175"/>
    <cellStyle name="Normal 10 2 2 2 2 6" xfId="20106"/>
    <cellStyle name="Normal 10 2 2 2 2 7" xfId="30663"/>
    <cellStyle name="Normal 10 2 2 2 2 8" xfId="41218"/>
    <cellStyle name="Normal 10 2 2 2 2 9" xfId="51782"/>
    <cellStyle name="Normal 10 2 2 2 3" xfId="6007"/>
    <cellStyle name="Normal 10 2 2 2 3 2" xfId="11288"/>
    <cellStyle name="Normal 10 2 2 2 3 2 2" xfId="26794"/>
    <cellStyle name="Normal 10 2 2 2 3 2 3" xfId="37351"/>
    <cellStyle name="Normal 10 2 2 2 3 2 4" xfId="47906"/>
    <cellStyle name="Normal 10 2 2 2 3 2 5" xfId="58470"/>
    <cellStyle name="Normal 10 2 2 2 3 3" xfId="16407"/>
    <cellStyle name="Normal 10 2 2 2 3 4" xfId="21514"/>
    <cellStyle name="Normal 10 2 2 2 3 5" xfId="32071"/>
    <cellStyle name="Normal 10 2 2 2 3 6" xfId="42626"/>
    <cellStyle name="Normal 10 2 2 2 3 7" xfId="53190"/>
    <cellStyle name="Normal 10 2 2 2 4" xfId="8647"/>
    <cellStyle name="Normal 10 2 2 2 4 2" xfId="24154"/>
    <cellStyle name="Normal 10 2 2 2 4 3" xfId="34711"/>
    <cellStyle name="Normal 10 2 2 2 4 4" xfId="45266"/>
    <cellStyle name="Normal 10 2 2 2 4 5" xfId="55830"/>
    <cellStyle name="Normal 10 2 2 2 5" xfId="3365"/>
    <cellStyle name="Normal 10 2 2 2 6" xfId="13943"/>
    <cellStyle name="Normal 10 2 2 2 7" xfId="18874"/>
    <cellStyle name="Normal 10 2 2 2 8" xfId="29431"/>
    <cellStyle name="Normal 10 2 2 2 9" xfId="39986"/>
    <cellStyle name="Normal 10 2 2 3" xfId="1073"/>
    <cellStyle name="Normal 10 2 2 3 10" xfId="50902"/>
    <cellStyle name="Normal 10 2 2 3 2" xfId="2305"/>
    <cellStyle name="Normal 10 2 2 3 2 2" xfId="7591"/>
    <cellStyle name="Normal 10 2 2 3 2 2 2" xfId="12872"/>
    <cellStyle name="Normal 10 2 2 3 2 2 2 2" xfId="28378"/>
    <cellStyle name="Normal 10 2 2 3 2 2 2 3" xfId="38935"/>
    <cellStyle name="Normal 10 2 2 3 2 2 2 4" xfId="49490"/>
    <cellStyle name="Normal 10 2 2 3 2 2 2 5" xfId="60054"/>
    <cellStyle name="Normal 10 2 2 3 2 2 3" xfId="17991"/>
    <cellStyle name="Normal 10 2 2 3 2 2 4" xfId="23098"/>
    <cellStyle name="Normal 10 2 2 3 2 2 5" xfId="33655"/>
    <cellStyle name="Normal 10 2 2 3 2 2 6" xfId="44210"/>
    <cellStyle name="Normal 10 2 2 3 2 2 7" xfId="54774"/>
    <cellStyle name="Normal 10 2 2 3 2 3" xfId="10231"/>
    <cellStyle name="Normal 10 2 2 3 2 3 2" xfId="25738"/>
    <cellStyle name="Normal 10 2 2 3 2 3 3" xfId="36295"/>
    <cellStyle name="Normal 10 2 2 3 2 3 4" xfId="46850"/>
    <cellStyle name="Normal 10 2 2 3 2 3 5" xfId="57414"/>
    <cellStyle name="Normal 10 2 2 3 2 4" xfId="4949"/>
    <cellStyle name="Normal 10 2 2 3 2 5" xfId="15527"/>
    <cellStyle name="Normal 10 2 2 3 2 6" xfId="20458"/>
    <cellStyle name="Normal 10 2 2 3 2 7" xfId="31015"/>
    <cellStyle name="Normal 10 2 2 3 2 8" xfId="41570"/>
    <cellStyle name="Normal 10 2 2 3 2 9" xfId="52134"/>
    <cellStyle name="Normal 10 2 2 3 3" xfId="6359"/>
    <cellStyle name="Normal 10 2 2 3 3 2" xfId="11640"/>
    <cellStyle name="Normal 10 2 2 3 3 2 2" xfId="27146"/>
    <cellStyle name="Normal 10 2 2 3 3 2 3" xfId="37703"/>
    <cellStyle name="Normal 10 2 2 3 3 2 4" xfId="48258"/>
    <cellStyle name="Normal 10 2 2 3 3 2 5" xfId="58822"/>
    <cellStyle name="Normal 10 2 2 3 3 3" xfId="16759"/>
    <cellStyle name="Normal 10 2 2 3 3 4" xfId="21866"/>
    <cellStyle name="Normal 10 2 2 3 3 5" xfId="32423"/>
    <cellStyle name="Normal 10 2 2 3 3 6" xfId="42978"/>
    <cellStyle name="Normal 10 2 2 3 3 7" xfId="53542"/>
    <cellStyle name="Normal 10 2 2 3 4" xfId="8999"/>
    <cellStyle name="Normal 10 2 2 3 4 2" xfId="24506"/>
    <cellStyle name="Normal 10 2 2 3 4 3" xfId="35063"/>
    <cellStyle name="Normal 10 2 2 3 4 4" xfId="45618"/>
    <cellStyle name="Normal 10 2 2 3 4 5" xfId="56182"/>
    <cellStyle name="Normal 10 2 2 3 5" xfId="3717"/>
    <cellStyle name="Normal 10 2 2 3 6" xfId="14295"/>
    <cellStyle name="Normal 10 2 2 3 7" xfId="19226"/>
    <cellStyle name="Normal 10 2 2 3 8" xfId="29783"/>
    <cellStyle name="Normal 10 2 2 3 9" xfId="40338"/>
    <cellStyle name="Normal 10 2 2 4" xfId="1601"/>
    <cellStyle name="Normal 10 2 2 4 2" xfId="6887"/>
    <cellStyle name="Normal 10 2 2 4 2 2" xfId="12168"/>
    <cellStyle name="Normal 10 2 2 4 2 2 2" xfId="27674"/>
    <cellStyle name="Normal 10 2 2 4 2 2 3" xfId="38231"/>
    <cellStyle name="Normal 10 2 2 4 2 2 4" xfId="48786"/>
    <cellStyle name="Normal 10 2 2 4 2 2 5" xfId="59350"/>
    <cellStyle name="Normal 10 2 2 4 2 3" xfId="17287"/>
    <cellStyle name="Normal 10 2 2 4 2 4" xfId="22394"/>
    <cellStyle name="Normal 10 2 2 4 2 5" xfId="32951"/>
    <cellStyle name="Normal 10 2 2 4 2 6" xfId="43506"/>
    <cellStyle name="Normal 10 2 2 4 2 7" xfId="54070"/>
    <cellStyle name="Normal 10 2 2 4 3" xfId="9527"/>
    <cellStyle name="Normal 10 2 2 4 3 2" xfId="25034"/>
    <cellStyle name="Normal 10 2 2 4 3 3" xfId="35591"/>
    <cellStyle name="Normal 10 2 2 4 3 4" xfId="46146"/>
    <cellStyle name="Normal 10 2 2 4 3 5" xfId="56710"/>
    <cellStyle name="Normal 10 2 2 4 4" xfId="4245"/>
    <cellStyle name="Normal 10 2 2 4 5" xfId="14823"/>
    <cellStyle name="Normal 10 2 2 4 6" xfId="19754"/>
    <cellStyle name="Normal 10 2 2 4 7" xfId="30311"/>
    <cellStyle name="Normal 10 2 2 4 8" xfId="40866"/>
    <cellStyle name="Normal 10 2 2 4 9" xfId="51430"/>
    <cellStyle name="Normal 10 2 2 5" xfId="5654"/>
    <cellStyle name="Normal 10 2 2 5 2" xfId="10936"/>
    <cellStyle name="Normal 10 2 2 5 2 2" xfId="26442"/>
    <cellStyle name="Normal 10 2 2 5 2 3" xfId="36999"/>
    <cellStyle name="Normal 10 2 2 5 2 4" xfId="47554"/>
    <cellStyle name="Normal 10 2 2 5 2 5" xfId="58118"/>
    <cellStyle name="Normal 10 2 2 5 3" xfId="16055"/>
    <cellStyle name="Normal 10 2 2 5 4" xfId="21162"/>
    <cellStyle name="Normal 10 2 2 5 5" xfId="31719"/>
    <cellStyle name="Normal 10 2 2 5 6" xfId="42274"/>
    <cellStyle name="Normal 10 2 2 5 7" xfId="52838"/>
    <cellStyle name="Normal 10 2 2 6" xfId="8295"/>
    <cellStyle name="Normal 10 2 2 6 2" xfId="23802"/>
    <cellStyle name="Normal 10 2 2 6 3" xfId="34359"/>
    <cellStyle name="Normal 10 2 2 6 4" xfId="44914"/>
    <cellStyle name="Normal 10 2 2 6 5" xfId="55478"/>
    <cellStyle name="Normal 10 2 2 7" xfId="3017"/>
    <cellStyle name="Normal 10 2 2 8" xfId="13591"/>
    <cellStyle name="Normal 10 2 2 9" xfId="18522"/>
    <cellStyle name="Normal 10 2 3" xfId="544"/>
    <cellStyle name="Normal 10 2 3 10" xfId="39810"/>
    <cellStyle name="Normal 10 2 3 11" xfId="50374"/>
    <cellStyle name="Normal 10 2 3 2" xfId="1249"/>
    <cellStyle name="Normal 10 2 3 2 10" xfId="51078"/>
    <cellStyle name="Normal 10 2 3 2 2" xfId="2481"/>
    <cellStyle name="Normal 10 2 3 2 2 2" xfId="7767"/>
    <cellStyle name="Normal 10 2 3 2 2 2 2" xfId="13048"/>
    <cellStyle name="Normal 10 2 3 2 2 2 2 2" xfId="28554"/>
    <cellStyle name="Normal 10 2 3 2 2 2 2 3" xfId="39111"/>
    <cellStyle name="Normal 10 2 3 2 2 2 2 4" xfId="49666"/>
    <cellStyle name="Normal 10 2 3 2 2 2 2 5" xfId="60230"/>
    <cellStyle name="Normal 10 2 3 2 2 2 3" xfId="18167"/>
    <cellStyle name="Normal 10 2 3 2 2 2 4" xfId="23274"/>
    <cellStyle name="Normal 10 2 3 2 2 2 5" xfId="33831"/>
    <cellStyle name="Normal 10 2 3 2 2 2 6" xfId="44386"/>
    <cellStyle name="Normal 10 2 3 2 2 2 7" xfId="54950"/>
    <cellStyle name="Normal 10 2 3 2 2 3" xfId="10407"/>
    <cellStyle name="Normal 10 2 3 2 2 3 2" xfId="25914"/>
    <cellStyle name="Normal 10 2 3 2 2 3 3" xfId="36471"/>
    <cellStyle name="Normal 10 2 3 2 2 3 4" xfId="47026"/>
    <cellStyle name="Normal 10 2 3 2 2 3 5" xfId="57590"/>
    <cellStyle name="Normal 10 2 3 2 2 4" xfId="5125"/>
    <cellStyle name="Normal 10 2 3 2 2 5" xfId="15703"/>
    <cellStyle name="Normal 10 2 3 2 2 6" xfId="20634"/>
    <cellStyle name="Normal 10 2 3 2 2 7" xfId="31191"/>
    <cellStyle name="Normal 10 2 3 2 2 8" xfId="41746"/>
    <cellStyle name="Normal 10 2 3 2 2 9" xfId="52310"/>
    <cellStyle name="Normal 10 2 3 2 3" xfId="6535"/>
    <cellStyle name="Normal 10 2 3 2 3 2" xfId="11816"/>
    <cellStyle name="Normal 10 2 3 2 3 2 2" xfId="27322"/>
    <cellStyle name="Normal 10 2 3 2 3 2 3" xfId="37879"/>
    <cellStyle name="Normal 10 2 3 2 3 2 4" xfId="48434"/>
    <cellStyle name="Normal 10 2 3 2 3 2 5" xfId="58998"/>
    <cellStyle name="Normal 10 2 3 2 3 3" xfId="16935"/>
    <cellStyle name="Normal 10 2 3 2 3 4" xfId="22042"/>
    <cellStyle name="Normal 10 2 3 2 3 5" xfId="32599"/>
    <cellStyle name="Normal 10 2 3 2 3 6" xfId="43154"/>
    <cellStyle name="Normal 10 2 3 2 3 7" xfId="53718"/>
    <cellStyle name="Normal 10 2 3 2 4" xfId="9175"/>
    <cellStyle name="Normal 10 2 3 2 4 2" xfId="24682"/>
    <cellStyle name="Normal 10 2 3 2 4 3" xfId="35239"/>
    <cellStyle name="Normal 10 2 3 2 4 4" xfId="45794"/>
    <cellStyle name="Normal 10 2 3 2 4 5" xfId="56358"/>
    <cellStyle name="Normal 10 2 3 2 5" xfId="3893"/>
    <cellStyle name="Normal 10 2 3 2 6" xfId="14471"/>
    <cellStyle name="Normal 10 2 3 2 7" xfId="19402"/>
    <cellStyle name="Normal 10 2 3 2 8" xfId="29959"/>
    <cellStyle name="Normal 10 2 3 2 9" xfId="40514"/>
    <cellStyle name="Normal 10 2 3 3" xfId="1777"/>
    <cellStyle name="Normal 10 2 3 3 2" xfId="7063"/>
    <cellStyle name="Normal 10 2 3 3 2 2" xfId="12344"/>
    <cellStyle name="Normal 10 2 3 3 2 2 2" xfId="27850"/>
    <cellStyle name="Normal 10 2 3 3 2 2 3" xfId="38407"/>
    <cellStyle name="Normal 10 2 3 3 2 2 4" xfId="48962"/>
    <cellStyle name="Normal 10 2 3 3 2 2 5" xfId="59526"/>
    <cellStyle name="Normal 10 2 3 3 2 3" xfId="17463"/>
    <cellStyle name="Normal 10 2 3 3 2 4" xfId="22570"/>
    <cellStyle name="Normal 10 2 3 3 2 5" xfId="33127"/>
    <cellStyle name="Normal 10 2 3 3 2 6" xfId="43682"/>
    <cellStyle name="Normal 10 2 3 3 2 7" xfId="54246"/>
    <cellStyle name="Normal 10 2 3 3 3" xfId="9703"/>
    <cellStyle name="Normal 10 2 3 3 3 2" xfId="25210"/>
    <cellStyle name="Normal 10 2 3 3 3 3" xfId="35767"/>
    <cellStyle name="Normal 10 2 3 3 3 4" xfId="46322"/>
    <cellStyle name="Normal 10 2 3 3 3 5" xfId="56886"/>
    <cellStyle name="Normal 10 2 3 3 4" xfId="4421"/>
    <cellStyle name="Normal 10 2 3 3 5" xfId="14999"/>
    <cellStyle name="Normal 10 2 3 3 6" xfId="19930"/>
    <cellStyle name="Normal 10 2 3 3 7" xfId="30487"/>
    <cellStyle name="Normal 10 2 3 3 8" xfId="41042"/>
    <cellStyle name="Normal 10 2 3 3 9" xfId="51606"/>
    <cellStyle name="Normal 10 2 3 4" xfId="5830"/>
    <cellStyle name="Normal 10 2 3 4 2" xfId="11112"/>
    <cellStyle name="Normal 10 2 3 4 2 2" xfId="26618"/>
    <cellStyle name="Normal 10 2 3 4 2 3" xfId="37175"/>
    <cellStyle name="Normal 10 2 3 4 2 4" xfId="47730"/>
    <cellStyle name="Normal 10 2 3 4 2 5" xfId="58294"/>
    <cellStyle name="Normal 10 2 3 4 3" xfId="16231"/>
    <cellStyle name="Normal 10 2 3 4 4" xfId="21338"/>
    <cellStyle name="Normal 10 2 3 4 5" xfId="31895"/>
    <cellStyle name="Normal 10 2 3 4 6" xfId="42450"/>
    <cellStyle name="Normal 10 2 3 4 7" xfId="53014"/>
    <cellStyle name="Normal 10 2 3 5" xfId="8471"/>
    <cellStyle name="Normal 10 2 3 5 2" xfId="23978"/>
    <cellStyle name="Normal 10 2 3 5 3" xfId="34535"/>
    <cellStyle name="Normal 10 2 3 5 4" xfId="45090"/>
    <cellStyle name="Normal 10 2 3 5 5" xfId="55654"/>
    <cellStyle name="Normal 10 2 3 6" xfId="3189"/>
    <cellStyle name="Normal 10 2 3 7" xfId="13767"/>
    <cellStyle name="Normal 10 2 3 8" xfId="18698"/>
    <cellStyle name="Normal 10 2 3 9" xfId="29255"/>
    <cellStyle name="Normal 10 2 4" xfId="897"/>
    <cellStyle name="Normal 10 2 4 10" xfId="50726"/>
    <cellStyle name="Normal 10 2 4 2" xfId="2129"/>
    <cellStyle name="Normal 10 2 4 2 2" xfId="7415"/>
    <cellStyle name="Normal 10 2 4 2 2 2" xfId="12696"/>
    <cellStyle name="Normal 10 2 4 2 2 2 2" xfId="28202"/>
    <cellStyle name="Normal 10 2 4 2 2 2 3" xfId="38759"/>
    <cellStyle name="Normal 10 2 4 2 2 2 4" xfId="49314"/>
    <cellStyle name="Normal 10 2 4 2 2 2 5" xfId="59878"/>
    <cellStyle name="Normal 10 2 4 2 2 3" xfId="17815"/>
    <cellStyle name="Normal 10 2 4 2 2 4" xfId="22922"/>
    <cellStyle name="Normal 10 2 4 2 2 5" xfId="33479"/>
    <cellStyle name="Normal 10 2 4 2 2 6" xfId="44034"/>
    <cellStyle name="Normal 10 2 4 2 2 7" xfId="54598"/>
    <cellStyle name="Normal 10 2 4 2 3" xfId="10055"/>
    <cellStyle name="Normal 10 2 4 2 3 2" xfId="25562"/>
    <cellStyle name="Normal 10 2 4 2 3 3" xfId="36119"/>
    <cellStyle name="Normal 10 2 4 2 3 4" xfId="46674"/>
    <cellStyle name="Normal 10 2 4 2 3 5" xfId="57238"/>
    <cellStyle name="Normal 10 2 4 2 4" xfId="4773"/>
    <cellStyle name="Normal 10 2 4 2 5" xfId="15351"/>
    <cellStyle name="Normal 10 2 4 2 6" xfId="20282"/>
    <cellStyle name="Normal 10 2 4 2 7" xfId="30839"/>
    <cellStyle name="Normal 10 2 4 2 8" xfId="41394"/>
    <cellStyle name="Normal 10 2 4 2 9" xfId="51958"/>
    <cellStyle name="Normal 10 2 4 3" xfId="6183"/>
    <cellStyle name="Normal 10 2 4 3 2" xfId="11464"/>
    <cellStyle name="Normal 10 2 4 3 2 2" xfId="26970"/>
    <cellStyle name="Normal 10 2 4 3 2 3" xfId="37527"/>
    <cellStyle name="Normal 10 2 4 3 2 4" xfId="48082"/>
    <cellStyle name="Normal 10 2 4 3 2 5" xfId="58646"/>
    <cellStyle name="Normal 10 2 4 3 3" xfId="16583"/>
    <cellStyle name="Normal 10 2 4 3 4" xfId="21690"/>
    <cellStyle name="Normal 10 2 4 3 5" xfId="32247"/>
    <cellStyle name="Normal 10 2 4 3 6" xfId="42802"/>
    <cellStyle name="Normal 10 2 4 3 7" xfId="53366"/>
    <cellStyle name="Normal 10 2 4 4" xfId="8823"/>
    <cellStyle name="Normal 10 2 4 4 2" xfId="24330"/>
    <cellStyle name="Normal 10 2 4 4 3" xfId="34887"/>
    <cellStyle name="Normal 10 2 4 4 4" xfId="45442"/>
    <cellStyle name="Normal 10 2 4 4 5" xfId="56006"/>
    <cellStyle name="Normal 10 2 4 5" xfId="3541"/>
    <cellStyle name="Normal 10 2 4 6" xfId="14119"/>
    <cellStyle name="Normal 10 2 4 7" xfId="19050"/>
    <cellStyle name="Normal 10 2 4 8" xfId="29607"/>
    <cellStyle name="Normal 10 2 4 9" xfId="40162"/>
    <cellStyle name="Normal 10 2 5" xfId="1425"/>
    <cellStyle name="Normal 10 2 5 2" xfId="6711"/>
    <cellStyle name="Normal 10 2 5 2 2" xfId="11992"/>
    <cellStyle name="Normal 10 2 5 2 2 2" xfId="27498"/>
    <cellStyle name="Normal 10 2 5 2 2 3" xfId="38055"/>
    <cellStyle name="Normal 10 2 5 2 2 4" xfId="48610"/>
    <cellStyle name="Normal 10 2 5 2 2 5" xfId="59174"/>
    <cellStyle name="Normal 10 2 5 2 3" xfId="17111"/>
    <cellStyle name="Normal 10 2 5 2 4" xfId="22218"/>
    <cellStyle name="Normal 10 2 5 2 5" xfId="32775"/>
    <cellStyle name="Normal 10 2 5 2 6" xfId="43330"/>
    <cellStyle name="Normal 10 2 5 2 7" xfId="53894"/>
    <cellStyle name="Normal 10 2 5 3" xfId="9351"/>
    <cellStyle name="Normal 10 2 5 3 2" xfId="24858"/>
    <cellStyle name="Normal 10 2 5 3 3" xfId="35415"/>
    <cellStyle name="Normal 10 2 5 3 4" xfId="45970"/>
    <cellStyle name="Normal 10 2 5 3 5" xfId="56534"/>
    <cellStyle name="Normal 10 2 5 4" xfId="4069"/>
    <cellStyle name="Normal 10 2 5 5" xfId="14647"/>
    <cellStyle name="Normal 10 2 5 6" xfId="19578"/>
    <cellStyle name="Normal 10 2 5 7" xfId="30135"/>
    <cellStyle name="Normal 10 2 5 8" xfId="40690"/>
    <cellStyle name="Normal 10 2 5 9" xfId="51254"/>
    <cellStyle name="Normal 10 2 6" xfId="2657"/>
    <cellStyle name="Normal 10 2 6 2" xfId="7943"/>
    <cellStyle name="Normal 10 2 6 2 2" xfId="13224"/>
    <cellStyle name="Normal 10 2 6 2 2 2" xfId="28730"/>
    <cellStyle name="Normal 10 2 6 2 2 3" xfId="39287"/>
    <cellStyle name="Normal 10 2 6 2 2 4" xfId="49842"/>
    <cellStyle name="Normal 10 2 6 2 2 5" xfId="60406"/>
    <cellStyle name="Normal 10 2 6 2 3" xfId="23450"/>
    <cellStyle name="Normal 10 2 6 2 4" xfId="34007"/>
    <cellStyle name="Normal 10 2 6 2 5" xfId="44562"/>
    <cellStyle name="Normal 10 2 6 2 6" xfId="55126"/>
    <cellStyle name="Normal 10 2 6 3" xfId="10583"/>
    <cellStyle name="Normal 10 2 6 3 2" xfId="26090"/>
    <cellStyle name="Normal 10 2 6 3 3" xfId="36647"/>
    <cellStyle name="Normal 10 2 6 3 4" xfId="47202"/>
    <cellStyle name="Normal 10 2 6 3 5" xfId="57766"/>
    <cellStyle name="Normal 10 2 6 4" xfId="5301"/>
    <cellStyle name="Normal 10 2 6 5" xfId="15879"/>
    <cellStyle name="Normal 10 2 6 6" xfId="20810"/>
    <cellStyle name="Normal 10 2 6 7" xfId="31367"/>
    <cellStyle name="Normal 10 2 6 8" xfId="41922"/>
    <cellStyle name="Normal 10 2 6 9" xfId="52486"/>
    <cellStyle name="Normal 10 2 7" xfId="5478"/>
    <cellStyle name="Normal 10 2 7 2" xfId="10760"/>
    <cellStyle name="Normal 10 2 7 2 2" xfId="26266"/>
    <cellStyle name="Normal 10 2 7 2 3" xfId="36823"/>
    <cellStyle name="Normal 10 2 7 2 4" xfId="47378"/>
    <cellStyle name="Normal 10 2 7 2 5" xfId="57942"/>
    <cellStyle name="Normal 10 2 7 3" xfId="20986"/>
    <cellStyle name="Normal 10 2 7 4" xfId="31543"/>
    <cellStyle name="Normal 10 2 7 5" xfId="42098"/>
    <cellStyle name="Normal 10 2 7 6" xfId="52662"/>
    <cellStyle name="Normal 10 2 8" xfId="8119"/>
    <cellStyle name="Normal 10 2 8 2" xfId="23626"/>
    <cellStyle name="Normal 10 2 8 3" xfId="34183"/>
    <cellStyle name="Normal 10 2 8 4" xfId="44738"/>
    <cellStyle name="Normal 10 2 8 5" xfId="55302"/>
    <cellStyle name="Normal 10 2 9" xfId="2834"/>
    <cellStyle name="Normal 10 3" xfId="281"/>
    <cellStyle name="Normal 10 3 10" xfId="28996"/>
    <cellStyle name="Normal 10 3 11" xfId="39551"/>
    <cellStyle name="Normal 10 3 12" xfId="50111"/>
    <cellStyle name="Normal 10 3 2" xfId="634"/>
    <cellStyle name="Normal 10 3 2 10" xfId="50463"/>
    <cellStyle name="Normal 10 3 2 2" xfId="1866"/>
    <cellStyle name="Normal 10 3 2 2 2" xfId="7152"/>
    <cellStyle name="Normal 10 3 2 2 2 2" xfId="12433"/>
    <cellStyle name="Normal 10 3 2 2 2 2 2" xfId="27939"/>
    <cellStyle name="Normal 10 3 2 2 2 2 3" xfId="38496"/>
    <cellStyle name="Normal 10 3 2 2 2 2 4" xfId="49051"/>
    <cellStyle name="Normal 10 3 2 2 2 2 5" xfId="59615"/>
    <cellStyle name="Normal 10 3 2 2 2 3" xfId="17552"/>
    <cellStyle name="Normal 10 3 2 2 2 4" xfId="22659"/>
    <cellStyle name="Normal 10 3 2 2 2 5" xfId="33216"/>
    <cellStyle name="Normal 10 3 2 2 2 6" xfId="43771"/>
    <cellStyle name="Normal 10 3 2 2 2 7" xfId="54335"/>
    <cellStyle name="Normal 10 3 2 2 3" xfId="9792"/>
    <cellStyle name="Normal 10 3 2 2 3 2" xfId="25299"/>
    <cellStyle name="Normal 10 3 2 2 3 3" xfId="35856"/>
    <cellStyle name="Normal 10 3 2 2 3 4" xfId="46411"/>
    <cellStyle name="Normal 10 3 2 2 3 5" xfId="56975"/>
    <cellStyle name="Normal 10 3 2 2 4" xfId="4510"/>
    <cellStyle name="Normal 10 3 2 2 5" xfId="15088"/>
    <cellStyle name="Normal 10 3 2 2 6" xfId="20019"/>
    <cellStyle name="Normal 10 3 2 2 7" xfId="30576"/>
    <cellStyle name="Normal 10 3 2 2 8" xfId="41131"/>
    <cellStyle name="Normal 10 3 2 2 9" xfId="51695"/>
    <cellStyle name="Normal 10 3 2 3" xfId="5920"/>
    <cellStyle name="Normal 10 3 2 3 2" xfId="11201"/>
    <cellStyle name="Normal 10 3 2 3 2 2" xfId="26707"/>
    <cellStyle name="Normal 10 3 2 3 2 3" xfId="37264"/>
    <cellStyle name="Normal 10 3 2 3 2 4" xfId="47819"/>
    <cellStyle name="Normal 10 3 2 3 2 5" xfId="58383"/>
    <cellStyle name="Normal 10 3 2 3 3" xfId="16320"/>
    <cellStyle name="Normal 10 3 2 3 4" xfId="21427"/>
    <cellStyle name="Normal 10 3 2 3 5" xfId="31984"/>
    <cellStyle name="Normal 10 3 2 3 6" xfId="42539"/>
    <cellStyle name="Normal 10 3 2 3 7" xfId="53103"/>
    <cellStyle name="Normal 10 3 2 4" xfId="8560"/>
    <cellStyle name="Normal 10 3 2 4 2" xfId="24067"/>
    <cellStyle name="Normal 10 3 2 4 3" xfId="34624"/>
    <cellStyle name="Normal 10 3 2 4 4" xfId="45179"/>
    <cellStyle name="Normal 10 3 2 4 5" xfId="55743"/>
    <cellStyle name="Normal 10 3 2 5" xfId="3278"/>
    <cellStyle name="Normal 10 3 2 6" xfId="13856"/>
    <cellStyle name="Normal 10 3 2 7" xfId="18787"/>
    <cellStyle name="Normal 10 3 2 8" xfId="29344"/>
    <cellStyle name="Normal 10 3 2 9" xfId="39899"/>
    <cellStyle name="Normal 10 3 3" xfId="986"/>
    <cellStyle name="Normal 10 3 3 10" xfId="50815"/>
    <cellStyle name="Normal 10 3 3 2" xfId="2218"/>
    <cellStyle name="Normal 10 3 3 2 2" xfId="7504"/>
    <cellStyle name="Normal 10 3 3 2 2 2" xfId="12785"/>
    <cellStyle name="Normal 10 3 3 2 2 2 2" xfId="28291"/>
    <cellStyle name="Normal 10 3 3 2 2 2 3" xfId="38848"/>
    <cellStyle name="Normal 10 3 3 2 2 2 4" xfId="49403"/>
    <cellStyle name="Normal 10 3 3 2 2 2 5" xfId="59967"/>
    <cellStyle name="Normal 10 3 3 2 2 3" xfId="17904"/>
    <cellStyle name="Normal 10 3 3 2 2 4" xfId="23011"/>
    <cellStyle name="Normal 10 3 3 2 2 5" xfId="33568"/>
    <cellStyle name="Normal 10 3 3 2 2 6" xfId="44123"/>
    <cellStyle name="Normal 10 3 3 2 2 7" xfId="54687"/>
    <cellStyle name="Normal 10 3 3 2 3" xfId="10144"/>
    <cellStyle name="Normal 10 3 3 2 3 2" xfId="25651"/>
    <cellStyle name="Normal 10 3 3 2 3 3" xfId="36208"/>
    <cellStyle name="Normal 10 3 3 2 3 4" xfId="46763"/>
    <cellStyle name="Normal 10 3 3 2 3 5" xfId="57327"/>
    <cellStyle name="Normal 10 3 3 2 4" xfId="4862"/>
    <cellStyle name="Normal 10 3 3 2 5" xfId="15440"/>
    <cellStyle name="Normal 10 3 3 2 6" xfId="20371"/>
    <cellStyle name="Normal 10 3 3 2 7" xfId="30928"/>
    <cellStyle name="Normal 10 3 3 2 8" xfId="41483"/>
    <cellStyle name="Normal 10 3 3 2 9" xfId="52047"/>
    <cellStyle name="Normal 10 3 3 3" xfId="6272"/>
    <cellStyle name="Normal 10 3 3 3 2" xfId="11553"/>
    <cellStyle name="Normal 10 3 3 3 2 2" xfId="27059"/>
    <cellStyle name="Normal 10 3 3 3 2 3" xfId="37616"/>
    <cellStyle name="Normal 10 3 3 3 2 4" xfId="48171"/>
    <cellStyle name="Normal 10 3 3 3 2 5" xfId="58735"/>
    <cellStyle name="Normal 10 3 3 3 3" xfId="16672"/>
    <cellStyle name="Normal 10 3 3 3 4" xfId="21779"/>
    <cellStyle name="Normal 10 3 3 3 5" xfId="32336"/>
    <cellStyle name="Normal 10 3 3 3 6" xfId="42891"/>
    <cellStyle name="Normal 10 3 3 3 7" xfId="53455"/>
    <cellStyle name="Normal 10 3 3 4" xfId="8912"/>
    <cellStyle name="Normal 10 3 3 4 2" xfId="24419"/>
    <cellStyle name="Normal 10 3 3 4 3" xfId="34976"/>
    <cellStyle name="Normal 10 3 3 4 4" xfId="45531"/>
    <cellStyle name="Normal 10 3 3 4 5" xfId="56095"/>
    <cellStyle name="Normal 10 3 3 5" xfId="3630"/>
    <cellStyle name="Normal 10 3 3 6" xfId="14208"/>
    <cellStyle name="Normal 10 3 3 7" xfId="19139"/>
    <cellStyle name="Normal 10 3 3 8" xfId="29696"/>
    <cellStyle name="Normal 10 3 3 9" xfId="40251"/>
    <cellStyle name="Normal 10 3 4" xfId="1514"/>
    <cellStyle name="Normal 10 3 4 2" xfId="6800"/>
    <cellStyle name="Normal 10 3 4 2 2" xfId="12081"/>
    <cellStyle name="Normal 10 3 4 2 2 2" xfId="27587"/>
    <cellStyle name="Normal 10 3 4 2 2 3" xfId="38144"/>
    <cellStyle name="Normal 10 3 4 2 2 4" xfId="48699"/>
    <cellStyle name="Normal 10 3 4 2 2 5" xfId="59263"/>
    <cellStyle name="Normal 10 3 4 2 3" xfId="17200"/>
    <cellStyle name="Normal 10 3 4 2 4" xfId="22307"/>
    <cellStyle name="Normal 10 3 4 2 5" xfId="32864"/>
    <cellStyle name="Normal 10 3 4 2 6" xfId="43419"/>
    <cellStyle name="Normal 10 3 4 2 7" xfId="53983"/>
    <cellStyle name="Normal 10 3 4 3" xfId="9440"/>
    <cellStyle name="Normal 10 3 4 3 2" xfId="24947"/>
    <cellStyle name="Normal 10 3 4 3 3" xfId="35504"/>
    <cellStyle name="Normal 10 3 4 3 4" xfId="46059"/>
    <cellStyle name="Normal 10 3 4 3 5" xfId="56623"/>
    <cellStyle name="Normal 10 3 4 4" xfId="4158"/>
    <cellStyle name="Normal 10 3 4 5" xfId="14736"/>
    <cellStyle name="Normal 10 3 4 6" xfId="19667"/>
    <cellStyle name="Normal 10 3 4 7" xfId="30224"/>
    <cellStyle name="Normal 10 3 4 8" xfId="40779"/>
    <cellStyle name="Normal 10 3 4 9" xfId="51343"/>
    <cellStyle name="Normal 10 3 5" xfId="5567"/>
    <cellStyle name="Normal 10 3 5 2" xfId="10849"/>
    <cellStyle name="Normal 10 3 5 2 2" xfId="26355"/>
    <cellStyle name="Normal 10 3 5 2 3" xfId="36912"/>
    <cellStyle name="Normal 10 3 5 2 4" xfId="47467"/>
    <cellStyle name="Normal 10 3 5 2 5" xfId="58031"/>
    <cellStyle name="Normal 10 3 5 3" xfId="15968"/>
    <cellStyle name="Normal 10 3 5 4" xfId="21075"/>
    <cellStyle name="Normal 10 3 5 5" xfId="31632"/>
    <cellStyle name="Normal 10 3 5 6" xfId="42187"/>
    <cellStyle name="Normal 10 3 5 7" xfId="52751"/>
    <cellStyle name="Normal 10 3 6" xfId="8208"/>
    <cellStyle name="Normal 10 3 6 2" xfId="23715"/>
    <cellStyle name="Normal 10 3 6 3" xfId="34272"/>
    <cellStyle name="Normal 10 3 6 4" xfId="44827"/>
    <cellStyle name="Normal 10 3 6 5" xfId="55391"/>
    <cellStyle name="Normal 10 3 7" xfId="2930"/>
    <cellStyle name="Normal 10 3 8" xfId="13504"/>
    <cellStyle name="Normal 10 3 9" xfId="18435"/>
    <cellStyle name="Normal 10 4" xfId="457"/>
    <cellStyle name="Normal 10 4 10" xfId="39725"/>
    <cellStyle name="Normal 10 4 11" xfId="50287"/>
    <cellStyle name="Normal 10 4 2" xfId="1162"/>
    <cellStyle name="Normal 10 4 2 10" xfId="50991"/>
    <cellStyle name="Normal 10 4 2 2" xfId="2394"/>
    <cellStyle name="Normal 10 4 2 2 2" xfId="7680"/>
    <cellStyle name="Normal 10 4 2 2 2 2" xfId="12961"/>
    <cellStyle name="Normal 10 4 2 2 2 2 2" xfId="28467"/>
    <cellStyle name="Normal 10 4 2 2 2 2 3" xfId="39024"/>
    <cellStyle name="Normal 10 4 2 2 2 2 4" xfId="49579"/>
    <cellStyle name="Normal 10 4 2 2 2 2 5" xfId="60143"/>
    <cellStyle name="Normal 10 4 2 2 2 3" xfId="18080"/>
    <cellStyle name="Normal 10 4 2 2 2 4" xfId="23187"/>
    <cellStyle name="Normal 10 4 2 2 2 5" xfId="33744"/>
    <cellStyle name="Normal 10 4 2 2 2 6" xfId="44299"/>
    <cellStyle name="Normal 10 4 2 2 2 7" xfId="54863"/>
    <cellStyle name="Normal 10 4 2 2 3" xfId="10320"/>
    <cellStyle name="Normal 10 4 2 2 3 2" xfId="25827"/>
    <cellStyle name="Normal 10 4 2 2 3 3" xfId="36384"/>
    <cellStyle name="Normal 10 4 2 2 3 4" xfId="46939"/>
    <cellStyle name="Normal 10 4 2 2 3 5" xfId="57503"/>
    <cellStyle name="Normal 10 4 2 2 4" xfId="5038"/>
    <cellStyle name="Normal 10 4 2 2 5" xfId="15616"/>
    <cellStyle name="Normal 10 4 2 2 6" xfId="20547"/>
    <cellStyle name="Normal 10 4 2 2 7" xfId="31104"/>
    <cellStyle name="Normal 10 4 2 2 8" xfId="41659"/>
    <cellStyle name="Normal 10 4 2 2 9" xfId="52223"/>
    <cellStyle name="Normal 10 4 2 3" xfId="6448"/>
    <cellStyle name="Normal 10 4 2 3 2" xfId="11729"/>
    <cellStyle name="Normal 10 4 2 3 2 2" xfId="27235"/>
    <cellStyle name="Normal 10 4 2 3 2 3" xfId="37792"/>
    <cellStyle name="Normal 10 4 2 3 2 4" xfId="48347"/>
    <cellStyle name="Normal 10 4 2 3 2 5" xfId="58911"/>
    <cellStyle name="Normal 10 4 2 3 3" xfId="16848"/>
    <cellStyle name="Normal 10 4 2 3 4" xfId="21955"/>
    <cellStyle name="Normal 10 4 2 3 5" xfId="32512"/>
    <cellStyle name="Normal 10 4 2 3 6" xfId="43067"/>
    <cellStyle name="Normal 10 4 2 3 7" xfId="53631"/>
    <cellStyle name="Normal 10 4 2 4" xfId="9088"/>
    <cellStyle name="Normal 10 4 2 4 2" xfId="24595"/>
    <cellStyle name="Normal 10 4 2 4 3" xfId="35152"/>
    <cellStyle name="Normal 10 4 2 4 4" xfId="45707"/>
    <cellStyle name="Normal 10 4 2 4 5" xfId="56271"/>
    <cellStyle name="Normal 10 4 2 5" xfId="3806"/>
    <cellStyle name="Normal 10 4 2 6" xfId="14384"/>
    <cellStyle name="Normal 10 4 2 7" xfId="19315"/>
    <cellStyle name="Normal 10 4 2 8" xfId="29872"/>
    <cellStyle name="Normal 10 4 2 9" xfId="40427"/>
    <cellStyle name="Normal 10 4 3" xfId="1690"/>
    <cellStyle name="Normal 10 4 3 2" xfId="6976"/>
    <cellStyle name="Normal 10 4 3 2 2" xfId="12257"/>
    <cellStyle name="Normal 10 4 3 2 2 2" xfId="27763"/>
    <cellStyle name="Normal 10 4 3 2 2 3" xfId="38320"/>
    <cellStyle name="Normal 10 4 3 2 2 4" xfId="48875"/>
    <cellStyle name="Normal 10 4 3 2 2 5" xfId="59439"/>
    <cellStyle name="Normal 10 4 3 2 3" xfId="17376"/>
    <cellStyle name="Normal 10 4 3 2 4" xfId="22483"/>
    <cellStyle name="Normal 10 4 3 2 5" xfId="33040"/>
    <cellStyle name="Normal 10 4 3 2 6" xfId="43595"/>
    <cellStyle name="Normal 10 4 3 2 7" xfId="54159"/>
    <cellStyle name="Normal 10 4 3 3" xfId="9616"/>
    <cellStyle name="Normal 10 4 3 3 2" xfId="25123"/>
    <cellStyle name="Normal 10 4 3 3 3" xfId="35680"/>
    <cellStyle name="Normal 10 4 3 3 4" xfId="46235"/>
    <cellStyle name="Normal 10 4 3 3 5" xfId="56799"/>
    <cellStyle name="Normal 10 4 3 4" xfId="4334"/>
    <cellStyle name="Normal 10 4 3 5" xfId="14912"/>
    <cellStyle name="Normal 10 4 3 6" xfId="19843"/>
    <cellStyle name="Normal 10 4 3 7" xfId="30400"/>
    <cellStyle name="Normal 10 4 3 8" xfId="40955"/>
    <cellStyle name="Normal 10 4 3 9" xfId="51519"/>
    <cellStyle name="Normal 10 4 4" xfId="5743"/>
    <cellStyle name="Normal 10 4 4 2" xfId="11025"/>
    <cellStyle name="Normal 10 4 4 2 2" xfId="26531"/>
    <cellStyle name="Normal 10 4 4 2 3" xfId="37088"/>
    <cellStyle name="Normal 10 4 4 2 4" xfId="47643"/>
    <cellStyle name="Normal 10 4 4 2 5" xfId="58207"/>
    <cellStyle name="Normal 10 4 4 3" xfId="16144"/>
    <cellStyle name="Normal 10 4 4 4" xfId="21251"/>
    <cellStyle name="Normal 10 4 4 5" xfId="31808"/>
    <cellStyle name="Normal 10 4 4 6" xfId="42363"/>
    <cellStyle name="Normal 10 4 4 7" xfId="52927"/>
    <cellStyle name="Normal 10 4 5" xfId="8384"/>
    <cellStyle name="Normal 10 4 5 2" xfId="23891"/>
    <cellStyle name="Normal 10 4 5 3" xfId="34448"/>
    <cellStyle name="Normal 10 4 5 4" xfId="45003"/>
    <cellStyle name="Normal 10 4 5 5" xfId="55567"/>
    <cellStyle name="Normal 10 4 6" xfId="3104"/>
    <cellStyle name="Normal 10 4 7" xfId="13680"/>
    <cellStyle name="Normal 10 4 8" xfId="18611"/>
    <cellStyle name="Normal 10 4 9" xfId="29170"/>
    <cellStyle name="Normal 10 5" xfId="810"/>
    <cellStyle name="Normal 10 5 10" xfId="50639"/>
    <cellStyle name="Normal 10 5 2" xfId="2042"/>
    <cellStyle name="Normal 10 5 2 2" xfId="7328"/>
    <cellStyle name="Normal 10 5 2 2 2" xfId="12609"/>
    <cellStyle name="Normal 10 5 2 2 2 2" xfId="28115"/>
    <cellStyle name="Normal 10 5 2 2 2 3" xfId="38672"/>
    <cellStyle name="Normal 10 5 2 2 2 4" xfId="49227"/>
    <cellStyle name="Normal 10 5 2 2 2 5" xfId="59791"/>
    <cellStyle name="Normal 10 5 2 2 3" xfId="17728"/>
    <cellStyle name="Normal 10 5 2 2 4" xfId="22835"/>
    <cellStyle name="Normal 10 5 2 2 5" xfId="33392"/>
    <cellStyle name="Normal 10 5 2 2 6" xfId="43947"/>
    <cellStyle name="Normal 10 5 2 2 7" xfId="54511"/>
    <cellStyle name="Normal 10 5 2 3" xfId="9968"/>
    <cellStyle name="Normal 10 5 2 3 2" xfId="25475"/>
    <cellStyle name="Normal 10 5 2 3 3" xfId="36032"/>
    <cellStyle name="Normal 10 5 2 3 4" xfId="46587"/>
    <cellStyle name="Normal 10 5 2 3 5" xfId="57151"/>
    <cellStyle name="Normal 10 5 2 4" xfId="4686"/>
    <cellStyle name="Normal 10 5 2 5" xfId="15264"/>
    <cellStyle name="Normal 10 5 2 6" xfId="20195"/>
    <cellStyle name="Normal 10 5 2 7" xfId="30752"/>
    <cellStyle name="Normal 10 5 2 8" xfId="41307"/>
    <cellStyle name="Normal 10 5 2 9" xfId="51871"/>
    <cellStyle name="Normal 10 5 3" xfId="6096"/>
    <cellStyle name="Normal 10 5 3 2" xfId="11377"/>
    <cellStyle name="Normal 10 5 3 2 2" xfId="26883"/>
    <cellStyle name="Normal 10 5 3 2 3" xfId="37440"/>
    <cellStyle name="Normal 10 5 3 2 4" xfId="47995"/>
    <cellStyle name="Normal 10 5 3 2 5" xfId="58559"/>
    <cellStyle name="Normal 10 5 3 3" xfId="16496"/>
    <cellStyle name="Normal 10 5 3 4" xfId="21603"/>
    <cellStyle name="Normal 10 5 3 5" xfId="32160"/>
    <cellStyle name="Normal 10 5 3 6" xfId="42715"/>
    <cellStyle name="Normal 10 5 3 7" xfId="53279"/>
    <cellStyle name="Normal 10 5 4" xfId="8736"/>
    <cellStyle name="Normal 10 5 4 2" xfId="24243"/>
    <cellStyle name="Normal 10 5 4 3" xfId="34800"/>
    <cellStyle name="Normal 10 5 4 4" xfId="45355"/>
    <cellStyle name="Normal 10 5 4 5" xfId="55919"/>
    <cellStyle name="Normal 10 5 5" xfId="3454"/>
    <cellStyle name="Normal 10 5 6" xfId="14032"/>
    <cellStyle name="Normal 10 5 7" xfId="18963"/>
    <cellStyle name="Normal 10 5 8" xfId="29520"/>
    <cellStyle name="Normal 10 5 9" xfId="40075"/>
    <cellStyle name="Normal 10 6" xfId="1338"/>
    <cellStyle name="Normal 10 6 2" xfId="6624"/>
    <cellStyle name="Normal 10 6 2 2" xfId="11905"/>
    <cellStyle name="Normal 10 6 2 2 2" xfId="27411"/>
    <cellStyle name="Normal 10 6 2 2 3" xfId="37968"/>
    <cellStyle name="Normal 10 6 2 2 4" xfId="48523"/>
    <cellStyle name="Normal 10 6 2 2 5" xfId="59087"/>
    <cellStyle name="Normal 10 6 2 3" xfId="17024"/>
    <cellStyle name="Normal 10 6 2 4" xfId="22131"/>
    <cellStyle name="Normal 10 6 2 5" xfId="32688"/>
    <cellStyle name="Normal 10 6 2 6" xfId="43243"/>
    <cellStyle name="Normal 10 6 2 7" xfId="53807"/>
    <cellStyle name="Normal 10 6 3" xfId="9264"/>
    <cellStyle name="Normal 10 6 3 2" xfId="24771"/>
    <cellStyle name="Normal 10 6 3 3" xfId="35328"/>
    <cellStyle name="Normal 10 6 3 4" xfId="45883"/>
    <cellStyle name="Normal 10 6 3 5" xfId="56447"/>
    <cellStyle name="Normal 10 6 4" xfId="3982"/>
    <cellStyle name="Normal 10 6 5" xfId="14560"/>
    <cellStyle name="Normal 10 6 6" xfId="19491"/>
    <cellStyle name="Normal 10 6 7" xfId="30048"/>
    <cellStyle name="Normal 10 6 8" xfId="40603"/>
    <cellStyle name="Normal 10 6 9" xfId="51167"/>
    <cellStyle name="Normal 10 7" xfId="2570"/>
    <cellStyle name="Normal 10 7 2" xfId="7856"/>
    <cellStyle name="Normal 10 7 2 2" xfId="13137"/>
    <cellStyle name="Normal 10 7 2 2 2" xfId="28643"/>
    <cellStyle name="Normal 10 7 2 2 3" xfId="39200"/>
    <cellStyle name="Normal 10 7 2 2 4" xfId="49755"/>
    <cellStyle name="Normal 10 7 2 2 5" xfId="60319"/>
    <cellStyle name="Normal 10 7 2 3" xfId="23363"/>
    <cellStyle name="Normal 10 7 2 4" xfId="33920"/>
    <cellStyle name="Normal 10 7 2 5" xfId="44475"/>
    <cellStyle name="Normal 10 7 2 6" xfId="55039"/>
    <cellStyle name="Normal 10 7 3" xfId="10496"/>
    <cellStyle name="Normal 10 7 3 2" xfId="26003"/>
    <cellStyle name="Normal 10 7 3 3" xfId="36560"/>
    <cellStyle name="Normal 10 7 3 4" xfId="47115"/>
    <cellStyle name="Normal 10 7 3 5" xfId="57679"/>
    <cellStyle name="Normal 10 7 4" xfId="5214"/>
    <cellStyle name="Normal 10 7 5" xfId="15792"/>
    <cellStyle name="Normal 10 7 6" xfId="20723"/>
    <cellStyle name="Normal 10 7 7" xfId="31280"/>
    <cellStyle name="Normal 10 7 8" xfId="41835"/>
    <cellStyle name="Normal 10 7 9" xfId="52399"/>
    <cellStyle name="Normal 10 8" xfId="5391"/>
    <cellStyle name="Normal 10 8 2" xfId="10673"/>
    <cellStyle name="Normal 10 8 2 2" xfId="26179"/>
    <cellStyle name="Normal 10 8 2 3" xfId="36736"/>
    <cellStyle name="Normal 10 8 2 4" xfId="47291"/>
    <cellStyle name="Normal 10 8 2 5" xfId="57855"/>
    <cellStyle name="Normal 10 8 3" xfId="20899"/>
    <cellStyle name="Normal 10 8 4" xfId="31456"/>
    <cellStyle name="Normal 10 8 5" xfId="42011"/>
    <cellStyle name="Normal 10 8 6" xfId="52575"/>
    <cellStyle name="Normal 10 9" xfId="8032"/>
    <cellStyle name="Normal 10 9 2" xfId="23539"/>
    <cellStyle name="Normal 10 9 3" xfId="34096"/>
    <cellStyle name="Normal 10 9 4" xfId="44651"/>
    <cellStyle name="Normal 10 9 5" xfId="55215"/>
    <cellStyle name="Normal 11" xfId="218"/>
    <cellStyle name="Normal 11 2" xfId="220"/>
    <cellStyle name="Normal 12" xfId="127"/>
    <cellStyle name="Normal 12 10" xfId="13357"/>
    <cellStyle name="Normal 12 11" xfId="18287"/>
    <cellStyle name="Normal 12 12" xfId="28849"/>
    <cellStyle name="Normal 12 13" xfId="39404"/>
    <cellStyle name="Normal 12 14" xfId="49964"/>
    <cellStyle name="Normal 12 2" xfId="310"/>
    <cellStyle name="Normal 12 2 10" xfId="29025"/>
    <cellStyle name="Normal 12 2 11" xfId="39580"/>
    <cellStyle name="Normal 12 2 12" xfId="50140"/>
    <cellStyle name="Normal 12 2 2" xfId="663"/>
    <cellStyle name="Normal 12 2 2 10" xfId="50492"/>
    <cellStyle name="Normal 12 2 2 2" xfId="1895"/>
    <cellStyle name="Normal 12 2 2 2 2" xfId="7181"/>
    <cellStyle name="Normal 12 2 2 2 2 2" xfId="12462"/>
    <cellStyle name="Normal 12 2 2 2 2 2 2" xfId="27968"/>
    <cellStyle name="Normal 12 2 2 2 2 2 3" xfId="38525"/>
    <cellStyle name="Normal 12 2 2 2 2 2 4" xfId="49080"/>
    <cellStyle name="Normal 12 2 2 2 2 2 5" xfId="59644"/>
    <cellStyle name="Normal 12 2 2 2 2 3" xfId="17581"/>
    <cellStyle name="Normal 12 2 2 2 2 4" xfId="22688"/>
    <cellStyle name="Normal 12 2 2 2 2 5" xfId="33245"/>
    <cellStyle name="Normal 12 2 2 2 2 6" xfId="43800"/>
    <cellStyle name="Normal 12 2 2 2 2 7" xfId="54364"/>
    <cellStyle name="Normal 12 2 2 2 3" xfId="9821"/>
    <cellStyle name="Normal 12 2 2 2 3 2" xfId="25328"/>
    <cellStyle name="Normal 12 2 2 2 3 3" xfId="35885"/>
    <cellStyle name="Normal 12 2 2 2 3 4" xfId="46440"/>
    <cellStyle name="Normal 12 2 2 2 3 5" xfId="57004"/>
    <cellStyle name="Normal 12 2 2 2 4" xfId="4539"/>
    <cellStyle name="Normal 12 2 2 2 5" xfId="15117"/>
    <cellStyle name="Normal 12 2 2 2 6" xfId="20048"/>
    <cellStyle name="Normal 12 2 2 2 7" xfId="30605"/>
    <cellStyle name="Normal 12 2 2 2 8" xfId="41160"/>
    <cellStyle name="Normal 12 2 2 2 9" xfId="51724"/>
    <cellStyle name="Normal 12 2 2 3" xfId="5949"/>
    <cellStyle name="Normal 12 2 2 3 2" xfId="11230"/>
    <cellStyle name="Normal 12 2 2 3 2 2" xfId="26736"/>
    <cellStyle name="Normal 12 2 2 3 2 3" xfId="37293"/>
    <cellStyle name="Normal 12 2 2 3 2 4" xfId="47848"/>
    <cellStyle name="Normal 12 2 2 3 2 5" xfId="58412"/>
    <cellStyle name="Normal 12 2 2 3 3" xfId="16349"/>
    <cellStyle name="Normal 12 2 2 3 4" xfId="21456"/>
    <cellStyle name="Normal 12 2 2 3 5" xfId="32013"/>
    <cellStyle name="Normal 12 2 2 3 6" xfId="42568"/>
    <cellStyle name="Normal 12 2 2 3 7" xfId="53132"/>
    <cellStyle name="Normal 12 2 2 4" xfId="8589"/>
    <cellStyle name="Normal 12 2 2 4 2" xfId="24096"/>
    <cellStyle name="Normal 12 2 2 4 3" xfId="34653"/>
    <cellStyle name="Normal 12 2 2 4 4" xfId="45208"/>
    <cellStyle name="Normal 12 2 2 4 5" xfId="55772"/>
    <cellStyle name="Normal 12 2 2 5" xfId="3307"/>
    <cellStyle name="Normal 12 2 2 6" xfId="13885"/>
    <cellStyle name="Normal 12 2 2 7" xfId="18816"/>
    <cellStyle name="Normal 12 2 2 8" xfId="29373"/>
    <cellStyle name="Normal 12 2 2 9" xfId="39928"/>
    <cellStyle name="Normal 12 2 3" xfId="1015"/>
    <cellStyle name="Normal 12 2 3 10" xfId="50844"/>
    <cellStyle name="Normal 12 2 3 2" xfId="2247"/>
    <cellStyle name="Normal 12 2 3 2 2" xfId="7533"/>
    <cellStyle name="Normal 12 2 3 2 2 2" xfId="12814"/>
    <cellStyle name="Normal 12 2 3 2 2 2 2" xfId="28320"/>
    <cellStyle name="Normal 12 2 3 2 2 2 3" xfId="38877"/>
    <cellStyle name="Normal 12 2 3 2 2 2 4" xfId="49432"/>
    <cellStyle name="Normal 12 2 3 2 2 2 5" xfId="59996"/>
    <cellStyle name="Normal 12 2 3 2 2 3" xfId="17933"/>
    <cellStyle name="Normal 12 2 3 2 2 4" xfId="23040"/>
    <cellStyle name="Normal 12 2 3 2 2 5" xfId="33597"/>
    <cellStyle name="Normal 12 2 3 2 2 6" xfId="44152"/>
    <cellStyle name="Normal 12 2 3 2 2 7" xfId="54716"/>
    <cellStyle name="Normal 12 2 3 2 3" xfId="10173"/>
    <cellStyle name="Normal 12 2 3 2 3 2" xfId="25680"/>
    <cellStyle name="Normal 12 2 3 2 3 3" xfId="36237"/>
    <cellStyle name="Normal 12 2 3 2 3 4" xfId="46792"/>
    <cellStyle name="Normal 12 2 3 2 3 5" xfId="57356"/>
    <cellStyle name="Normal 12 2 3 2 4" xfId="4891"/>
    <cellStyle name="Normal 12 2 3 2 5" xfId="15469"/>
    <cellStyle name="Normal 12 2 3 2 6" xfId="20400"/>
    <cellStyle name="Normal 12 2 3 2 7" xfId="30957"/>
    <cellStyle name="Normal 12 2 3 2 8" xfId="41512"/>
    <cellStyle name="Normal 12 2 3 2 9" xfId="52076"/>
    <cellStyle name="Normal 12 2 3 3" xfId="6301"/>
    <cellStyle name="Normal 12 2 3 3 2" xfId="11582"/>
    <cellStyle name="Normal 12 2 3 3 2 2" xfId="27088"/>
    <cellStyle name="Normal 12 2 3 3 2 3" xfId="37645"/>
    <cellStyle name="Normal 12 2 3 3 2 4" xfId="48200"/>
    <cellStyle name="Normal 12 2 3 3 2 5" xfId="58764"/>
    <cellStyle name="Normal 12 2 3 3 3" xfId="16701"/>
    <cellStyle name="Normal 12 2 3 3 4" xfId="21808"/>
    <cellStyle name="Normal 12 2 3 3 5" xfId="32365"/>
    <cellStyle name="Normal 12 2 3 3 6" xfId="42920"/>
    <cellStyle name="Normal 12 2 3 3 7" xfId="53484"/>
    <cellStyle name="Normal 12 2 3 4" xfId="8941"/>
    <cellStyle name="Normal 12 2 3 4 2" xfId="24448"/>
    <cellStyle name="Normal 12 2 3 4 3" xfId="35005"/>
    <cellStyle name="Normal 12 2 3 4 4" xfId="45560"/>
    <cellStyle name="Normal 12 2 3 4 5" xfId="56124"/>
    <cellStyle name="Normal 12 2 3 5" xfId="3659"/>
    <cellStyle name="Normal 12 2 3 6" xfId="14237"/>
    <cellStyle name="Normal 12 2 3 7" xfId="19168"/>
    <cellStyle name="Normal 12 2 3 8" xfId="29725"/>
    <cellStyle name="Normal 12 2 3 9" xfId="40280"/>
    <cellStyle name="Normal 12 2 4" xfId="1543"/>
    <cellStyle name="Normal 12 2 4 2" xfId="6829"/>
    <cellStyle name="Normal 12 2 4 2 2" xfId="12110"/>
    <cellStyle name="Normal 12 2 4 2 2 2" xfId="27616"/>
    <cellStyle name="Normal 12 2 4 2 2 3" xfId="38173"/>
    <cellStyle name="Normal 12 2 4 2 2 4" xfId="48728"/>
    <cellStyle name="Normal 12 2 4 2 2 5" xfId="59292"/>
    <cellStyle name="Normal 12 2 4 2 3" xfId="17229"/>
    <cellStyle name="Normal 12 2 4 2 4" xfId="22336"/>
    <cellStyle name="Normal 12 2 4 2 5" xfId="32893"/>
    <cellStyle name="Normal 12 2 4 2 6" xfId="43448"/>
    <cellStyle name="Normal 12 2 4 2 7" xfId="54012"/>
    <cellStyle name="Normal 12 2 4 3" xfId="9469"/>
    <cellStyle name="Normal 12 2 4 3 2" xfId="24976"/>
    <cellStyle name="Normal 12 2 4 3 3" xfId="35533"/>
    <cellStyle name="Normal 12 2 4 3 4" xfId="46088"/>
    <cellStyle name="Normal 12 2 4 3 5" xfId="56652"/>
    <cellStyle name="Normal 12 2 4 4" xfId="4187"/>
    <cellStyle name="Normal 12 2 4 5" xfId="14765"/>
    <cellStyle name="Normal 12 2 4 6" xfId="19696"/>
    <cellStyle name="Normal 12 2 4 7" xfId="30253"/>
    <cellStyle name="Normal 12 2 4 8" xfId="40808"/>
    <cellStyle name="Normal 12 2 4 9" xfId="51372"/>
    <cellStyle name="Normal 12 2 5" xfId="5596"/>
    <cellStyle name="Normal 12 2 5 2" xfId="10878"/>
    <cellStyle name="Normal 12 2 5 2 2" xfId="26384"/>
    <cellStyle name="Normal 12 2 5 2 3" xfId="36941"/>
    <cellStyle name="Normal 12 2 5 2 4" xfId="47496"/>
    <cellStyle name="Normal 12 2 5 2 5" xfId="58060"/>
    <cellStyle name="Normal 12 2 5 3" xfId="15997"/>
    <cellStyle name="Normal 12 2 5 4" xfId="21104"/>
    <cellStyle name="Normal 12 2 5 5" xfId="31661"/>
    <cellStyle name="Normal 12 2 5 6" xfId="42216"/>
    <cellStyle name="Normal 12 2 5 7" xfId="52780"/>
    <cellStyle name="Normal 12 2 6" xfId="8237"/>
    <cellStyle name="Normal 12 2 6 2" xfId="23744"/>
    <cellStyle name="Normal 12 2 6 3" xfId="34301"/>
    <cellStyle name="Normal 12 2 6 4" xfId="44856"/>
    <cellStyle name="Normal 12 2 6 5" xfId="55420"/>
    <cellStyle name="Normal 12 2 7" xfId="2959"/>
    <cellStyle name="Normal 12 2 8" xfId="13533"/>
    <cellStyle name="Normal 12 2 9" xfId="18464"/>
    <cellStyle name="Normal 12 3" xfId="486"/>
    <cellStyle name="Normal 12 3 10" xfId="39754"/>
    <cellStyle name="Normal 12 3 11" xfId="50316"/>
    <cellStyle name="Normal 12 3 2" xfId="1191"/>
    <cellStyle name="Normal 12 3 2 10" xfId="51020"/>
    <cellStyle name="Normal 12 3 2 2" xfId="2423"/>
    <cellStyle name="Normal 12 3 2 2 2" xfId="7709"/>
    <cellStyle name="Normal 12 3 2 2 2 2" xfId="12990"/>
    <cellStyle name="Normal 12 3 2 2 2 2 2" xfId="28496"/>
    <cellStyle name="Normal 12 3 2 2 2 2 3" xfId="39053"/>
    <cellStyle name="Normal 12 3 2 2 2 2 4" xfId="49608"/>
    <cellStyle name="Normal 12 3 2 2 2 2 5" xfId="60172"/>
    <cellStyle name="Normal 12 3 2 2 2 3" xfId="18109"/>
    <cellStyle name="Normal 12 3 2 2 2 4" xfId="23216"/>
    <cellStyle name="Normal 12 3 2 2 2 5" xfId="33773"/>
    <cellStyle name="Normal 12 3 2 2 2 6" xfId="44328"/>
    <cellStyle name="Normal 12 3 2 2 2 7" xfId="54892"/>
    <cellStyle name="Normal 12 3 2 2 3" xfId="10349"/>
    <cellStyle name="Normal 12 3 2 2 3 2" xfId="25856"/>
    <cellStyle name="Normal 12 3 2 2 3 3" xfId="36413"/>
    <cellStyle name="Normal 12 3 2 2 3 4" xfId="46968"/>
    <cellStyle name="Normal 12 3 2 2 3 5" xfId="57532"/>
    <cellStyle name="Normal 12 3 2 2 4" xfId="5067"/>
    <cellStyle name="Normal 12 3 2 2 5" xfId="15645"/>
    <cellStyle name="Normal 12 3 2 2 6" xfId="20576"/>
    <cellStyle name="Normal 12 3 2 2 7" xfId="31133"/>
    <cellStyle name="Normal 12 3 2 2 8" xfId="41688"/>
    <cellStyle name="Normal 12 3 2 2 9" xfId="52252"/>
    <cellStyle name="Normal 12 3 2 3" xfId="6477"/>
    <cellStyle name="Normal 12 3 2 3 2" xfId="11758"/>
    <cellStyle name="Normal 12 3 2 3 2 2" xfId="27264"/>
    <cellStyle name="Normal 12 3 2 3 2 3" xfId="37821"/>
    <cellStyle name="Normal 12 3 2 3 2 4" xfId="48376"/>
    <cellStyle name="Normal 12 3 2 3 2 5" xfId="58940"/>
    <cellStyle name="Normal 12 3 2 3 3" xfId="16877"/>
    <cellStyle name="Normal 12 3 2 3 4" xfId="21984"/>
    <cellStyle name="Normal 12 3 2 3 5" xfId="32541"/>
    <cellStyle name="Normal 12 3 2 3 6" xfId="43096"/>
    <cellStyle name="Normal 12 3 2 3 7" xfId="53660"/>
    <cellStyle name="Normal 12 3 2 4" xfId="9117"/>
    <cellStyle name="Normal 12 3 2 4 2" xfId="24624"/>
    <cellStyle name="Normal 12 3 2 4 3" xfId="35181"/>
    <cellStyle name="Normal 12 3 2 4 4" xfId="45736"/>
    <cellStyle name="Normal 12 3 2 4 5" xfId="56300"/>
    <cellStyle name="Normal 12 3 2 5" xfId="3835"/>
    <cellStyle name="Normal 12 3 2 6" xfId="14413"/>
    <cellStyle name="Normal 12 3 2 7" xfId="19344"/>
    <cellStyle name="Normal 12 3 2 8" xfId="29901"/>
    <cellStyle name="Normal 12 3 2 9" xfId="40456"/>
    <cellStyle name="Normal 12 3 3" xfId="1719"/>
    <cellStyle name="Normal 12 3 3 2" xfId="7005"/>
    <cellStyle name="Normal 12 3 3 2 2" xfId="12286"/>
    <cellStyle name="Normal 12 3 3 2 2 2" xfId="27792"/>
    <cellStyle name="Normal 12 3 3 2 2 3" xfId="38349"/>
    <cellStyle name="Normal 12 3 3 2 2 4" xfId="48904"/>
    <cellStyle name="Normal 12 3 3 2 2 5" xfId="59468"/>
    <cellStyle name="Normal 12 3 3 2 3" xfId="17405"/>
    <cellStyle name="Normal 12 3 3 2 4" xfId="22512"/>
    <cellStyle name="Normal 12 3 3 2 5" xfId="33069"/>
    <cellStyle name="Normal 12 3 3 2 6" xfId="43624"/>
    <cellStyle name="Normal 12 3 3 2 7" xfId="54188"/>
    <cellStyle name="Normal 12 3 3 3" xfId="9645"/>
    <cellStyle name="Normal 12 3 3 3 2" xfId="25152"/>
    <cellStyle name="Normal 12 3 3 3 3" xfId="35709"/>
    <cellStyle name="Normal 12 3 3 3 4" xfId="46264"/>
    <cellStyle name="Normal 12 3 3 3 5" xfId="56828"/>
    <cellStyle name="Normal 12 3 3 4" xfId="4363"/>
    <cellStyle name="Normal 12 3 3 5" xfId="14941"/>
    <cellStyle name="Normal 12 3 3 6" xfId="19872"/>
    <cellStyle name="Normal 12 3 3 7" xfId="30429"/>
    <cellStyle name="Normal 12 3 3 8" xfId="40984"/>
    <cellStyle name="Normal 12 3 3 9" xfId="51548"/>
    <cellStyle name="Normal 12 3 4" xfId="5772"/>
    <cellStyle name="Normal 12 3 4 2" xfId="11054"/>
    <cellStyle name="Normal 12 3 4 2 2" xfId="26560"/>
    <cellStyle name="Normal 12 3 4 2 3" xfId="37117"/>
    <cellStyle name="Normal 12 3 4 2 4" xfId="47672"/>
    <cellStyle name="Normal 12 3 4 2 5" xfId="58236"/>
    <cellStyle name="Normal 12 3 4 3" xfId="16173"/>
    <cellStyle name="Normal 12 3 4 4" xfId="21280"/>
    <cellStyle name="Normal 12 3 4 5" xfId="31837"/>
    <cellStyle name="Normal 12 3 4 6" xfId="42392"/>
    <cellStyle name="Normal 12 3 4 7" xfId="52956"/>
    <cellStyle name="Normal 12 3 5" xfId="8413"/>
    <cellStyle name="Normal 12 3 5 2" xfId="23920"/>
    <cellStyle name="Normal 12 3 5 3" xfId="34477"/>
    <cellStyle name="Normal 12 3 5 4" xfId="45032"/>
    <cellStyle name="Normal 12 3 5 5" xfId="55596"/>
    <cellStyle name="Normal 12 3 6" xfId="3133"/>
    <cellStyle name="Normal 12 3 7" xfId="13709"/>
    <cellStyle name="Normal 12 3 8" xfId="18640"/>
    <cellStyle name="Normal 12 3 9" xfId="29199"/>
    <cellStyle name="Normal 12 4" xfId="839"/>
    <cellStyle name="Normal 12 4 10" xfId="50668"/>
    <cellStyle name="Normal 12 4 2" xfId="2071"/>
    <cellStyle name="Normal 12 4 2 2" xfId="7357"/>
    <cellStyle name="Normal 12 4 2 2 2" xfId="12638"/>
    <cellStyle name="Normal 12 4 2 2 2 2" xfId="28144"/>
    <cellStyle name="Normal 12 4 2 2 2 3" xfId="38701"/>
    <cellStyle name="Normal 12 4 2 2 2 4" xfId="49256"/>
    <cellStyle name="Normal 12 4 2 2 2 5" xfId="59820"/>
    <cellStyle name="Normal 12 4 2 2 3" xfId="17757"/>
    <cellStyle name="Normal 12 4 2 2 4" xfId="22864"/>
    <cellStyle name="Normal 12 4 2 2 5" xfId="33421"/>
    <cellStyle name="Normal 12 4 2 2 6" xfId="43976"/>
    <cellStyle name="Normal 12 4 2 2 7" xfId="54540"/>
    <cellStyle name="Normal 12 4 2 3" xfId="9997"/>
    <cellStyle name="Normal 12 4 2 3 2" xfId="25504"/>
    <cellStyle name="Normal 12 4 2 3 3" xfId="36061"/>
    <cellStyle name="Normal 12 4 2 3 4" xfId="46616"/>
    <cellStyle name="Normal 12 4 2 3 5" xfId="57180"/>
    <cellStyle name="Normal 12 4 2 4" xfId="4715"/>
    <cellStyle name="Normal 12 4 2 5" xfId="15293"/>
    <cellStyle name="Normal 12 4 2 6" xfId="20224"/>
    <cellStyle name="Normal 12 4 2 7" xfId="30781"/>
    <cellStyle name="Normal 12 4 2 8" xfId="41336"/>
    <cellStyle name="Normal 12 4 2 9" xfId="51900"/>
    <cellStyle name="Normal 12 4 3" xfId="6125"/>
    <cellStyle name="Normal 12 4 3 2" xfId="11406"/>
    <cellStyle name="Normal 12 4 3 2 2" xfId="26912"/>
    <cellStyle name="Normal 12 4 3 2 3" xfId="37469"/>
    <cellStyle name="Normal 12 4 3 2 4" xfId="48024"/>
    <cellStyle name="Normal 12 4 3 2 5" xfId="58588"/>
    <cellStyle name="Normal 12 4 3 3" xfId="16525"/>
    <cellStyle name="Normal 12 4 3 4" xfId="21632"/>
    <cellStyle name="Normal 12 4 3 5" xfId="32189"/>
    <cellStyle name="Normal 12 4 3 6" xfId="42744"/>
    <cellStyle name="Normal 12 4 3 7" xfId="53308"/>
    <cellStyle name="Normal 12 4 4" xfId="8765"/>
    <cellStyle name="Normal 12 4 4 2" xfId="24272"/>
    <cellStyle name="Normal 12 4 4 3" xfId="34829"/>
    <cellStyle name="Normal 12 4 4 4" xfId="45384"/>
    <cellStyle name="Normal 12 4 4 5" xfId="55948"/>
    <cellStyle name="Normal 12 4 5" xfId="3483"/>
    <cellStyle name="Normal 12 4 6" xfId="14061"/>
    <cellStyle name="Normal 12 4 7" xfId="18992"/>
    <cellStyle name="Normal 12 4 8" xfId="29549"/>
    <cellStyle name="Normal 12 4 9" xfId="40104"/>
    <cellStyle name="Normal 12 5" xfId="1367"/>
    <cellStyle name="Normal 12 5 2" xfId="6653"/>
    <cellStyle name="Normal 12 5 2 2" xfId="11934"/>
    <cellStyle name="Normal 12 5 2 2 2" xfId="27440"/>
    <cellStyle name="Normal 12 5 2 2 3" xfId="37997"/>
    <cellStyle name="Normal 12 5 2 2 4" xfId="48552"/>
    <cellStyle name="Normal 12 5 2 2 5" xfId="59116"/>
    <cellStyle name="Normal 12 5 2 3" xfId="17053"/>
    <cellStyle name="Normal 12 5 2 4" xfId="22160"/>
    <cellStyle name="Normal 12 5 2 5" xfId="32717"/>
    <cellStyle name="Normal 12 5 2 6" xfId="43272"/>
    <cellStyle name="Normal 12 5 2 7" xfId="53836"/>
    <cellStyle name="Normal 12 5 3" xfId="9293"/>
    <cellStyle name="Normal 12 5 3 2" xfId="24800"/>
    <cellStyle name="Normal 12 5 3 3" xfId="35357"/>
    <cellStyle name="Normal 12 5 3 4" xfId="45912"/>
    <cellStyle name="Normal 12 5 3 5" xfId="56476"/>
    <cellStyle name="Normal 12 5 4" xfId="4011"/>
    <cellStyle name="Normal 12 5 5" xfId="14589"/>
    <cellStyle name="Normal 12 5 6" xfId="19520"/>
    <cellStyle name="Normal 12 5 7" xfId="30077"/>
    <cellStyle name="Normal 12 5 8" xfId="40632"/>
    <cellStyle name="Normal 12 5 9" xfId="51196"/>
    <cellStyle name="Normal 12 6" xfId="2599"/>
    <cellStyle name="Normal 12 6 2" xfId="7885"/>
    <cellStyle name="Normal 12 6 2 2" xfId="13166"/>
    <cellStyle name="Normal 12 6 2 2 2" xfId="28672"/>
    <cellStyle name="Normal 12 6 2 2 3" xfId="39229"/>
    <cellStyle name="Normal 12 6 2 2 4" xfId="49784"/>
    <cellStyle name="Normal 12 6 2 2 5" xfId="60348"/>
    <cellStyle name="Normal 12 6 2 3" xfId="23392"/>
    <cellStyle name="Normal 12 6 2 4" xfId="33949"/>
    <cellStyle name="Normal 12 6 2 5" xfId="44504"/>
    <cellStyle name="Normal 12 6 2 6" xfId="55068"/>
    <cellStyle name="Normal 12 6 3" xfId="10525"/>
    <cellStyle name="Normal 12 6 3 2" xfId="26032"/>
    <cellStyle name="Normal 12 6 3 3" xfId="36589"/>
    <cellStyle name="Normal 12 6 3 4" xfId="47144"/>
    <cellStyle name="Normal 12 6 3 5" xfId="57708"/>
    <cellStyle name="Normal 12 6 4" xfId="5243"/>
    <cellStyle name="Normal 12 6 5" xfId="15821"/>
    <cellStyle name="Normal 12 6 6" xfId="20752"/>
    <cellStyle name="Normal 12 6 7" xfId="31309"/>
    <cellStyle name="Normal 12 6 8" xfId="41864"/>
    <cellStyle name="Normal 12 6 9" xfId="52428"/>
    <cellStyle name="Normal 12 7" xfId="5420"/>
    <cellStyle name="Normal 12 7 2" xfId="10702"/>
    <cellStyle name="Normal 12 7 2 2" xfId="26208"/>
    <cellStyle name="Normal 12 7 2 3" xfId="36765"/>
    <cellStyle name="Normal 12 7 2 4" xfId="47320"/>
    <cellStyle name="Normal 12 7 2 5" xfId="57884"/>
    <cellStyle name="Normal 12 7 3" xfId="20928"/>
    <cellStyle name="Normal 12 7 4" xfId="31485"/>
    <cellStyle name="Normal 12 7 5" xfId="42040"/>
    <cellStyle name="Normal 12 7 6" xfId="52604"/>
    <cellStyle name="Normal 12 8" xfId="8061"/>
    <cellStyle name="Normal 12 8 2" xfId="23568"/>
    <cellStyle name="Normal 12 8 3" xfId="34125"/>
    <cellStyle name="Normal 12 8 4" xfId="44680"/>
    <cellStyle name="Normal 12 8 5" xfId="55244"/>
    <cellStyle name="Normal 12 9" xfId="2776"/>
    <cellStyle name="Normal 13" xfId="221"/>
    <cellStyle name="Normal 13 10" xfId="28937"/>
    <cellStyle name="Normal 13 11" xfId="39492"/>
    <cellStyle name="Normal 13 12" xfId="50052"/>
    <cellStyle name="Normal 13 2" xfId="574"/>
    <cellStyle name="Normal 13 2 10" xfId="50403"/>
    <cellStyle name="Normal 13 2 2" xfId="1806"/>
    <cellStyle name="Normal 13 2 2 2" xfId="7092"/>
    <cellStyle name="Normal 13 2 2 2 2" xfId="12373"/>
    <cellStyle name="Normal 13 2 2 2 2 2" xfId="27879"/>
    <cellStyle name="Normal 13 2 2 2 2 3" xfId="38436"/>
    <cellStyle name="Normal 13 2 2 2 2 4" xfId="48991"/>
    <cellStyle name="Normal 13 2 2 2 2 5" xfId="59555"/>
    <cellStyle name="Normal 13 2 2 2 3" xfId="17492"/>
    <cellStyle name="Normal 13 2 2 2 4" xfId="22599"/>
    <cellStyle name="Normal 13 2 2 2 5" xfId="33156"/>
    <cellStyle name="Normal 13 2 2 2 6" xfId="43711"/>
    <cellStyle name="Normal 13 2 2 2 7" xfId="54275"/>
    <cellStyle name="Normal 13 2 2 3" xfId="9732"/>
    <cellStyle name="Normal 13 2 2 3 2" xfId="25239"/>
    <cellStyle name="Normal 13 2 2 3 3" xfId="35796"/>
    <cellStyle name="Normal 13 2 2 3 4" xfId="46351"/>
    <cellStyle name="Normal 13 2 2 3 5" xfId="56915"/>
    <cellStyle name="Normal 13 2 2 4" xfId="4450"/>
    <cellStyle name="Normal 13 2 2 5" xfId="15028"/>
    <cellStyle name="Normal 13 2 2 6" xfId="19959"/>
    <cellStyle name="Normal 13 2 2 7" xfId="30516"/>
    <cellStyle name="Normal 13 2 2 8" xfId="41071"/>
    <cellStyle name="Normal 13 2 2 9" xfId="51635"/>
    <cellStyle name="Normal 13 2 3" xfId="5860"/>
    <cellStyle name="Normal 13 2 3 2" xfId="11141"/>
    <cellStyle name="Normal 13 2 3 2 2" xfId="26647"/>
    <cellStyle name="Normal 13 2 3 2 3" xfId="37204"/>
    <cellStyle name="Normal 13 2 3 2 4" xfId="47759"/>
    <cellStyle name="Normal 13 2 3 2 5" xfId="58323"/>
    <cellStyle name="Normal 13 2 3 3" xfId="16260"/>
    <cellStyle name="Normal 13 2 3 4" xfId="21367"/>
    <cellStyle name="Normal 13 2 3 5" xfId="31924"/>
    <cellStyle name="Normal 13 2 3 6" xfId="42479"/>
    <cellStyle name="Normal 13 2 3 7" xfId="53043"/>
    <cellStyle name="Normal 13 2 4" xfId="8500"/>
    <cellStyle name="Normal 13 2 4 2" xfId="24007"/>
    <cellStyle name="Normal 13 2 4 3" xfId="34564"/>
    <cellStyle name="Normal 13 2 4 4" xfId="45119"/>
    <cellStyle name="Normal 13 2 4 5" xfId="55683"/>
    <cellStyle name="Normal 13 2 5" xfId="3218"/>
    <cellStyle name="Normal 13 2 6" xfId="13796"/>
    <cellStyle name="Normal 13 2 7" xfId="18727"/>
    <cellStyle name="Normal 13 2 8" xfId="29284"/>
    <cellStyle name="Normal 13 2 9" xfId="39839"/>
    <cellStyle name="Normal 13 3" xfId="926"/>
    <cellStyle name="Normal 13 3 10" xfId="50755"/>
    <cellStyle name="Normal 13 3 2" xfId="2158"/>
    <cellStyle name="Normal 13 3 2 2" xfId="7444"/>
    <cellStyle name="Normal 13 3 2 2 2" xfId="12725"/>
    <cellStyle name="Normal 13 3 2 2 2 2" xfId="28231"/>
    <cellStyle name="Normal 13 3 2 2 2 3" xfId="38788"/>
    <cellStyle name="Normal 13 3 2 2 2 4" xfId="49343"/>
    <cellStyle name="Normal 13 3 2 2 2 5" xfId="59907"/>
    <cellStyle name="Normal 13 3 2 2 3" xfId="17844"/>
    <cellStyle name="Normal 13 3 2 2 4" xfId="22951"/>
    <cellStyle name="Normal 13 3 2 2 5" xfId="33508"/>
    <cellStyle name="Normal 13 3 2 2 6" xfId="44063"/>
    <cellStyle name="Normal 13 3 2 2 7" xfId="54627"/>
    <cellStyle name="Normal 13 3 2 3" xfId="10084"/>
    <cellStyle name="Normal 13 3 2 3 2" xfId="25591"/>
    <cellStyle name="Normal 13 3 2 3 3" xfId="36148"/>
    <cellStyle name="Normal 13 3 2 3 4" xfId="46703"/>
    <cellStyle name="Normal 13 3 2 3 5" xfId="57267"/>
    <cellStyle name="Normal 13 3 2 4" xfId="4802"/>
    <cellStyle name="Normal 13 3 2 5" xfId="15380"/>
    <cellStyle name="Normal 13 3 2 6" xfId="20311"/>
    <cellStyle name="Normal 13 3 2 7" xfId="30868"/>
    <cellStyle name="Normal 13 3 2 8" xfId="41423"/>
    <cellStyle name="Normal 13 3 2 9" xfId="51987"/>
    <cellStyle name="Normal 13 3 3" xfId="6212"/>
    <cellStyle name="Normal 13 3 3 2" xfId="11493"/>
    <cellStyle name="Normal 13 3 3 2 2" xfId="26999"/>
    <cellStyle name="Normal 13 3 3 2 3" xfId="37556"/>
    <cellStyle name="Normal 13 3 3 2 4" xfId="48111"/>
    <cellStyle name="Normal 13 3 3 2 5" xfId="58675"/>
    <cellStyle name="Normal 13 3 3 3" xfId="16612"/>
    <cellStyle name="Normal 13 3 3 4" xfId="21719"/>
    <cellStyle name="Normal 13 3 3 5" xfId="32276"/>
    <cellStyle name="Normal 13 3 3 6" xfId="42831"/>
    <cellStyle name="Normal 13 3 3 7" xfId="53395"/>
    <cellStyle name="Normal 13 3 4" xfId="8852"/>
    <cellStyle name="Normal 13 3 4 2" xfId="24359"/>
    <cellStyle name="Normal 13 3 4 3" xfId="34916"/>
    <cellStyle name="Normal 13 3 4 4" xfId="45471"/>
    <cellStyle name="Normal 13 3 4 5" xfId="56035"/>
    <cellStyle name="Normal 13 3 5" xfId="3570"/>
    <cellStyle name="Normal 13 3 6" xfId="14148"/>
    <cellStyle name="Normal 13 3 7" xfId="19079"/>
    <cellStyle name="Normal 13 3 8" xfId="29636"/>
    <cellStyle name="Normal 13 3 9" xfId="40191"/>
    <cellStyle name="Normal 13 4" xfId="1454"/>
    <cellStyle name="Normal 13 4 2" xfId="6740"/>
    <cellStyle name="Normal 13 4 2 2" xfId="12021"/>
    <cellStyle name="Normal 13 4 2 2 2" xfId="27527"/>
    <cellStyle name="Normal 13 4 2 2 3" xfId="38084"/>
    <cellStyle name="Normal 13 4 2 2 4" xfId="48639"/>
    <cellStyle name="Normal 13 4 2 2 5" xfId="59203"/>
    <cellStyle name="Normal 13 4 2 3" xfId="17140"/>
    <cellStyle name="Normal 13 4 2 4" xfId="22247"/>
    <cellStyle name="Normal 13 4 2 5" xfId="32804"/>
    <cellStyle name="Normal 13 4 2 6" xfId="43359"/>
    <cellStyle name="Normal 13 4 2 7" xfId="53923"/>
    <cellStyle name="Normal 13 4 3" xfId="9380"/>
    <cellStyle name="Normal 13 4 3 2" xfId="24887"/>
    <cellStyle name="Normal 13 4 3 3" xfId="35444"/>
    <cellStyle name="Normal 13 4 3 4" xfId="45999"/>
    <cellStyle name="Normal 13 4 3 5" xfId="56563"/>
    <cellStyle name="Normal 13 4 4" xfId="4098"/>
    <cellStyle name="Normal 13 4 5" xfId="14676"/>
    <cellStyle name="Normal 13 4 6" xfId="19607"/>
    <cellStyle name="Normal 13 4 7" xfId="30164"/>
    <cellStyle name="Normal 13 4 8" xfId="40719"/>
    <cellStyle name="Normal 13 4 9" xfId="51283"/>
    <cellStyle name="Normal 13 5" xfId="5507"/>
    <cellStyle name="Normal 13 5 2" xfId="10789"/>
    <cellStyle name="Normal 13 5 2 2" xfId="26295"/>
    <cellStyle name="Normal 13 5 2 3" xfId="36852"/>
    <cellStyle name="Normal 13 5 2 4" xfId="47407"/>
    <cellStyle name="Normal 13 5 2 5" xfId="57971"/>
    <cellStyle name="Normal 13 5 3" xfId="15908"/>
    <cellStyle name="Normal 13 5 4" xfId="21015"/>
    <cellStyle name="Normal 13 5 5" xfId="31572"/>
    <cellStyle name="Normal 13 5 6" xfId="42127"/>
    <cellStyle name="Normal 13 5 7" xfId="52691"/>
    <cellStyle name="Normal 13 6" xfId="8148"/>
    <cellStyle name="Normal 13 6 2" xfId="23655"/>
    <cellStyle name="Normal 13 6 3" xfId="34212"/>
    <cellStyle name="Normal 13 6 4" xfId="44767"/>
    <cellStyle name="Normal 13 6 5" xfId="55331"/>
    <cellStyle name="Normal 13 7" xfId="2871"/>
    <cellStyle name="Normal 13 8" xfId="13444"/>
    <cellStyle name="Normal 13 9" xfId="18376"/>
    <cellStyle name="Normal 14" xfId="397"/>
    <cellStyle name="Normal 14 10" xfId="39667"/>
    <cellStyle name="Normal 14 11" xfId="50227"/>
    <cellStyle name="Normal 14 2" xfId="1102"/>
    <cellStyle name="Normal 14 2 10" xfId="50931"/>
    <cellStyle name="Normal 14 2 2" xfId="2334"/>
    <cellStyle name="Normal 14 2 2 2" xfId="7620"/>
    <cellStyle name="Normal 14 2 2 2 2" xfId="12901"/>
    <cellStyle name="Normal 14 2 2 2 2 2" xfId="28407"/>
    <cellStyle name="Normal 14 2 2 2 2 3" xfId="38964"/>
    <cellStyle name="Normal 14 2 2 2 2 4" xfId="49519"/>
    <cellStyle name="Normal 14 2 2 2 2 5" xfId="60083"/>
    <cellStyle name="Normal 14 2 2 2 3" xfId="18020"/>
    <cellStyle name="Normal 14 2 2 2 4" xfId="23127"/>
    <cellStyle name="Normal 14 2 2 2 5" xfId="33684"/>
    <cellStyle name="Normal 14 2 2 2 6" xfId="44239"/>
    <cellStyle name="Normal 14 2 2 2 7" xfId="54803"/>
    <cellStyle name="Normal 14 2 2 3" xfId="10260"/>
    <cellStyle name="Normal 14 2 2 3 2" xfId="25767"/>
    <cellStyle name="Normal 14 2 2 3 3" xfId="36324"/>
    <cellStyle name="Normal 14 2 2 3 4" xfId="46879"/>
    <cellStyle name="Normal 14 2 2 3 5" xfId="57443"/>
    <cellStyle name="Normal 14 2 2 4" xfId="4978"/>
    <cellStyle name="Normal 14 2 2 5" xfId="15556"/>
    <cellStyle name="Normal 14 2 2 6" xfId="20487"/>
    <cellStyle name="Normal 14 2 2 7" xfId="31044"/>
    <cellStyle name="Normal 14 2 2 8" xfId="41599"/>
    <cellStyle name="Normal 14 2 2 9" xfId="52163"/>
    <cellStyle name="Normal 14 2 3" xfId="6388"/>
    <cellStyle name="Normal 14 2 3 2" xfId="11669"/>
    <cellStyle name="Normal 14 2 3 2 2" xfId="27175"/>
    <cellStyle name="Normal 14 2 3 2 3" xfId="37732"/>
    <cellStyle name="Normal 14 2 3 2 4" xfId="48287"/>
    <cellStyle name="Normal 14 2 3 2 5" xfId="58851"/>
    <cellStyle name="Normal 14 2 3 3" xfId="16788"/>
    <cellStyle name="Normal 14 2 3 4" xfId="21895"/>
    <cellStyle name="Normal 14 2 3 5" xfId="32452"/>
    <cellStyle name="Normal 14 2 3 6" xfId="43007"/>
    <cellStyle name="Normal 14 2 3 7" xfId="53571"/>
    <cellStyle name="Normal 14 2 4" xfId="9028"/>
    <cellStyle name="Normal 14 2 4 2" xfId="24535"/>
    <cellStyle name="Normal 14 2 4 3" xfId="35092"/>
    <cellStyle name="Normal 14 2 4 4" xfId="45647"/>
    <cellStyle name="Normal 14 2 4 5" xfId="56211"/>
    <cellStyle name="Normal 14 2 5" xfId="3746"/>
    <cellStyle name="Normal 14 2 6" xfId="14324"/>
    <cellStyle name="Normal 14 2 7" xfId="19255"/>
    <cellStyle name="Normal 14 2 8" xfId="29812"/>
    <cellStyle name="Normal 14 2 9" xfId="40367"/>
    <cellStyle name="Normal 14 3" xfId="1630"/>
    <cellStyle name="Normal 14 3 2" xfId="6916"/>
    <cellStyle name="Normal 14 3 2 2" xfId="12197"/>
    <cellStyle name="Normal 14 3 2 2 2" xfId="27703"/>
    <cellStyle name="Normal 14 3 2 2 3" xfId="38260"/>
    <cellStyle name="Normal 14 3 2 2 4" xfId="48815"/>
    <cellStyle name="Normal 14 3 2 2 5" xfId="59379"/>
    <cellStyle name="Normal 14 3 2 3" xfId="17316"/>
    <cellStyle name="Normal 14 3 2 4" xfId="22423"/>
    <cellStyle name="Normal 14 3 2 5" xfId="32980"/>
    <cellStyle name="Normal 14 3 2 6" xfId="43535"/>
    <cellStyle name="Normal 14 3 2 7" xfId="54099"/>
    <cellStyle name="Normal 14 3 3" xfId="9556"/>
    <cellStyle name="Normal 14 3 3 2" xfId="25063"/>
    <cellStyle name="Normal 14 3 3 3" xfId="35620"/>
    <cellStyle name="Normal 14 3 3 4" xfId="46175"/>
    <cellStyle name="Normal 14 3 3 5" xfId="56739"/>
    <cellStyle name="Normal 14 3 4" xfId="4274"/>
    <cellStyle name="Normal 14 3 5" xfId="14852"/>
    <cellStyle name="Normal 14 3 6" xfId="19783"/>
    <cellStyle name="Normal 14 3 7" xfId="30340"/>
    <cellStyle name="Normal 14 3 8" xfId="40895"/>
    <cellStyle name="Normal 14 3 9" xfId="51459"/>
    <cellStyle name="Normal 14 4" xfId="5683"/>
    <cellStyle name="Normal 14 4 2" xfId="10965"/>
    <cellStyle name="Normal 14 4 2 2" xfId="26471"/>
    <cellStyle name="Normal 14 4 2 3" xfId="37028"/>
    <cellStyle name="Normal 14 4 2 4" xfId="47583"/>
    <cellStyle name="Normal 14 4 2 5" xfId="58147"/>
    <cellStyle name="Normal 14 4 3" xfId="16084"/>
    <cellStyle name="Normal 14 4 4" xfId="21191"/>
    <cellStyle name="Normal 14 4 5" xfId="31748"/>
    <cellStyle name="Normal 14 4 6" xfId="42303"/>
    <cellStyle name="Normal 14 4 7" xfId="52867"/>
    <cellStyle name="Normal 14 5" xfId="8324"/>
    <cellStyle name="Normal 14 5 2" xfId="23831"/>
    <cellStyle name="Normal 14 5 3" xfId="34388"/>
    <cellStyle name="Normal 14 5 4" xfId="44943"/>
    <cellStyle name="Normal 14 5 5" xfId="55507"/>
    <cellStyle name="Normal 14 6" xfId="3046"/>
    <cellStyle name="Normal 14 7" xfId="13620"/>
    <cellStyle name="Normal 14 8" xfId="18551"/>
    <cellStyle name="Normal 14 9" xfId="29112"/>
    <cellStyle name="Normal 15" xfId="573"/>
    <cellStyle name="Normal 15 2" xfId="5859"/>
    <cellStyle name="Normal 15 3" xfId="5360"/>
    <cellStyle name="Normal 15 3 2" xfId="10642"/>
    <cellStyle name="Normal 16" xfId="750"/>
    <cellStyle name="Normal 16 10" xfId="50579"/>
    <cellStyle name="Normal 16 2" xfId="1982"/>
    <cellStyle name="Normal 16 2 2" xfId="7268"/>
    <cellStyle name="Normal 16 2 2 2" xfId="12549"/>
    <cellStyle name="Normal 16 2 2 2 2" xfId="28055"/>
    <cellStyle name="Normal 16 2 2 2 3" xfId="38612"/>
    <cellStyle name="Normal 16 2 2 2 4" xfId="49167"/>
    <cellStyle name="Normal 16 2 2 2 5" xfId="59731"/>
    <cellStyle name="Normal 16 2 2 3" xfId="17668"/>
    <cellStyle name="Normal 16 2 2 4" xfId="22775"/>
    <cellStyle name="Normal 16 2 2 5" xfId="33332"/>
    <cellStyle name="Normal 16 2 2 6" xfId="43887"/>
    <cellStyle name="Normal 16 2 2 7" xfId="54451"/>
    <cellStyle name="Normal 16 2 3" xfId="9908"/>
    <cellStyle name="Normal 16 2 3 2" xfId="25415"/>
    <cellStyle name="Normal 16 2 3 3" xfId="35972"/>
    <cellStyle name="Normal 16 2 3 4" xfId="46527"/>
    <cellStyle name="Normal 16 2 3 5" xfId="57091"/>
    <cellStyle name="Normal 16 2 4" xfId="4626"/>
    <cellStyle name="Normal 16 2 5" xfId="15204"/>
    <cellStyle name="Normal 16 2 6" xfId="20135"/>
    <cellStyle name="Normal 16 2 7" xfId="30692"/>
    <cellStyle name="Normal 16 2 8" xfId="41247"/>
    <cellStyle name="Normal 16 2 9" xfId="51811"/>
    <cellStyle name="Normal 16 3" xfId="6036"/>
    <cellStyle name="Normal 16 3 2" xfId="11317"/>
    <cellStyle name="Normal 16 3 2 2" xfId="26823"/>
    <cellStyle name="Normal 16 3 2 3" xfId="37380"/>
    <cellStyle name="Normal 16 3 2 4" xfId="47935"/>
    <cellStyle name="Normal 16 3 2 5" xfId="58499"/>
    <cellStyle name="Normal 16 3 3" xfId="16436"/>
    <cellStyle name="Normal 16 3 4" xfId="21543"/>
    <cellStyle name="Normal 16 3 5" xfId="32100"/>
    <cellStyle name="Normal 16 3 6" xfId="42655"/>
    <cellStyle name="Normal 16 3 7" xfId="53219"/>
    <cellStyle name="Normal 16 4" xfId="8676"/>
    <cellStyle name="Normal 16 4 2" xfId="24183"/>
    <cellStyle name="Normal 16 4 3" xfId="34740"/>
    <cellStyle name="Normal 16 4 4" xfId="45295"/>
    <cellStyle name="Normal 16 4 5" xfId="55859"/>
    <cellStyle name="Normal 16 5" xfId="3394"/>
    <cellStyle name="Normal 16 6" xfId="13972"/>
    <cellStyle name="Normal 16 7" xfId="18903"/>
    <cellStyle name="Normal 16 8" xfId="29460"/>
    <cellStyle name="Normal 16 9" xfId="40015"/>
    <cellStyle name="Normal 17" xfId="1278"/>
    <cellStyle name="Normal 17 2" xfId="6564"/>
    <cellStyle name="Normal 17 2 2" xfId="11845"/>
    <cellStyle name="Normal 17 2 2 2" xfId="27351"/>
    <cellStyle name="Normal 17 2 2 3" xfId="37908"/>
    <cellStyle name="Normal 17 2 2 4" xfId="48463"/>
    <cellStyle name="Normal 17 2 2 5" xfId="59027"/>
    <cellStyle name="Normal 17 2 3" xfId="16964"/>
    <cellStyle name="Normal 17 2 4" xfId="22071"/>
    <cellStyle name="Normal 17 2 5" xfId="32628"/>
    <cellStyle name="Normal 17 2 6" xfId="43183"/>
    <cellStyle name="Normal 17 2 7" xfId="53747"/>
    <cellStyle name="Normal 17 3" xfId="9204"/>
    <cellStyle name="Normal 17 3 2" xfId="24711"/>
    <cellStyle name="Normal 17 3 3" xfId="35268"/>
    <cellStyle name="Normal 17 3 4" xfId="45823"/>
    <cellStyle name="Normal 17 3 5" xfId="56387"/>
    <cellStyle name="Normal 17 4" xfId="3922"/>
    <cellStyle name="Normal 17 5" xfId="14500"/>
    <cellStyle name="Normal 17 6" xfId="19431"/>
    <cellStyle name="Normal 17 7" xfId="29988"/>
    <cellStyle name="Normal 17 8" xfId="40543"/>
    <cellStyle name="Normal 17 9" xfId="51107"/>
    <cellStyle name="Normal 18" xfId="2510"/>
    <cellStyle name="Normal 18 2" xfId="7796"/>
    <cellStyle name="Normal 18 2 2" xfId="13254"/>
    <cellStyle name="Normal 18 2 3" xfId="13077"/>
    <cellStyle name="Normal 18 2 3 2" xfId="28583"/>
    <cellStyle name="Normal 18 2 3 3" xfId="39140"/>
    <cellStyle name="Normal 18 2 3 4" xfId="49695"/>
    <cellStyle name="Normal 18 2 3 5" xfId="60259"/>
    <cellStyle name="Normal 18 2 4" xfId="23303"/>
    <cellStyle name="Normal 18 2 5" xfId="33860"/>
    <cellStyle name="Normal 18 2 6" xfId="44415"/>
    <cellStyle name="Normal 18 2 7" xfId="54979"/>
    <cellStyle name="Normal 18 3" xfId="13253"/>
    <cellStyle name="Normal 18 4" xfId="10436"/>
    <cellStyle name="Normal 18 4 2" xfId="25943"/>
    <cellStyle name="Normal 18 4 3" xfId="36500"/>
    <cellStyle name="Normal 18 4 4" xfId="47055"/>
    <cellStyle name="Normal 18 4 5" xfId="57619"/>
    <cellStyle name="Normal 18 5" xfId="5154"/>
    <cellStyle name="Normal 18 6" xfId="20663"/>
    <cellStyle name="Normal 18 7" xfId="31220"/>
    <cellStyle name="Normal 18 8" xfId="41775"/>
    <cellStyle name="Normal 18 9" xfId="52339"/>
    <cellStyle name="Normal 19" xfId="5330"/>
    <cellStyle name="Normal 19 2" xfId="10612"/>
    <cellStyle name="Normal 19 2 2" xfId="26119"/>
    <cellStyle name="Normal 19 2 3" xfId="36676"/>
    <cellStyle name="Normal 19 2 4" xfId="47231"/>
    <cellStyle name="Normal 19 2 5" xfId="57795"/>
    <cellStyle name="Normal 19 3" xfId="15732"/>
    <cellStyle name="Normal 19 4" xfId="20839"/>
    <cellStyle name="Normal 19 5" xfId="31396"/>
    <cellStyle name="Normal 19 6" xfId="41951"/>
    <cellStyle name="Normal 19 7" xfId="52515"/>
    <cellStyle name="Normal 2" xfId="1"/>
    <cellStyle name="Normal 2 2" xfId="65"/>
    <cellStyle name="Normal 2 2 2" xfId="66"/>
    <cellStyle name="Normal 20" xfId="7972"/>
    <cellStyle name="Normal 20 2" xfId="23479"/>
    <cellStyle name="Normal 20 3" xfId="34036"/>
    <cellStyle name="Normal 20 4" xfId="44591"/>
    <cellStyle name="Normal 20 5" xfId="55155"/>
    <cellStyle name="Normal 21" xfId="2870"/>
    <cellStyle name="Normal 21 2" xfId="13255"/>
    <cellStyle name="Normal 22" xfId="2686"/>
    <cellStyle name="Normal 23" xfId="13268"/>
    <cellStyle name="Normal 24" xfId="18196"/>
    <cellStyle name="Normal 25" xfId="28763"/>
    <cellStyle name="Normal 26" xfId="39318"/>
    <cellStyle name="Normal 27" xfId="49873"/>
    <cellStyle name="Normal 3" xfId="3"/>
    <cellStyle name="Normal 3 10" xfId="13256"/>
    <cellStyle name="Normal 3 11" xfId="18210"/>
    <cellStyle name="Normal 3 12" xfId="49887"/>
    <cellStyle name="Normal 3 2" xfId="57"/>
    <cellStyle name="Normal 3 2 10" xfId="766"/>
    <cellStyle name="Normal 3 2 10 10" xfId="50595"/>
    <cellStyle name="Normal 3 2 10 2" xfId="1998"/>
    <cellStyle name="Normal 3 2 10 2 2" xfId="7284"/>
    <cellStyle name="Normal 3 2 10 2 2 2" xfId="12565"/>
    <cellStyle name="Normal 3 2 10 2 2 2 2" xfId="28071"/>
    <cellStyle name="Normal 3 2 10 2 2 2 3" xfId="38628"/>
    <cellStyle name="Normal 3 2 10 2 2 2 4" xfId="49183"/>
    <cellStyle name="Normal 3 2 10 2 2 2 5" xfId="59747"/>
    <cellStyle name="Normal 3 2 10 2 2 3" xfId="17684"/>
    <cellStyle name="Normal 3 2 10 2 2 4" xfId="22791"/>
    <cellStyle name="Normal 3 2 10 2 2 5" xfId="33348"/>
    <cellStyle name="Normal 3 2 10 2 2 6" xfId="43903"/>
    <cellStyle name="Normal 3 2 10 2 2 7" xfId="54467"/>
    <cellStyle name="Normal 3 2 10 2 3" xfId="9924"/>
    <cellStyle name="Normal 3 2 10 2 3 2" xfId="25431"/>
    <cellStyle name="Normal 3 2 10 2 3 3" xfId="35988"/>
    <cellStyle name="Normal 3 2 10 2 3 4" xfId="46543"/>
    <cellStyle name="Normal 3 2 10 2 3 5" xfId="57107"/>
    <cellStyle name="Normal 3 2 10 2 4" xfId="4642"/>
    <cellStyle name="Normal 3 2 10 2 5" xfId="15220"/>
    <cellStyle name="Normal 3 2 10 2 6" xfId="20151"/>
    <cellStyle name="Normal 3 2 10 2 7" xfId="30708"/>
    <cellStyle name="Normal 3 2 10 2 8" xfId="41263"/>
    <cellStyle name="Normal 3 2 10 2 9" xfId="51827"/>
    <cellStyle name="Normal 3 2 10 3" xfId="6052"/>
    <cellStyle name="Normal 3 2 10 3 2" xfId="11333"/>
    <cellStyle name="Normal 3 2 10 3 2 2" xfId="26839"/>
    <cellStyle name="Normal 3 2 10 3 2 3" xfId="37396"/>
    <cellStyle name="Normal 3 2 10 3 2 4" xfId="47951"/>
    <cellStyle name="Normal 3 2 10 3 2 5" xfId="58515"/>
    <cellStyle name="Normal 3 2 10 3 3" xfId="16452"/>
    <cellStyle name="Normal 3 2 10 3 4" xfId="21559"/>
    <cellStyle name="Normal 3 2 10 3 5" xfId="32116"/>
    <cellStyle name="Normal 3 2 10 3 6" xfId="42671"/>
    <cellStyle name="Normal 3 2 10 3 7" xfId="53235"/>
    <cellStyle name="Normal 3 2 10 4" xfId="8692"/>
    <cellStyle name="Normal 3 2 10 4 2" xfId="24199"/>
    <cellStyle name="Normal 3 2 10 4 3" xfId="34756"/>
    <cellStyle name="Normal 3 2 10 4 4" xfId="45311"/>
    <cellStyle name="Normal 3 2 10 4 5" xfId="55875"/>
    <cellStyle name="Normal 3 2 10 5" xfId="3410"/>
    <cellStyle name="Normal 3 2 10 6" xfId="13988"/>
    <cellStyle name="Normal 3 2 10 7" xfId="18919"/>
    <cellStyle name="Normal 3 2 10 8" xfId="29476"/>
    <cellStyle name="Normal 3 2 10 9" xfId="40031"/>
    <cellStyle name="Normal 3 2 11" xfId="1281"/>
    <cellStyle name="Normal 3 2 11 2" xfId="6567"/>
    <cellStyle name="Normal 3 2 11 2 2" xfId="11848"/>
    <cellStyle name="Normal 3 2 11 2 2 2" xfId="27354"/>
    <cellStyle name="Normal 3 2 11 2 2 3" xfId="37911"/>
    <cellStyle name="Normal 3 2 11 2 2 4" xfId="48466"/>
    <cellStyle name="Normal 3 2 11 2 2 5" xfId="59030"/>
    <cellStyle name="Normal 3 2 11 2 3" xfId="16967"/>
    <cellStyle name="Normal 3 2 11 2 4" xfId="22074"/>
    <cellStyle name="Normal 3 2 11 2 5" xfId="32631"/>
    <cellStyle name="Normal 3 2 11 2 6" xfId="43186"/>
    <cellStyle name="Normal 3 2 11 2 7" xfId="53750"/>
    <cellStyle name="Normal 3 2 11 3" xfId="9207"/>
    <cellStyle name="Normal 3 2 11 3 2" xfId="24714"/>
    <cellStyle name="Normal 3 2 11 3 3" xfId="35271"/>
    <cellStyle name="Normal 3 2 11 3 4" xfId="45826"/>
    <cellStyle name="Normal 3 2 11 3 5" xfId="56390"/>
    <cellStyle name="Normal 3 2 11 4" xfId="3925"/>
    <cellStyle name="Normal 3 2 11 5" xfId="14503"/>
    <cellStyle name="Normal 3 2 11 6" xfId="19434"/>
    <cellStyle name="Normal 3 2 11 7" xfId="29991"/>
    <cellStyle name="Normal 3 2 11 8" xfId="40546"/>
    <cellStyle name="Normal 3 2 11 9" xfId="51110"/>
    <cellStyle name="Normal 3 2 12" xfId="2526"/>
    <cellStyle name="Normal 3 2 12 2" xfId="7812"/>
    <cellStyle name="Normal 3 2 12 2 2" xfId="13093"/>
    <cellStyle name="Normal 3 2 12 2 2 2" xfId="28599"/>
    <cellStyle name="Normal 3 2 12 2 2 3" xfId="39156"/>
    <cellStyle name="Normal 3 2 12 2 2 4" xfId="49711"/>
    <cellStyle name="Normal 3 2 12 2 2 5" xfId="60275"/>
    <cellStyle name="Normal 3 2 12 2 3" xfId="23319"/>
    <cellStyle name="Normal 3 2 12 2 4" xfId="33876"/>
    <cellStyle name="Normal 3 2 12 2 5" xfId="44431"/>
    <cellStyle name="Normal 3 2 12 2 6" xfId="54995"/>
    <cellStyle name="Normal 3 2 12 3" xfId="10452"/>
    <cellStyle name="Normal 3 2 12 3 2" xfId="25959"/>
    <cellStyle name="Normal 3 2 12 3 3" xfId="36516"/>
    <cellStyle name="Normal 3 2 12 3 4" xfId="47071"/>
    <cellStyle name="Normal 3 2 12 3 5" xfId="57635"/>
    <cellStyle name="Normal 3 2 12 4" xfId="5170"/>
    <cellStyle name="Normal 3 2 12 5" xfId="15735"/>
    <cellStyle name="Normal 3 2 12 6" xfId="20679"/>
    <cellStyle name="Normal 3 2 12 7" xfId="31236"/>
    <cellStyle name="Normal 3 2 12 8" xfId="41791"/>
    <cellStyle name="Normal 3 2 12 9" xfId="52355"/>
    <cellStyle name="Normal 3 2 13" xfId="5346"/>
    <cellStyle name="Normal 3 2 13 2" xfId="10628"/>
    <cellStyle name="Normal 3 2 13 2 2" xfId="26135"/>
    <cellStyle name="Normal 3 2 13 2 3" xfId="36692"/>
    <cellStyle name="Normal 3 2 13 2 4" xfId="47247"/>
    <cellStyle name="Normal 3 2 13 2 5" xfId="57811"/>
    <cellStyle name="Normal 3 2 13 3" xfId="20855"/>
    <cellStyle name="Normal 3 2 13 4" xfId="31412"/>
    <cellStyle name="Normal 3 2 13 5" xfId="41967"/>
    <cellStyle name="Normal 3 2 13 6" xfId="52531"/>
    <cellStyle name="Normal 3 2 14" xfId="7988"/>
    <cellStyle name="Normal 3 2 14 2" xfId="23495"/>
    <cellStyle name="Normal 3 2 14 3" xfId="34052"/>
    <cellStyle name="Normal 3 2 14 4" xfId="44607"/>
    <cellStyle name="Normal 3 2 14 5" xfId="55171"/>
    <cellStyle name="Normal 3 2 15" xfId="2705"/>
    <cellStyle name="Normal 3 2 16" xfId="13271"/>
    <cellStyle name="Normal 3 2 17" xfId="18212"/>
    <cellStyle name="Normal 3 2 18" xfId="28782"/>
    <cellStyle name="Normal 3 2 19" xfId="39337"/>
    <cellStyle name="Normal 3 2 2" xfId="60"/>
    <cellStyle name="Normal 3 2 2 10" xfId="1297"/>
    <cellStyle name="Normal 3 2 2 10 2" xfId="6583"/>
    <cellStyle name="Normal 3 2 2 10 2 2" xfId="11864"/>
    <cellStyle name="Normal 3 2 2 10 2 2 2" xfId="27370"/>
    <cellStyle name="Normal 3 2 2 10 2 2 3" xfId="37927"/>
    <cellStyle name="Normal 3 2 2 10 2 2 4" xfId="48482"/>
    <cellStyle name="Normal 3 2 2 10 2 2 5" xfId="59046"/>
    <cellStyle name="Normal 3 2 2 10 2 3" xfId="16983"/>
    <cellStyle name="Normal 3 2 2 10 2 4" xfId="22090"/>
    <cellStyle name="Normal 3 2 2 10 2 5" xfId="32647"/>
    <cellStyle name="Normal 3 2 2 10 2 6" xfId="43202"/>
    <cellStyle name="Normal 3 2 2 10 2 7" xfId="53766"/>
    <cellStyle name="Normal 3 2 2 10 3" xfId="9223"/>
    <cellStyle name="Normal 3 2 2 10 3 2" xfId="24730"/>
    <cellStyle name="Normal 3 2 2 10 3 3" xfId="35287"/>
    <cellStyle name="Normal 3 2 2 10 3 4" xfId="45842"/>
    <cellStyle name="Normal 3 2 2 10 3 5" xfId="56406"/>
    <cellStyle name="Normal 3 2 2 10 4" xfId="3941"/>
    <cellStyle name="Normal 3 2 2 10 5" xfId="14519"/>
    <cellStyle name="Normal 3 2 2 10 6" xfId="19450"/>
    <cellStyle name="Normal 3 2 2 10 7" xfId="30007"/>
    <cellStyle name="Normal 3 2 2 10 8" xfId="40562"/>
    <cellStyle name="Normal 3 2 2 10 9" xfId="51126"/>
    <cellStyle name="Normal 3 2 2 11" xfId="2529"/>
    <cellStyle name="Normal 3 2 2 11 2" xfId="7815"/>
    <cellStyle name="Normal 3 2 2 11 2 2" xfId="13096"/>
    <cellStyle name="Normal 3 2 2 11 2 2 2" xfId="28602"/>
    <cellStyle name="Normal 3 2 2 11 2 2 3" xfId="39159"/>
    <cellStyle name="Normal 3 2 2 11 2 2 4" xfId="49714"/>
    <cellStyle name="Normal 3 2 2 11 2 2 5" xfId="60278"/>
    <cellStyle name="Normal 3 2 2 11 2 3" xfId="23322"/>
    <cellStyle name="Normal 3 2 2 11 2 4" xfId="33879"/>
    <cellStyle name="Normal 3 2 2 11 2 5" xfId="44434"/>
    <cellStyle name="Normal 3 2 2 11 2 6" xfId="54998"/>
    <cellStyle name="Normal 3 2 2 11 3" xfId="10455"/>
    <cellStyle name="Normal 3 2 2 11 3 2" xfId="25962"/>
    <cellStyle name="Normal 3 2 2 11 3 3" xfId="36519"/>
    <cellStyle name="Normal 3 2 2 11 3 4" xfId="47074"/>
    <cellStyle name="Normal 3 2 2 11 3 5" xfId="57638"/>
    <cellStyle name="Normal 3 2 2 11 4" xfId="5173"/>
    <cellStyle name="Normal 3 2 2 11 5" xfId="15751"/>
    <cellStyle name="Normal 3 2 2 11 6" xfId="20682"/>
    <cellStyle name="Normal 3 2 2 11 7" xfId="31239"/>
    <cellStyle name="Normal 3 2 2 11 8" xfId="41794"/>
    <cellStyle name="Normal 3 2 2 11 9" xfId="52358"/>
    <cellStyle name="Normal 3 2 2 12" xfId="5349"/>
    <cellStyle name="Normal 3 2 2 12 2" xfId="10631"/>
    <cellStyle name="Normal 3 2 2 12 2 2" xfId="26138"/>
    <cellStyle name="Normal 3 2 2 12 2 3" xfId="36695"/>
    <cellStyle name="Normal 3 2 2 12 2 4" xfId="47250"/>
    <cellStyle name="Normal 3 2 2 12 2 5" xfId="57814"/>
    <cellStyle name="Normal 3 2 2 12 3" xfId="20858"/>
    <cellStyle name="Normal 3 2 2 12 4" xfId="31415"/>
    <cellStyle name="Normal 3 2 2 12 5" xfId="41970"/>
    <cellStyle name="Normal 3 2 2 12 6" xfId="52534"/>
    <cellStyle name="Normal 3 2 2 13" xfId="7991"/>
    <cellStyle name="Normal 3 2 2 13 2" xfId="23498"/>
    <cellStyle name="Normal 3 2 2 13 3" xfId="34055"/>
    <cellStyle name="Normal 3 2 2 13 4" xfId="44610"/>
    <cellStyle name="Normal 3 2 2 13 5" xfId="55174"/>
    <cellStyle name="Normal 3 2 2 14" xfId="2708"/>
    <cellStyle name="Normal 3 2 2 15" xfId="13287"/>
    <cellStyle name="Normal 3 2 2 16" xfId="18216"/>
    <cellStyle name="Normal 3 2 2 17" xfId="28785"/>
    <cellStyle name="Normal 3 2 2 18" xfId="39340"/>
    <cellStyle name="Normal 3 2 2 19" xfId="49893"/>
    <cellStyle name="Normal 3 2 2 2" xfId="76"/>
    <cellStyle name="Normal 3 2 2 2 10" xfId="5357"/>
    <cellStyle name="Normal 3 2 2 2 10 2" xfId="10639"/>
    <cellStyle name="Normal 3 2 2 2 10 2 2" xfId="26146"/>
    <cellStyle name="Normal 3 2 2 2 10 2 3" xfId="36703"/>
    <cellStyle name="Normal 3 2 2 2 10 2 4" xfId="47258"/>
    <cellStyle name="Normal 3 2 2 2 10 2 5" xfId="57822"/>
    <cellStyle name="Normal 3 2 2 2 10 3" xfId="20866"/>
    <cellStyle name="Normal 3 2 2 2 10 4" xfId="31423"/>
    <cellStyle name="Normal 3 2 2 2 10 5" xfId="41978"/>
    <cellStyle name="Normal 3 2 2 2 10 6" xfId="52542"/>
    <cellStyle name="Normal 3 2 2 2 11" xfId="7999"/>
    <cellStyle name="Normal 3 2 2 2 11 2" xfId="23506"/>
    <cellStyle name="Normal 3 2 2 2 11 3" xfId="34063"/>
    <cellStyle name="Normal 3 2 2 2 11 4" xfId="44618"/>
    <cellStyle name="Normal 3 2 2 2 11 5" xfId="55182"/>
    <cellStyle name="Normal 3 2 2 2 12" xfId="2733"/>
    <cellStyle name="Normal 3 2 2 2 13" xfId="13295"/>
    <cellStyle name="Normal 3 2 2 2 14" xfId="18224"/>
    <cellStyle name="Normal 3 2 2 2 15" xfId="28807"/>
    <cellStyle name="Normal 3 2 2 2 16" xfId="39362"/>
    <cellStyle name="Normal 3 2 2 2 17" xfId="49901"/>
    <cellStyle name="Normal 3 2 2 2 2" xfId="91"/>
    <cellStyle name="Normal 3 2 2 2 2 10" xfId="2747"/>
    <cellStyle name="Normal 3 2 2 2 2 11" xfId="13311"/>
    <cellStyle name="Normal 3 2 2 2 2 12" xfId="18240"/>
    <cellStyle name="Normal 3 2 2 2 2 13" xfId="28821"/>
    <cellStyle name="Normal 3 2 2 2 2 14" xfId="39376"/>
    <cellStyle name="Normal 3 2 2 2 2 15" xfId="49917"/>
    <cellStyle name="Normal 3 2 2 2 2 2" xfId="171"/>
    <cellStyle name="Normal 3 2 2 2 2 2 10" xfId="13398"/>
    <cellStyle name="Normal 3 2 2 2 2 2 11" xfId="18328"/>
    <cellStyle name="Normal 3 2 2 2 2 2 12" xfId="28890"/>
    <cellStyle name="Normal 3 2 2 2 2 2 13" xfId="39445"/>
    <cellStyle name="Normal 3 2 2 2 2 2 14" xfId="50005"/>
    <cellStyle name="Normal 3 2 2 2 2 2 2" xfId="351"/>
    <cellStyle name="Normal 3 2 2 2 2 2 2 10" xfId="29066"/>
    <cellStyle name="Normal 3 2 2 2 2 2 2 11" xfId="39621"/>
    <cellStyle name="Normal 3 2 2 2 2 2 2 12" xfId="50181"/>
    <cellStyle name="Normal 3 2 2 2 2 2 2 2" xfId="704"/>
    <cellStyle name="Normal 3 2 2 2 2 2 2 2 10" xfId="50533"/>
    <cellStyle name="Normal 3 2 2 2 2 2 2 2 2" xfId="1936"/>
    <cellStyle name="Normal 3 2 2 2 2 2 2 2 2 2" xfId="7222"/>
    <cellStyle name="Normal 3 2 2 2 2 2 2 2 2 2 2" xfId="12503"/>
    <cellStyle name="Normal 3 2 2 2 2 2 2 2 2 2 2 2" xfId="28009"/>
    <cellStyle name="Normal 3 2 2 2 2 2 2 2 2 2 2 3" xfId="38566"/>
    <cellStyle name="Normal 3 2 2 2 2 2 2 2 2 2 2 4" xfId="49121"/>
    <cellStyle name="Normal 3 2 2 2 2 2 2 2 2 2 2 5" xfId="59685"/>
    <cellStyle name="Normal 3 2 2 2 2 2 2 2 2 2 3" xfId="17622"/>
    <cellStyle name="Normal 3 2 2 2 2 2 2 2 2 2 4" xfId="22729"/>
    <cellStyle name="Normal 3 2 2 2 2 2 2 2 2 2 5" xfId="33286"/>
    <cellStyle name="Normal 3 2 2 2 2 2 2 2 2 2 6" xfId="43841"/>
    <cellStyle name="Normal 3 2 2 2 2 2 2 2 2 2 7" xfId="54405"/>
    <cellStyle name="Normal 3 2 2 2 2 2 2 2 2 3" xfId="9862"/>
    <cellStyle name="Normal 3 2 2 2 2 2 2 2 2 3 2" xfId="25369"/>
    <cellStyle name="Normal 3 2 2 2 2 2 2 2 2 3 3" xfId="35926"/>
    <cellStyle name="Normal 3 2 2 2 2 2 2 2 2 3 4" xfId="46481"/>
    <cellStyle name="Normal 3 2 2 2 2 2 2 2 2 3 5" xfId="57045"/>
    <cellStyle name="Normal 3 2 2 2 2 2 2 2 2 4" xfId="4580"/>
    <cellStyle name="Normal 3 2 2 2 2 2 2 2 2 5" xfId="15158"/>
    <cellStyle name="Normal 3 2 2 2 2 2 2 2 2 6" xfId="20089"/>
    <cellStyle name="Normal 3 2 2 2 2 2 2 2 2 7" xfId="30646"/>
    <cellStyle name="Normal 3 2 2 2 2 2 2 2 2 8" xfId="41201"/>
    <cellStyle name="Normal 3 2 2 2 2 2 2 2 2 9" xfId="51765"/>
    <cellStyle name="Normal 3 2 2 2 2 2 2 2 3" xfId="5990"/>
    <cellStyle name="Normal 3 2 2 2 2 2 2 2 3 2" xfId="11271"/>
    <cellStyle name="Normal 3 2 2 2 2 2 2 2 3 2 2" xfId="26777"/>
    <cellStyle name="Normal 3 2 2 2 2 2 2 2 3 2 3" xfId="37334"/>
    <cellStyle name="Normal 3 2 2 2 2 2 2 2 3 2 4" xfId="47889"/>
    <cellStyle name="Normal 3 2 2 2 2 2 2 2 3 2 5" xfId="58453"/>
    <cellStyle name="Normal 3 2 2 2 2 2 2 2 3 3" xfId="16390"/>
    <cellStyle name="Normal 3 2 2 2 2 2 2 2 3 4" xfId="21497"/>
    <cellStyle name="Normal 3 2 2 2 2 2 2 2 3 5" xfId="32054"/>
    <cellStyle name="Normal 3 2 2 2 2 2 2 2 3 6" xfId="42609"/>
    <cellStyle name="Normal 3 2 2 2 2 2 2 2 3 7" xfId="53173"/>
    <cellStyle name="Normal 3 2 2 2 2 2 2 2 4" xfId="8630"/>
    <cellStyle name="Normal 3 2 2 2 2 2 2 2 4 2" xfId="24137"/>
    <cellStyle name="Normal 3 2 2 2 2 2 2 2 4 3" xfId="34694"/>
    <cellStyle name="Normal 3 2 2 2 2 2 2 2 4 4" xfId="45249"/>
    <cellStyle name="Normal 3 2 2 2 2 2 2 2 4 5" xfId="55813"/>
    <cellStyle name="Normal 3 2 2 2 2 2 2 2 5" xfId="3348"/>
    <cellStyle name="Normal 3 2 2 2 2 2 2 2 6" xfId="13926"/>
    <cellStyle name="Normal 3 2 2 2 2 2 2 2 7" xfId="18857"/>
    <cellStyle name="Normal 3 2 2 2 2 2 2 2 8" xfId="29414"/>
    <cellStyle name="Normal 3 2 2 2 2 2 2 2 9" xfId="39969"/>
    <cellStyle name="Normal 3 2 2 2 2 2 2 3" xfId="1056"/>
    <cellStyle name="Normal 3 2 2 2 2 2 2 3 10" xfId="50885"/>
    <cellStyle name="Normal 3 2 2 2 2 2 2 3 2" xfId="2288"/>
    <cellStyle name="Normal 3 2 2 2 2 2 2 3 2 2" xfId="7574"/>
    <cellStyle name="Normal 3 2 2 2 2 2 2 3 2 2 2" xfId="12855"/>
    <cellStyle name="Normal 3 2 2 2 2 2 2 3 2 2 2 2" xfId="28361"/>
    <cellStyle name="Normal 3 2 2 2 2 2 2 3 2 2 2 3" xfId="38918"/>
    <cellStyle name="Normal 3 2 2 2 2 2 2 3 2 2 2 4" xfId="49473"/>
    <cellStyle name="Normal 3 2 2 2 2 2 2 3 2 2 2 5" xfId="60037"/>
    <cellStyle name="Normal 3 2 2 2 2 2 2 3 2 2 3" xfId="17974"/>
    <cellStyle name="Normal 3 2 2 2 2 2 2 3 2 2 4" xfId="23081"/>
    <cellStyle name="Normal 3 2 2 2 2 2 2 3 2 2 5" xfId="33638"/>
    <cellStyle name="Normal 3 2 2 2 2 2 2 3 2 2 6" xfId="44193"/>
    <cellStyle name="Normal 3 2 2 2 2 2 2 3 2 2 7" xfId="54757"/>
    <cellStyle name="Normal 3 2 2 2 2 2 2 3 2 3" xfId="10214"/>
    <cellStyle name="Normal 3 2 2 2 2 2 2 3 2 3 2" xfId="25721"/>
    <cellStyle name="Normal 3 2 2 2 2 2 2 3 2 3 3" xfId="36278"/>
    <cellStyle name="Normal 3 2 2 2 2 2 2 3 2 3 4" xfId="46833"/>
    <cellStyle name="Normal 3 2 2 2 2 2 2 3 2 3 5" xfId="57397"/>
    <cellStyle name="Normal 3 2 2 2 2 2 2 3 2 4" xfId="4932"/>
    <cellStyle name="Normal 3 2 2 2 2 2 2 3 2 5" xfId="15510"/>
    <cellStyle name="Normal 3 2 2 2 2 2 2 3 2 6" xfId="20441"/>
    <cellStyle name="Normal 3 2 2 2 2 2 2 3 2 7" xfId="30998"/>
    <cellStyle name="Normal 3 2 2 2 2 2 2 3 2 8" xfId="41553"/>
    <cellStyle name="Normal 3 2 2 2 2 2 2 3 2 9" xfId="52117"/>
    <cellStyle name="Normal 3 2 2 2 2 2 2 3 3" xfId="6342"/>
    <cellStyle name="Normal 3 2 2 2 2 2 2 3 3 2" xfId="11623"/>
    <cellStyle name="Normal 3 2 2 2 2 2 2 3 3 2 2" xfId="27129"/>
    <cellStyle name="Normal 3 2 2 2 2 2 2 3 3 2 3" xfId="37686"/>
    <cellStyle name="Normal 3 2 2 2 2 2 2 3 3 2 4" xfId="48241"/>
    <cellStyle name="Normal 3 2 2 2 2 2 2 3 3 2 5" xfId="58805"/>
    <cellStyle name="Normal 3 2 2 2 2 2 2 3 3 3" xfId="16742"/>
    <cellStyle name="Normal 3 2 2 2 2 2 2 3 3 4" xfId="21849"/>
    <cellStyle name="Normal 3 2 2 2 2 2 2 3 3 5" xfId="32406"/>
    <cellStyle name="Normal 3 2 2 2 2 2 2 3 3 6" xfId="42961"/>
    <cellStyle name="Normal 3 2 2 2 2 2 2 3 3 7" xfId="53525"/>
    <cellStyle name="Normal 3 2 2 2 2 2 2 3 4" xfId="8982"/>
    <cellStyle name="Normal 3 2 2 2 2 2 2 3 4 2" xfId="24489"/>
    <cellStyle name="Normal 3 2 2 2 2 2 2 3 4 3" xfId="35046"/>
    <cellStyle name="Normal 3 2 2 2 2 2 2 3 4 4" xfId="45601"/>
    <cellStyle name="Normal 3 2 2 2 2 2 2 3 4 5" xfId="56165"/>
    <cellStyle name="Normal 3 2 2 2 2 2 2 3 5" xfId="3700"/>
    <cellStyle name="Normal 3 2 2 2 2 2 2 3 6" xfId="14278"/>
    <cellStyle name="Normal 3 2 2 2 2 2 2 3 7" xfId="19209"/>
    <cellStyle name="Normal 3 2 2 2 2 2 2 3 8" xfId="29766"/>
    <cellStyle name="Normal 3 2 2 2 2 2 2 3 9" xfId="40321"/>
    <cellStyle name="Normal 3 2 2 2 2 2 2 4" xfId="1584"/>
    <cellStyle name="Normal 3 2 2 2 2 2 2 4 2" xfId="6870"/>
    <cellStyle name="Normal 3 2 2 2 2 2 2 4 2 2" xfId="12151"/>
    <cellStyle name="Normal 3 2 2 2 2 2 2 4 2 2 2" xfId="27657"/>
    <cellStyle name="Normal 3 2 2 2 2 2 2 4 2 2 3" xfId="38214"/>
    <cellStyle name="Normal 3 2 2 2 2 2 2 4 2 2 4" xfId="48769"/>
    <cellStyle name="Normal 3 2 2 2 2 2 2 4 2 2 5" xfId="59333"/>
    <cellStyle name="Normal 3 2 2 2 2 2 2 4 2 3" xfId="17270"/>
    <cellStyle name="Normal 3 2 2 2 2 2 2 4 2 4" xfId="22377"/>
    <cellStyle name="Normal 3 2 2 2 2 2 2 4 2 5" xfId="32934"/>
    <cellStyle name="Normal 3 2 2 2 2 2 2 4 2 6" xfId="43489"/>
    <cellStyle name="Normal 3 2 2 2 2 2 2 4 2 7" xfId="54053"/>
    <cellStyle name="Normal 3 2 2 2 2 2 2 4 3" xfId="9510"/>
    <cellStyle name="Normal 3 2 2 2 2 2 2 4 3 2" xfId="25017"/>
    <cellStyle name="Normal 3 2 2 2 2 2 2 4 3 3" xfId="35574"/>
    <cellStyle name="Normal 3 2 2 2 2 2 2 4 3 4" xfId="46129"/>
    <cellStyle name="Normal 3 2 2 2 2 2 2 4 3 5" xfId="56693"/>
    <cellStyle name="Normal 3 2 2 2 2 2 2 4 4" xfId="4228"/>
    <cellStyle name="Normal 3 2 2 2 2 2 2 4 5" xfId="14806"/>
    <cellStyle name="Normal 3 2 2 2 2 2 2 4 6" xfId="19737"/>
    <cellStyle name="Normal 3 2 2 2 2 2 2 4 7" xfId="30294"/>
    <cellStyle name="Normal 3 2 2 2 2 2 2 4 8" xfId="40849"/>
    <cellStyle name="Normal 3 2 2 2 2 2 2 4 9" xfId="51413"/>
    <cellStyle name="Normal 3 2 2 2 2 2 2 5" xfId="5637"/>
    <cellStyle name="Normal 3 2 2 2 2 2 2 5 2" xfId="10919"/>
    <cellStyle name="Normal 3 2 2 2 2 2 2 5 2 2" xfId="26425"/>
    <cellStyle name="Normal 3 2 2 2 2 2 2 5 2 3" xfId="36982"/>
    <cellStyle name="Normal 3 2 2 2 2 2 2 5 2 4" xfId="47537"/>
    <cellStyle name="Normal 3 2 2 2 2 2 2 5 2 5" xfId="58101"/>
    <cellStyle name="Normal 3 2 2 2 2 2 2 5 3" xfId="16038"/>
    <cellStyle name="Normal 3 2 2 2 2 2 2 5 4" xfId="21145"/>
    <cellStyle name="Normal 3 2 2 2 2 2 2 5 5" xfId="31702"/>
    <cellStyle name="Normal 3 2 2 2 2 2 2 5 6" xfId="42257"/>
    <cellStyle name="Normal 3 2 2 2 2 2 2 5 7" xfId="52821"/>
    <cellStyle name="Normal 3 2 2 2 2 2 2 6" xfId="8278"/>
    <cellStyle name="Normal 3 2 2 2 2 2 2 6 2" xfId="23785"/>
    <cellStyle name="Normal 3 2 2 2 2 2 2 6 3" xfId="34342"/>
    <cellStyle name="Normal 3 2 2 2 2 2 2 6 4" xfId="44897"/>
    <cellStyle name="Normal 3 2 2 2 2 2 2 6 5" xfId="55461"/>
    <cellStyle name="Normal 3 2 2 2 2 2 2 7" xfId="3000"/>
    <cellStyle name="Normal 3 2 2 2 2 2 2 8" xfId="13574"/>
    <cellStyle name="Normal 3 2 2 2 2 2 2 9" xfId="18505"/>
    <cellStyle name="Normal 3 2 2 2 2 2 3" xfId="527"/>
    <cellStyle name="Normal 3 2 2 2 2 2 3 10" xfId="39793"/>
    <cellStyle name="Normal 3 2 2 2 2 2 3 11" xfId="50357"/>
    <cellStyle name="Normal 3 2 2 2 2 2 3 2" xfId="1232"/>
    <cellStyle name="Normal 3 2 2 2 2 2 3 2 10" xfId="51061"/>
    <cellStyle name="Normal 3 2 2 2 2 2 3 2 2" xfId="2464"/>
    <cellStyle name="Normal 3 2 2 2 2 2 3 2 2 2" xfId="7750"/>
    <cellStyle name="Normal 3 2 2 2 2 2 3 2 2 2 2" xfId="13031"/>
    <cellStyle name="Normal 3 2 2 2 2 2 3 2 2 2 2 2" xfId="28537"/>
    <cellStyle name="Normal 3 2 2 2 2 2 3 2 2 2 2 3" xfId="39094"/>
    <cellStyle name="Normal 3 2 2 2 2 2 3 2 2 2 2 4" xfId="49649"/>
    <cellStyle name="Normal 3 2 2 2 2 2 3 2 2 2 2 5" xfId="60213"/>
    <cellStyle name="Normal 3 2 2 2 2 2 3 2 2 2 3" xfId="18150"/>
    <cellStyle name="Normal 3 2 2 2 2 2 3 2 2 2 4" xfId="23257"/>
    <cellStyle name="Normal 3 2 2 2 2 2 3 2 2 2 5" xfId="33814"/>
    <cellStyle name="Normal 3 2 2 2 2 2 3 2 2 2 6" xfId="44369"/>
    <cellStyle name="Normal 3 2 2 2 2 2 3 2 2 2 7" xfId="54933"/>
    <cellStyle name="Normal 3 2 2 2 2 2 3 2 2 3" xfId="10390"/>
    <cellStyle name="Normal 3 2 2 2 2 2 3 2 2 3 2" xfId="25897"/>
    <cellStyle name="Normal 3 2 2 2 2 2 3 2 2 3 3" xfId="36454"/>
    <cellStyle name="Normal 3 2 2 2 2 2 3 2 2 3 4" xfId="47009"/>
    <cellStyle name="Normal 3 2 2 2 2 2 3 2 2 3 5" xfId="57573"/>
    <cellStyle name="Normal 3 2 2 2 2 2 3 2 2 4" xfId="5108"/>
    <cellStyle name="Normal 3 2 2 2 2 2 3 2 2 5" xfId="15686"/>
    <cellStyle name="Normal 3 2 2 2 2 2 3 2 2 6" xfId="20617"/>
    <cellStyle name="Normal 3 2 2 2 2 2 3 2 2 7" xfId="31174"/>
    <cellStyle name="Normal 3 2 2 2 2 2 3 2 2 8" xfId="41729"/>
    <cellStyle name="Normal 3 2 2 2 2 2 3 2 2 9" xfId="52293"/>
    <cellStyle name="Normal 3 2 2 2 2 2 3 2 3" xfId="6518"/>
    <cellStyle name="Normal 3 2 2 2 2 2 3 2 3 2" xfId="11799"/>
    <cellStyle name="Normal 3 2 2 2 2 2 3 2 3 2 2" xfId="27305"/>
    <cellStyle name="Normal 3 2 2 2 2 2 3 2 3 2 3" xfId="37862"/>
    <cellStyle name="Normal 3 2 2 2 2 2 3 2 3 2 4" xfId="48417"/>
    <cellStyle name="Normal 3 2 2 2 2 2 3 2 3 2 5" xfId="58981"/>
    <cellStyle name="Normal 3 2 2 2 2 2 3 2 3 3" xfId="16918"/>
    <cellStyle name="Normal 3 2 2 2 2 2 3 2 3 4" xfId="22025"/>
    <cellStyle name="Normal 3 2 2 2 2 2 3 2 3 5" xfId="32582"/>
    <cellStyle name="Normal 3 2 2 2 2 2 3 2 3 6" xfId="43137"/>
    <cellStyle name="Normal 3 2 2 2 2 2 3 2 3 7" xfId="53701"/>
    <cellStyle name="Normal 3 2 2 2 2 2 3 2 4" xfId="9158"/>
    <cellStyle name="Normal 3 2 2 2 2 2 3 2 4 2" xfId="24665"/>
    <cellStyle name="Normal 3 2 2 2 2 2 3 2 4 3" xfId="35222"/>
    <cellStyle name="Normal 3 2 2 2 2 2 3 2 4 4" xfId="45777"/>
    <cellStyle name="Normal 3 2 2 2 2 2 3 2 4 5" xfId="56341"/>
    <cellStyle name="Normal 3 2 2 2 2 2 3 2 5" xfId="3876"/>
    <cellStyle name="Normal 3 2 2 2 2 2 3 2 6" xfId="14454"/>
    <cellStyle name="Normal 3 2 2 2 2 2 3 2 7" xfId="19385"/>
    <cellStyle name="Normal 3 2 2 2 2 2 3 2 8" xfId="29942"/>
    <cellStyle name="Normal 3 2 2 2 2 2 3 2 9" xfId="40497"/>
    <cellStyle name="Normal 3 2 2 2 2 2 3 3" xfId="1760"/>
    <cellStyle name="Normal 3 2 2 2 2 2 3 3 2" xfId="7046"/>
    <cellStyle name="Normal 3 2 2 2 2 2 3 3 2 2" xfId="12327"/>
    <cellStyle name="Normal 3 2 2 2 2 2 3 3 2 2 2" xfId="27833"/>
    <cellStyle name="Normal 3 2 2 2 2 2 3 3 2 2 3" xfId="38390"/>
    <cellStyle name="Normal 3 2 2 2 2 2 3 3 2 2 4" xfId="48945"/>
    <cellStyle name="Normal 3 2 2 2 2 2 3 3 2 2 5" xfId="59509"/>
    <cellStyle name="Normal 3 2 2 2 2 2 3 3 2 3" xfId="17446"/>
    <cellStyle name="Normal 3 2 2 2 2 2 3 3 2 4" xfId="22553"/>
    <cellStyle name="Normal 3 2 2 2 2 2 3 3 2 5" xfId="33110"/>
    <cellStyle name="Normal 3 2 2 2 2 2 3 3 2 6" xfId="43665"/>
    <cellStyle name="Normal 3 2 2 2 2 2 3 3 2 7" xfId="54229"/>
    <cellStyle name="Normal 3 2 2 2 2 2 3 3 3" xfId="9686"/>
    <cellStyle name="Normal 3 2 2 2 2 2 3 3 3 2" xfId="25193"/>
    <cellStyle name="Normal 3 2 2 2 2 2 3 3 3 3" xfId="35750"/>
    <cellStyle name="Normal 3 2 2 2 2 2 3 3 3 4" xfId="46305"/>
    <cellStyle name="Normal 3 2 2 2 2 2 3 3 3 5" xfId="56869"/>
    <cellStyle name="Normal 3 2 2 2 2 2 3 3 4" xfId="4404"/>
    <cellStyle name="Normal 3 2 2 2 2 2 3 3 5" xfId="14982"/>
    <cellStyle name="Normal 3 2 2 2 2 2 3 3 6" xfId="19913"/>
    <cellStyle name="Normal 3 2 2 2 2 2 3 3 7" xfId="30470"/>
    <cellStyle name="Normal 3 2 2 2 2 2 3 3 8" xfId="41025"/>
    <cellStyle name="Normal 3 2 2 2 2 2 3 3 9" xfId="51589"/>
    <cellStyle name="Normal 3 2 2 2 2 2 3 4" xfId="5813"/>
    <cellStyle name="Normal 3 2 2 2 2 2 3 4 2" xfId="11095"/>
    <cellStyle name="Normal 3 2 2 2 2 2 3 4 2 2" xfId="26601"/>
    <cellStyle name="Normal 3 2 2 2 2 2 3 4 2 3" xfId="37158"/>
    <cellStyle name="Normal 3 2 2 2 2 2 3 4 2 4" xfId="47713"/>
    <cellStyle name="Normal 3 2 2 2 2 2 3 4 2 5" xfId="58277"/>
    <cellStyle name="Normal 3 2 2 2 2 2 3 4 3" xfId="16214"/>
    <cellStyle name="Normal 3 2 2 2 2 2 3 4 4" xfId="21321"/>
    <cellStyle name="Normal 3 2 2 2 2 2 3 4 5" xfId="31878"/>
    <cellStyle name="Normal 3 2 2 2 2 2 3 4 6" xfId="42433"/>
    <cellStyle name="Normal 3 2 2 2 2 2 3 4 7" xfId="52997"/>
    <cellStyle name="Normal 3 2 2 2 2 2 3 5" xfId="8454"/>
    <cellStyle name="Normal 3 2 2 2 2 2 3 5 2" xfId="23961"/>
    <cellStyle name="Normal 3 2 2 2 2 2 3 5 3" xfId="34518"/>
    <cellStyle name="Normal 3 2 2 2 2 2 3 5 4" xfId="45073"/>
    <cellStyle name="Normal 3 2 2 2 2 2 3 5 5" xfId="55637"/>
    <cellStyle name="Normal 3 2 2 2 2 2 3 6" xfId="3172"/>
    <cellStyle name="Normal 3 2 2 2 2 2 3 7" xfId="13750"/>
    <cellStyle name="Normal 3 2 2 2 2 2 3 8" xfId="18681"/>
    <cellStyle name="Normal 3 2 2 2 2 2 3 9" xfId="29238"/>
    <cellStyle name="Normal 3 2 2 2 2 2 4" xfId="880"/>
    <cellStyle name="Normal 3 2 2 2 2 2 4 10" xfId="50709"/>
    <cellStyle name="Normal 3 2 2 2 2 2 4 2" xfId="2112"/>
    <cellStyle name="Normal 3 2 2 2 2 2 4 2 2" xfId="7398"/>
    <cellStyle name="Normal 3 2 2 2 2 2 4 2 2 2" xfId="12679"/>
    <cellStyle name="Normal 3 2 2 2 2 2 4 2 2 2 2" xfId="28185"/>
    <cellStyle name="Normal 3 2 2 2 2 2 4 2 2 2 3" xfId="38742"/>
    <cellStyle name="Normal 3 2 2 2 2 2 4 2 2 2 4" xfId="49297"/>
    <cellStyle name="Normal 3 2 2 2 2 2 4 2 2 2 5" xfId="59861"/>
    <cellStyle name="Normal 3 2 2 2 2 2 4 2 2 3" xfId="17798"/>
    <cellStyle name="Normal 3 2 2 2 2 2 4 2 2 4" xfId="22905"/>
    <cellStyle name="Normal 3 2 2 2 2 2 4 2 2 5" xfId="33462"/>
    <cellStyle name="Normal 3 2 2 2 2 2 4 2 2 6" xfId="44017"/>
    <cellStyle name="Normal 3 2 2 2 2 2 4 2 2 7" xfId="54581"/>
    <cellStyle name="Normal 3 2 2 2 2 2 4 2 3" xfId="10038"/>
    <cellStyle name="Normal 3 2 2 2 2 2 4 2 3 2" xfId="25545"/>
    <cellStyle name="Normal 3 2 2 2 2 2 4 2 3 3" xfId="36102"/>
    <cellStyle name="Normal 3 2 2 2 2 2 4 2 3 4" xfId="46657"/>
    <cellStyle name="Normal 3 2 2 2 2 2 4 2 3 5" xfId="57221"/>
    <cellStyle name="Normal 3 2 2 2 2 2 4 2 4" xfId="4756"/>
    <cellStyle name="Normal 3 2 2 2 2 2 4 2 5" xfId="15334"/>
    <cellStyle name="Normal 3 2 2 2 2 2 4 2 6" xfId="20265"/>
    <cellStyle name="Normal 3 2 2 2 2 2 4 2 7" xfId="30822"/>
    <cellStyle name="Normal 3 2 2 2 2 2 4 2 8" xfId="41377"/>
    <cellStyle name="Normal 3 2 2 2 2 2 4 2 9" xfId="51941"/>
    <cellStyle name="Normal 3 2 2 2 2 2 4 3" xfId="6166"/>
    <cellStyle name="Normal 3 2 2 2 2 2 4 3 2" xfId="11447"/>
    <cellStyle name="Normal 3 2 2 2 2 2 4 3 2 2" xfId="26953"/>
    <cellStyle name="Normal 3 2 2 2 2 2 4 3 2 3" xfId="37510"/>
    <cellStyle name="Normal 3 2 2 2 2 2 4 3 2 4" xfId="48065"/>
    <cellStyle name="Normal 3 2 2 2 2 2 4 3 2 5" xfId="58629"/>
    <cellStyle name="Normal 3 2 2 2 2 2 4 3 3" xfId="16566"/>
    <cellStyle name="Normal 3 2 2 2 2 2 4 3 4" xfId="21673"/>
    <cellStyle name="Normal 3 2 2 2 2 2 4 3 5" xfId="32230"/>
    <cellStyle name="Normal 3 2 2 2 2 2 4 3 6" xfId="42785"/>
    <cellStyle name="Normal 3 2 2 2 2 2 4 3 7" xfId="53349"/>
    <cellStyle name="Normal 3 2 2 2 2 2 4 4" xfId="8806"/>
    <cellStyle name="Normal 3 2 2 2 2 2 4 4 2" xfId="24313"/>
    <cellStyle name="Normal 3 2 2 2 2 2 4 4 3" xfId="34870"/>
    <cellStyle name="Normal 3 2 2 2 2 2 4 4 4" xfId="45425"/>
    <cellStyle name="Normal 3 2 2 2 2 2 4 4 5" xfId="55989"/>
    <cellStyle name="Normal 3 2 2 2 2 2 4 5" xfId="3524"/>
    <cellStyle name="Normal 3 2 2 2 2 2 4 6" xfId="14102"/>
    <cellStyle name="Normal 3 2 2 2 2 2 4 7" xfId="19033"/>
    <cellStyle name="Normal 3 2 2 2 2 2 4 8" xfId="29590"/>
    <cellStyle name="Normal 3 2 2 2 2 2 4 9" xfId="40145"/>
    <cellStyle name="Normal 3 2 2 2 2 2 5" xfId="1408"/>
    <cellStyle name="Normal 3 2 2 2 2 2 5 2" xfId="6694"/>
    <cellStyle name="Normal 3 2 2 2 2 2 5 2 2" xfId="11975"/>
    <cellStyle name="Normal 3 2 2 2 2 2 5 2 2 2" xfId="27481"/>
    <cellStyle name="Normal 3 2 2 2 2 2 5 2 2 3" xfId="38038"/>
    <cellStyle name="Normal 3 2 2 2 2 2 5 2 2 4" xfId="48593"/>
    <cellStyle name="Normal 3 2 2 2 2 2 5 2 2 5" xfId="59157"/>
    <cellStyle name="Normal 3 2 2 2 2 2 5 2 3" xfId="17094"/>
    <cellStyle name="Normal 3 2 2 2 2 2 5 2 4" xfId="22201"/>
    <cellStyle name="Normal 3 2 2 2 2 2 5 2 5" xfId="32758"/>
    <cellStyle name="Normal 3 2 2 2 2 2 5 2 6" xfId="43313"/>
    <cellStyle name="Normal 3 2 2 2 2 2 5 2 7" xfId="53877"/>
    <cellStyle name="Normal 3 2 2 2 2 2 5 3" xfId="9334"/>
    <cellStyle name="Normal 3 2 2 2 2 2 5 3 2" xfId="24841"/>
    <cellStyle name="Normal 3 2 2 2 2 2 5 3 3" xfId="35398"/>
    <cellStyle name="Normal 3 2 2 2 2 2 5 3 4" xfId="45953"/>
    <cellStyle name="Normal 3 2 2 2 2 2 5 3 5" xfId="56517"/>
    <cellStyle name="Normal 3 2 2 2 2 2 5 4" xfId="4052"/>
    <cellStyle name="Normal 3 2 2 2 2 2 5 5" xfId="14630"/>
    <cellStyle name="Normal 3 2 2 2 2 2 5 6" xfId="19561"/>
    <cellStyle name="Normal 3 2 2 2 2 2 5 7" xfId="30118"/>
    <cellStyle name="Normal 3 2 2 2 2 2 5 8" xfId="40673"/>
    <cellStyle name="Normal 3 2 2 2 2 2 5 9" xfId="51237"/>
    <cellStyle name="Normal 3 2 2 2 2 2 6" xfId="2640"/>
    <cellStyle name="Normal 3 2 2 2 2 2 6 2" xfId="7926"/>
    <cellStyle name="Normal 3 2 2 2 2 2 6 2 2" xfId="13207"/>
    <cellStyle name="Normal 3 2 2 2 2 2 6 2 2 2" xfId="28713"/>
    <cellStyle name="Normal 3 2 2 2 2 2 6 2 2 3" xfId="39270"/>
    <cellStyle name="Normal 3 2 2 2 2 2 6 2 2 4" xfId="49825"/>
    <cellStyle name="Normal 3 2 2 2 2 2 6 2 2 5" xfId="60389"/>
    <cellStyle name="Normal 3 2 2 2 2 2 6 2 3" xfId="23433"/>
    <cellStyle name="Normal 3 2 2 2 2 2 6 2 4" xfId="33990"/>
    <cellStyle name="Normal 3 2 2 2 2 2 6 2 5" xfId="44545"/>
    <cellStyle name="Normal 3 2 2 2 2 2 6 2 6" xfId="55109"/>
    <cellStyle name="Normal 3 2 2 2 2 2 6 3" xfId="10566"/>
    <cellStyle name="Normal 3 2 2 2 2 2 6 3 2" xfId="26073"/>
    <cellStyle name="Normal 3 2 2 2 2 2 6 3 3" xfId="36630"/>
    <cellStyle name="Normal 3 2 2 2 2 2 6 3 4" xfId="47185"/>
    <cellStyle name="Normal 3 2 2 2 2 2 6 3 5" xfId="57749"/>
    <cellStyle name="Normal 3 2 2 2 2 2 6 4" xfId="5284"/>
    <cellStyle name="Normal 3 2 2 2 2 2 6 5" xfId="15862"/>
    <cellStyle name="Normal 3 2 2 2 2 2 6 6" xfId="20793"/>
    <cellStyle name="Normal 3 2 2 2 2 2 6 7" xfId="31350"/>
    <cellStyle name="Normal 3 2 2 2 2 2 6 8" xfId="41905"/>
    <cellStyle name="Normal 3 2 2 2 2 2 6 9" xfId="52469"/>
    <cellStyle name="Normal 3 2 2 2 2 2 7" xfId="5461"/>
    <cellStyle name="Normal 3 2 2 2 2 2 7 2" xfId="10743"/>
    <cellStyle name="Normal 3 2 2 2 2 2 7 2 2" xfId="26249"/>
    <cellStyle name="Normal 3 2 2 2 2 2 7 2 3" xfId="36806"/>
    <cellStyle name="Normal 3 2 2 2 2 2 7 2 4" xfId="47361"/>
    <cellStyle name="Normal 3 2 2 2 2 2 7 2 5" xfId="57925"/>
    <cellStyle name="Normal 3 2 2 2 2 2 7 3" xfId="20969"/>
    <cellStyle name="Normal 3 2 2 2 2 2 7 4" xfId="31526"/>
    <cellStyle name="Normal 3 2 2 2 2 2 7 5" xfId="42081"/>
    <cellStyle name="Normal 3 2 2 2 2 2 7 6" xfId="52645"/>
    <cellStyle name="Normal 3 2 2 2 2 2 8" xfId="8102"/>
    <cellStyle name="Normal 3 2 2 2 2 2 8 2" xfId="23609"/>
    <cellStyle name="Normal 3 2 2 2 2 2 8 3" xfId="34166"/>
    <cellStyle name="Normal 3 2 2 2 2 2 8 4" xfId="44721"/>
    <cellStyle name="Normal 3 2 2 2 2 2 8 5" xfId="55285"/>
    <cellStyle name="Normal 3 2 2 2 2 2 9" xfId="2817"/>
    <cellStyle name="Normal 3 2 2 2 2 3" xfId="264"/>
    <cellStyle name="Normal 3 2 2 2 2 3 10" xfId="28979"/>
    <cellStyle name="Normal 3 2 2 2 2 3 11" xfId="39534"/>
    <cellStyle name="Normal 3 2 2 2 2 3 12" xfId="50094"/>
    <cellStyle name="Normal 3 2 2 2 2 3 2" xfId="617"/>
    <cellStyle name="Normal 3 2 2 2 2 3 2 10" xfId="50446"/>
    <cellStyle name="Normal 3 2 2 2 2 3 2 2" xfId="1849"/>
    <cellStyle name="Normal 3 2 2 2 2 3 2 2 2" xfId="7135"/>
    <cellStyle name="Normal 3 2 2 2 2 3 2 2 2 2" xfId="12416"/>
    <cellStyle name="Normal 3 2 2 2 2 3 2 2 2 2 2" xfId="27922"/>
    <cellStyle name="Normal 3 2 2 2 2 3 2 2 2 2 3" xfId="38479"/>
    <cellStyle name="Normal 3 2 2 2 2 3 2 2 2 2 4" xfId="49034"/>
    <cellStyle name="Normal 3 2 2 2 2 3 2 2 2 2 5" xfId="59598"/>
    <cellStyle name="Normal 3 2 2 2 2 3 2 2 2 3" xfId="17535"/>
    <cellStyle name="Normal 3 2 2 2 2 3 2 2 2 4" xfId="22642"/>
    <cellStyle name="Normal 3 2 2 2 2 3 2 2 2 5" xfId="33199"/>
    <cellStyle name="Normal 3 2 2 2 2 3 2 2 2 6" xfId="43754"/>
    <cellStyle name="Normal 3 2 2 2 2 3 2 2 2 7" xfId="54318"/>
    <cellStyle name="Normal 3 2 2 2 2 3 2 2 3" xfId="9775"/>
    <cellStyle name="Normal 3 2 2 2 2 3 2 2 3 2" xfId="25282"/>
    <cellStyle name="Normal 3 2 2 2 2 3 2 2 3 3" xfId="35839"/>
    <cellStyle name="Normal 3 2 2 2 2 3 2 2 3 4" xfId="46394"/>
    <cellStyle name="Normal 3 2 2 2 2 3 2 2 3 5" xfId="56958"/>
    <cellStyle name="Normal 3 2 2 2 2 3 2 2 4" xfId="4493"/>
    <cellStyle name="Normal 3 2 2 2 2 3 2 2 5" xfId="15071"/>
    <cellStyle name="Normal 3 2 2 2 2 3 2 2 6" xfId="20002"/>
    <cellStyle name="Normal 3 2 2 2 2 3 2 2 7" xfId="30559"/>
    <cellStyle name="Normal 3 2 2 2 2 3 2 2 8" xfId="41114"/>
    <cellStyle name="Normal 3 2 2 2 2 3 2 2 9" xfId="51678"/>
    <cellStyle name="Normal 3 2 2 2 2 3 2 3" xfId="5903"/>
    <cellStyle name="Normal 3 2 2 2 2 3 2 3 2" xfId="11184"/>
    <cellStyle name="Normal 3 2 2 2 2 3 2 3 2 2" xfId="26690"/>
    <cellStyle name="Normal 3 2 2 2 2 3 2 3 2 3" xfId="37247"/>
    <cellStyle name="Normal 3 2 2 2 2 3 2 3 2 4" xfId="47802"/>
    <cellStyle name="Normal 3 2 2 2 2 3 2 3 2 5" xfId="58366"/>
    <cellStyle name="Normal 3 2 2 2 2 3 2 3 3" xfId="16303"/>
    <cellStyle name="Normal 3 2 2 2 2 3 2 3 4" xfId="21410"/>
    <cellStyle name="Normal 3 2 2 2 2 3 2 3 5" xfId="31967"/>
    <cellStyle name="Normal 3 2 2 2 2 3 2 3 6" xfId="42522"/>
    <cellStyle name="Normal 3 2 2 2 2 3 2 3 7" xfId="53086"/>
    <cellStyle name="Normal 3 2 2 2 2 3 2 4" xfId="8543"/>
    <cellStyle name="Normal 3 2 2 2 2 3 2 4 2" xfId="24050"/>
    <cellStyle name="Normal 3 2 2 2 2 3 2 4 3" xfId="34607"/>
    <cellStyle name="Normal 3 2 2 2 2 3 2 4 4" xfId="45162"/>
    <cellStyle name="Normal 3 2 2 2 2 3 2 4 5" xfId="55726"/>
    <cellStyle name="Normal 3 2 2 2 2 3 2 5" xfId="3261"/>
    <cellStyle name="Normal 3 2 2 2 2 3 2 6" xfId="13839"/>
    <cellStyle name="Normal 3 2 2 2 2 3 2 7" xfId="18770"/>
    <cellStyle name="Normal 3 2 2 2 2 3 2 8" xfId="29327"/>
    <cellStyle name="Normal 3 2 2 2 2 3 2 9" xfId="39882"/>
    <cellStyle name="Normal 3 2 2 2 2 3 3" xfId="969"/>
    <cellStyle name="Normal 3 2 2 2 2 3 3 10" xfId="50798"/>
    <cellStyle name="Normal 3 2 2 2 2 3 3 2" xfId="2201"/>
    <cellStyle name="Normal 3 2 2 2 2 3 3 2 2" xfId="7487"/>
    <cellStyle name="Normal 3 2 2 2 2 3 3 2 2 2" xfId="12768"/>
    <cellStyle name="Normal 3 2 2 2 2 3 3 2 2 2 2" xfId="28274"/>
    <cellStyle name="Normal 3 2 2 2 2 3 3 2 2 2 3" xfId="38831"/>
    <cellStyle name="Normal 3 2 2 2 2 3 3 2 2 2 4" xfId="49386"/>
    <cellStyle name="Normal 3 2 2 2 2 3 3 2 2 2 5" xfId="59950"/>
    <cellStyle name="Normal 3 2 2 2 2 3 3 2 2 3" xfId="17887"/>
    <cellStyle name="Normal 3 2 2 2 2 3 3 2 2 4" xfId="22994"/>
    <cellStyle name="Normal 3 2 2 2 2 3 3 2 2 5" xfId="33551"/>
    <cellStyle name="Normal 3 2 2 2 2 3 3 2 2 6" xfId="44106"/>
    <cellStyle name="Normal 3 2 2 2 2 3 3 2 2 7" xfId="54670"/>
    <cellStyle name="Normal 3 2 2 2 2 3 3 2 3" xfId="10127"/>
    <cellStyle name="Normal 3 2 2 2 2 3 3 2 3 2" xfId="25634"/>
    <cellStyle name="Normal 3 2 2 2 2 3 3 2 3 3" xfId="36191"/>
    <cellStyle name="Normal 3 2 2 2 2 3 3 2 3 4" xfId="46746"/>
    <cellStyle name="Normal 3 2 2 2 2 3 3 2 3 5" xfId="57310"/>
    <cellStyle name="Normal 3 2 2 2 2 3 3 2 4" xfId="4845"/>
    <cellStyle name="Normal 3 2 2 2 2 3 3 2 5" xfId="15423"/>
    <cellStyle name="Normal 3 2 2 2 2 3 3 2 6" xfId="20354"/>
    <cellStyle name="Normal 3 2 2 2 2 3 3 2 7" xfId="30911"/>
    <cellStyle name="Normal 3 2 2 2 2 3 3 2 8" xfId="41466"/>
    <cellStyle name="Normal 3 2 2 2 2 3 3 2 9" xfId="52030"/>
    <cellStyle name="Normal 3 2 2 2 2 3 3 3" xfId="6255"/>
    <cellStyle name="Normal 3 2 2 2 2 3 3 3 2" xfId="11536"/>
    <cellStyle name="Normal 3 2 2 2 2 3 3 3 2 2" xfId="27042"/>
    <cellStyle name="Normal 3 2 2 2 2 3 3 3 2 3" xfId="37599"/>
    <cellStyle name="Normal 3 2 2 2 2 3 3 3 2 4" xfId="48154"/>
    <cellStyle name="Normal 3 2 2 2 2 3 3 3 2 5" xfId="58718"/>
    <cellStyle name="Normal 3 2 2 2 2 3 3 3 3" xfId="16655"/>
    <cellStyle name="Normal 3 2 2 2 2 3 3 3 4" xfId="21762"/>
    <cellStyle name="Normal 3 2 2 2 2 3 3 3 5" xfId="32319"/>
    <cellStyle name="Normal 3 2 2 2 2 3 3 3 6" xfId="42874"/>
    <cellStyle name="Normal 3 2 2 2 2 3 3 3 7" xfId="53438"/>
    <cellStyle name="Normal 3 2 2 2 2 3 3 4" xfId="8895"/>
    <cellStyle name="Normal 3 2 2 2 2 3 3 4 2" xfId="24402"/>
    <cellStyle name="Normal 3 2 2 2 2 3 3 4 3" xfId="34959"/>
    <cellStyle name="Normal 3 2 2 2 2 3 3 4 4" xfId="45514"/>
    <cellStyle name="Normal 3 2 2 2 2 3 3 4 5" xfId="56078"/>
    <cellStyle name="Normal 3 2 2 2 2 3 3 5" xfId="3613"/>
    <cellStyle name="Normal 3 2 2 2 2 3 3 6" xfId="14191"/>
    <cellStyle name="Normal 3 2 2 2 2 3 3 7" xfId="19122"/>
    <cellStyle name="Normal 3 2 2 2 2 3 3 8" xfId="29679"/>
    <cellStyle name="Normal 3 2 2 2 2 3 3 9" xfId="40234"/>
    <cellStyle name="Normal 3 2 2 2 2 3 4" xfId="1497"/>
    <cellStyle name="Normal 3 2 2 2 2 3 4 2" xfId="6783"/>
    <cellStyle name="Normal 3 2 2 2 2 3 4 2 2" xfId="12064"/>
    <cellStyle name="Normal 3 2 2 2 2 3 4 2 2 2" xfId="27570"/>
    <cellStyle name="Normal 3 2 2 2 2 3 4 2 2 3" xfId="38127"/>
    <cellStyle name="Normal 3 2 2 2 2 3 4 2 2 4" xfId="48682"/>
    <cellStyle name="Normal 3 2 2 2 2 3 4 2 2 5" xfId="59246"/>
    <cellStyle name="Normal 3 2 2 2 2 3 4 2 3" xfId="17183"/>
    <cellStyle name="Normal 3 2 2 2 2 3 4 2 4" xfId="22290"/>
    <cellStyle name="Normal 3 2 2 2 2 3 4 2 5" xfId="32847"/>
    <cellStyle name="Normal 3 2 2 2 2 3 4 2 6" xfId="43402"/>
    <cellStyle name="Normal 3 2 2 2 2 3 4 2 7" xfId="53966"/>
    <cellStyle name="Normal 3 2 2 2 2 3 4 3" xfId="9423"/>
    <cellStyle name="Normal 3 2 2 2 2 3 4 3 2" xfId="24930"/>
    <cellStyle name="Normal 3 2 2 2 2 3 4 3 3" xfId="35487"/>
    <cellStyle name="Normal 3 2 2 2 2 3 4 3 4" xfId="46042"/>
    <cellStyle name="Normal 3 2 2 2 2 3 4 3 5" xfId="56606"/>
    <cellStyle name="Normal 3 2 2 2 2 3 4 4" xfId="4141"/>
    <cellStyle name="Normal 3 2 2 2 2 3 4 5" xfId="14719"/>
    <cellStyle name="Normal 3 2 2 2 2 3 4 6" xfId="19650"/>
    <cellStyle name="Normal 3 2 2 2 2 3 4 7" xfId="30207"/>
    <cellStyle name="Normal 3 2 2 2 2 3 4 8" xfId="40762"/>
    <cellStyle name="Normal 3 2 2 2 2 3 4 9" xfId="51326"/>
    <cellStyle name="Normal 3 2 2 2 2 3 5" xfId="5550"/>
    <cellStyle name="Normal 3 2 2 2 2 3 5 2" xfId="10832"/>
    <cellStyle name="Normal 3 2 2 2 2 3 5 2 2" xfId="26338"/>
    <cellStyle name="Normal 3 2 2 2 2 3 5 2 3" xfId="36895"/>
    <cellStyle name="Normal 3 2 2 2 2 3 5 2 4" xfId="47450"/>
    <cellStyle name="Normal 3 2 2 2 2 3 5 2 5" xfId="58014"/>
    <cellStyle name="Normal 3 2 2 2 2 3 5 3" xfId="15951"/>
    <cellStyle name="Normal 3 2 2 2 2 3 5 4" xfId="21058"/>
    <cellStyle name="Normal 3 2 2 2 2 3 5 5" xfId="31615"/>
    <cellStyle name="Normal 3 2 2 2 2 3 5 6" xfId="42170"/>
    <cellStyle name="Normal 3 2 2 2 2 3 5 7" xfId="52734"/>
    <cellStyle name="Normal 3 2 2 2 2 3 6" xfId="8191"/>
    <cellStyle name="Normal 3 2 2 2 2 3 6 2" xfId="23698"/>
    <cellStyle name="Normal 3 2 2 2 2 3 6 3" xfId="34255"/>
    <cellStyle name="Normal 3 2 2 2 2 3 6 4" xfId="44810"/>
    <cellStyle name="Normal 3 2 2 2 2 3 6 5" xfId="55374"/>
    <cellStyle name="Normal 3 2 2 2 2 3 7" xfId="2913"/>
    <cellStyle name="Normal 3 2 2 2 2 3 8" xfId="13487"/>
    <cellStyle name="Normal 3 2 2 2 2 3 9" xfId="18418"/>
    <cellStyle name="Normal 3 2 2 2 2 4" xfId="442"/>
    <cellStyle name="Normal 3 2 2 2 2 4 10" xfId="39710"/>
    <cellStyle name="Normal 3 2 2 2 2 4 11" xfId="50272"/>
    <cellStyle name="Normal 3 2 2 2 2 4 2" xfId="1147"/>
    <cellStyle name="Normal 3 2 2 2 2 4 2 10" xfId="50976"/>
    <cellStyle name="Normal 3 2 2 2 2 4 2 2" xfId="2379"/>
    <cellStyle name="Normal 3 2 2 2 2 4 2 2 2" xfId="7665"/>
    <cellStyle name="Normal 3 2 2 2 2 4 2 2 2 2" xfId="12946"/>
    <cellStyle name="Normal 3 2 2 2 2 4 2 2 2 2 2" xfId="28452"/>
    <cellStyle name="Normal 3 2 2 2 2 4 2 2 2 2 3" xfId="39009"/>
    <cellStyle name="Normal 3 2 2 2 2 4 2 2 2 2 4" xfId="49564"/>
    <cellStyle name="Normal 3 2 2 2 2 4 2 2 2 2 5" xfId="60128"/>
    <cellStyle name="Normal 3 2 2 2 2 4 2 2 2 3" xfId="18065"/>
    <cellStyle name="Normal 3 2 2 2 2 4 2 2 2 4" xfId="23172"/>
    <cellStyle name="Normal 3 2 2 2 2 4 2 2 2 5" xfId="33729"/>
    <cellStyle name="Normal 3 2 2 2 2 4 2 2 2 6" xfId="44284"/>
    <cellStyle name="Normal 3 2 2 2 2 4 2 2 2 7" xfId="54848"/>
    <cellStyle name="Normal 3 2 2 2 2 4 2 2 3" xfId="10305"/>
    <cellStyle name="Normal 3 2 2 2 2 4 2 2 3 2" xfId="25812"/>
    <cellStyle name="Normal 3 2 2 2 2 4 2 2 3 3" xfId="36369"/>
    <cellStyle name="Normal 3 2 2 2 2 4 2 2 3 4" xfId="46924"/>
    <cellStyle name="Normal 3 2 2 2 2 4 2 2 3 5" xfId="57488"/>
    <cellStyle name="Normal 3 2 2 2 2 4 2 2 4" xfId="5023"/>
    <cellStyle name="Normal 3 2 2 2 2 4 2 2 5" xfId="15601"/>
    <cellStyle name="Normal 3 2 2 2 2 4 2 2 6" xfId="20532"/>
    <cellStyle name="Normal 3 2 2 2 2 4 2 2 7" xfId="31089"/>
    <cellStyle name="Normal 3 2 2 2 2 4 2 2 8" xfId="41644"/>
    <cellStyle name="Normal 3 2 2 2 2 4 2 2 9" xfId="52208"/>
    <cellStyle name="Normal 3 2 2 2 2 4 2 3" xfId="6433"/>
    <cellStyle name="Normal 3 2 2 2 2 4 2 3 2" xfId="11714"/>
    <cellStyle name="Normal 3 2 2 2 2 4 2 3 2 2" xfId="27220"/>
    <cellStyle name="Normal 3 2 2 2 2 4 2 3 2 3" xfId="37777"/>
    <cellStyle name="Normal 3 2 2 2 2 4 2 3 2 4" xfId="48332"/>
    <cellStyle name="Normal 3 2 2 2 2 4 2 3 2 5" xfId="58896"/>
    <cellStyle name="Normal 3 2 2 2 2 4 2 3 3" xfId="16833"/>
    <cellStyle name="Normal 3 2 2 2 2 4 2 3 4" xfId="21940"/>
    <cellStyle name="Normal 3 2 2 2 2 4 2 3 5" xfId="32497"/>
    <cellStyle name="Normal 3 2 2 2 2 4 2 3 6" xfId="43052"/>
    <cellStyle name="Normal 3 2 2 2 2 4 2 3 7" xfId="53616"/>
    <cellStyle name="Normal 3 2 2 2 2 4 2 4" xfId="9073"/>
    <cellStyle name="Normal 3 2 2 2 2 4 2 4 2" xfId="24580"/>
    <cellStyle name="Normal 3 2 2 2 2 4 2 4 3" xfId="35137"/>
    <cellStyle name="Normal 3 2 2 2 2 4 2 4 4" xfId="45692"/>
    <cellStyle name="Normal 3 2 2 2 2 4 2 4 5" xfId="56256"/>
    <cellStyle name="Normal 3 2 2 2 2 4 2 5" xfId="3791"/>
    <cellStyle name="Normal 3 2 2 2 2 4 2 6" xfId="14369"/>
    <cellStyle name="Normal 3 2 2 2 2 4 2 7" xfId="19300"/>
    <cellStyle name="Normal 3 2 2 2 2 4 2 8" xfId="29857"/>
    <cellStyle name="Normal 3 2 2 2 2 4 2 9" xfId="40412"/>
    <cellStyle name="Normal 3 2 2 2 2 4 3" xfId="1675"/>
    <cellStyle name="Normal 3 2 2 2 2 4 3 2" xfId="6961"/>
    <cellStyle name="Normal 3 2 2 2 2 4 3 2 2" xfId="12242"/>
    <cellStyle name="Normal 3 2 2 2 2 4 3 2 2 2" xfId="27748"/>
    <cellStyle name="Normal 3 2 2 2 2 4 3 2 2 3" xfId="38305"/>
    <cellStyle name="Normal 3 2 2 2 2 4 3 2 2 4" xfId="48860"/>
    <cellStyle name="Normal 3 2 2 2 2 4 3 2 2 5" xfId="59424"/>
    <cellStyle name="Normal 3 2 2 2 2 4 3 2 3" xfId="17361"/>
    <cellStyle name="Normal 3 2 2 2 2 4 3 2 4" xfId="22468"/>
    <cellStyle name="Normal 3 2 2 2 2 4 3 2 5" xfId="33025"/>
    <cellStyle name="Normal 3 2 2 2 2 4 3 2 6" xfId="43580"/>
    <cellStyle name="Normal 3 2 2 2 2 4 3 2 7" xfId="54144"/>
    <cellStyle name="Normal 3 2 2 2 2 4 3 3" xfId="9601"/>
    <cellStyle name="Normal 3 2 2 2 2 4 3 3 2" xfId="25108"/>
    <cellStyle name="Normal 3 2 2 2 2 4 3 3 3" xfId="35665"/>
    <cellStyle name="Normal 3 2 2 2 2 4 3 3 4" xfId="46220"/>
    <cellStyle name="Normal 3 2 2 2 2 4 3 3 5" xfId="56784"/>
    <cellStyle name="Normal 3 2 2 2 2 4 3 4" xfId="4319"/>
    <cellStyle name="Normal 3 2 2 2 2 4 3 5" xfId="14897"/>
    <cellStyle name="Normal 3 2 2 2 2 4 3 6" xfId="19828"/>
    <cellStyle name="Normal 3 2 2 2 2 4 3 7" xfId="30385"/>
    <cellStyle name="Normal 3 2 2 2 2 4 3 8" xfId="40940"/>
    <cellStyle name="Normal 3 2 2 2 2 4 3 9" xfId="51504"/>
    <cellStyle name="Normal 3 2 2 2 2 4 4" xfId="5728"/>
    <cellStyle name="Normal 3 2 2 2 2 4 4 2" xfId="11010"/>
    <cellStyle name="Normal 3 2 2 2 2 4 4 2 2" xfId="26516"/>
    <cellStyle name="Normal 3 2 2 2 2 4 4 2 3" xfId="37073"/>
    <cellStyle name="Normal 3 2 2 2 2 4 4 2 4" xfId="47628"/>
    <cellStyle name="Normal 3 2 2 2 2 4 4 2 5" xfId="58192"/>
    <cellStyle name="Normal 3 2 2 2 2 4 4 3" xfId="16129"/>
    <cellStyle name="Normal 3 2 2 2 2 4 4 4" xfId="21236"/>
    <cellStyle name="Normal 3 2 2 2 2 4 4 5" xfId="31793"/>
    <cellStyle name="Normal 3 2 2 2 2 4 4 6" xfId="42348"/>
    <cellStyle name="Normal 3 2 2 2 2 4 4 7" xfId="52912"/>
    <cellStyle name="Normal 3 2 2 2 2 4 5" xfId="8369"/>
    <cellStyle name="Normal 3 2 2 2 2 4 5 2" xfId="23876"/>
    <cellStyle name="Normal 3 2 2 2 2 4 5 3" xfId="34433"/>
    <cellStyle name="Normal 3 2 2 2 2 4 5 4" xfId="44988"/>
    <cellStyle name="Normal 3 2 2 2 2 4 5 5" xfId="55552"/>
    <cellStyle name="Normal 3 2 2 2 2 4 6" xfId="3089"/>
    <cellStyle name="Normal 3 2 2 2 2 4 7" xfId="13665"/>
    <cellStyle name="Normal 3 2 2 2 2 4 8" xfId="18596"/>
    <cellStyle name="Normal 3 2 2 2 2 4 9" xfId="29155"/>
    <cellStyle name="Normal 3 2 2 2 2 5" xfId="795"/>
    <cellStyle name="Normal 3 2 2 2 2 5 10" xfId="50624"/>
    <cellStyle name="Normal 3 2 2 2 2 5 2" xfId="2027"/>
    <cellStyle name="Normal 3 2 2 2 2 5 2 2" xfId="7313"/>
    <cellStyle name="Normal 3 2 2 2 2 5 2 2 2" xfId="12594"/>
    <cellStyle name="Normal 3 2 2 2 2 5 2 2 2 2" xfId="28100"/>
    <cellStyle name="Normal 3 2 2 2 2 5 2 2 2 3" xfId="38657"/>
    <cellStyle name="Normal 3 2 2 2 2 5 2 2 2 4" xfId="49212"/>
    <cellStyle name="Normal 3 2 2 2 2 5 2 2 2 5" xfId="59776"/>
    <cellStyle name="Normal 3 2 2 2 2 5 2 2 3" xfId="17713"/>
    <cellStyle name="Normal 3 2 2 2 2 5 2 2 4" xfId="22820"/>
    <cellStyle name="Normal 3 2 2 2 2 5 2 2 5" xfId="33377"/>
    <cellStyle name="Normal 3 2 2 2 2 5 2 2 6" xfId="43932"/>
    <cellStyle name="Normal 3 2 2 2 2 5 2 2 7" xfId="54496"/>
    <cellStyle name="Normal 3 2 2 2 2 5 2 3" xfId="9953"/>
    <cellStyle name="Normal 3 2 2 2 2 5 2 3 2" xfId="25460"/>
    <cellStyle name="Normal 3 2 2 2 2 5 2 3 3" xfId="36017"/>
    <cellStyle name="Normal 3 2 2 2 2 5 2 3 4" xfId="46572"/>
    <cellStyle name="Normal 3 2 2 2 2 5 2 3 5" xfId="57136"/>
    <cellStyle name="Normal 3 2 2 2 2 5 2 4" xfId="4671"/>
    <cellStyle name="Normal 3 2 2 2 2 5 2 5" xfId="15249"/>
    <cellStyle name="Normal 3 2 2 2 2 5 2 6" xfId="20180"/>
    <cellStyle name="Normal 3 2 2 2 2 5 2 7" xfId="30737"/>
    <cellStyle name="Normal 3 2 2 2 2 5 2 8" xfId="41292"/>
    <cellStyle name="Normal 3 2 2 2 2 5 2 9" xfId="51856"/>
    <cellStyle name="Normal 3 2 2 2 2 5 3" xfId="6081"/>
    <cellStyle name="Normal 3 2 2 2 2 5 3 2" xfId="11362"/>
    <cellStyle name="Normal 3 2 2 2 2 5 3 2 2" xfId="26868"/>
    <cellStyle name="Normal 3 2 2 2 2 5 3 2 3" xfId="37425"/>
    <cellStyle name="Normal 3 2 2 2 2 5 3 2 4" xfId="47980"/>
    <cellStyle name="Normal 3 2 2 2 2 5 3 2 5" xfId="58544"/>
    <cellStyle name="Normal 3 2 2 2 2 5 3 3" xfId="16481"/>
    <cellStyle name="Normal 3 2 2 2 2 5 3 4" xfId="21588"/>
    <cellStyle name="Normal 3 2 2 2 2 5 3 5" xfId="32145"/>
    <cellStyle name="Normal 3 2 2 2 2 5 3 6" xfId="42700"/>
    <cellStyle name="Normal 3 2 2 2 2 5 3 7" xfId="53264"/>
    <cellStyle name="Normal 3 2 2 2 2 5 4" xfId="8721"/>
    <cellStyle name="Normal 3 2 2 2 2 5 4 2" xfId="24228"/>
    <cellStyle name="Normal 3 2 2 2 2 5 4 3" xfId="34785"/>
    <cellStyle name="Normal 3 2 2 2 2 5 4 4" xfId="45340"/>
    <cellStyle name="Normal 3 2 2 2 2 5 4 5" xfId="55904"/>
    <cellStyle name="Normal 3 2 2 2 2 5 5" xfId="3439"/>
    <cellStyle name="Normal 3 2 2 2 2 5 6" xfId="14017"/>
    <cellStyle name="Normal 3 2 2 2 2 5 7" xfId="18948"/>
    <cellStyle name="Normal 3 2 2 2 2 5 8" xfId="29505"/>
    <cellStyle name="Normal 3 2 2 2 2 5 9" xfId="40060"/>
    <cellStyle name="Normal 3 2 2 2 2 6" xfId="1321"/>
    <cellStyle name="Normal 3 2 2 2 2 6 2" xfId="6607"/>
    <cellStyle name="Normal 3 2 2 2 2 6 2 2" xfId="11888"/>
    <cellStyle name="Normal 3 2 2 2 2 6 2 2 2" xfId="27394"/>
    <cellStyle name="Normal 3 2 2 2 2 6 2 2 3" xfId="37951"/>
    <cellStyle name="Normal 3 2 2 2 2 6 2 2 4" xfId="48506"/>
    <cellStyle name="Normal 3 2 2 2 2 6 2 2 5" xfId="59070"/>
    <cellStyle name="Normal 3 2 2 2 2 6 2 3" xfId="17007"/>
    <cellStyle name="Normal 3 2 2 2 2 6 2 4" xfId="22114"/>
    <cellStyle name="Normal 3 2 2 2 2 6 2 5" xfId="32671"/>
    <cellStyle name="Normal 3 2 2 2 2 6 2 6" xfId="43226"/>
    <cellStyle name="Normal 3 2 2 2 2 6 2 7" xfId="53790"/>
    <cellStyle name="Normal 3 2 2 2 2 6 3" xfId="9247"/>
    <cellStyle name="Normal 3 2 2 2 2 6 3 2" xfId="24754"/>
    <cellStyle name="Normal 3 2 2 2 2 6 3 3" xfId="35311"/>
    <cellStyle name="Normal 3 2 2 2 2 6 3 4" xfId="45866"/>
    <cellStyle name="Normal 3 2 2 2 2 6 3 5" xfId="56430"/>
    <cellStyle name="Normal 3 2 2 2 2 6 4" xfId="3965"/>
    <cellStyle name="Normal 3 2 2 2 2 6 5" xfId="14543"/>
    <cellStyle name="Normal 3 2 2 2 2 6 6" xfId="19474"/>
    <cellStyle name="Normal 3 2 2 2 2 6 7" xfId="30031"/>
    <cellStyle name="Normal 3 2 2 2 2 6 8" xfId="40586"/>
    <cellStyle name="Normal 3 2 2 2 2 6 9" xfId="51150"/>
    <cellStyle name="Normal 3 2 2 2 2 7" xfId="2553"/>
    <cellStyle name="Normal 3 2 2 2 2 7 2" xfId="7839"/>
    <cellStyle name="Normal 3 2 2 2 2 7 2 2" xfId="13120"/>
    <cellStyle name="Normal 3 2 2 2 2 7 2 2 2" xfId="28626"/>
    <cellStyle name="Normal 3 2 2 2 2 7 2 2 3" xfId="39183"/>
    <cellStyle name="Normal 3 2 2 2 2 7 2 2 4" xfId="49738"/>
    <cellStyle name="Normal 3 2 2 2 2 7 2 2 5" xfId="60302"/>
    <cellStyle name="Normal 3 2 2 2 2 7 2 3" xfId="23346"/>
    <cellStyle name="Normal 3 2 2 2 2 7 2 4" xfId="33903"/>
    <cellStyle name="Normal 3 2 2 2 2 7 2 5" xfId="44458"/>
    <cellStyle name="Normal 3 2 2 2 2 7 2 6" xfId="55022"/>
    <cellStyle name="Normal 3 2 2 2 2 7 3" xfId="10479"/>
    <cellStyle name="Normal 3 2 2 2 2 7 3 2" xfId="25986"/>
    <cellStyle name="Normal 3 2 2 2 2 7 3 3" xfId="36543"/>
    <cellStyle name="Normal 3 2 2 2 2 7 3 4" xfId="47098"/>
    <cellStyle name="Normal 3 2 2 2 2 7 3 5" xfId="57662"/>
    <cellStyle name="Normal 3 2 2 2 2 7 4" xfId="5197"/>
    <cellStyle name="Normal 3 2 2 2 2 7 5" xfId="15775"/>
    <cellStyle name="Normal 3 2 2 2 2 7 6" xfId="20706"/>
    <cellStyle name="Normal 3 2 2 2 2 7 7" xfId="31263"/>
    <cellStyle name="Normal 3 2 2 2 2 7 8" xfId="41818"/>
    <cellStyle name="Normal 3 2 2 2 2 7 9" xfId="52382"/>
    <cellStyle name="Normal 3 2 2 2 2 8" xfId="5376"/>
    <cellStyle name="Normal 3 2 2 2 2 8 2" xfId="10658"/>
    <cellStyle name="Normal 3 2 2 2 2 8 2 2" xfId="26164"/>
    <cellStyle name="Normal 3 2 2 2 2 8 2 3" xfId="36721"/>
    <cellStyle name="Normal 3 2 2 2 2 8 2 4" xfId="47276"/>
    <cellStyle name="Normal 3 2 2 2 2 8 2 5" xfId="57840"/>
    <cellStyle name="Normal 3 2 2 2 2 8 3" xfId="20884"/>
    <cellStyle name="Normal 3 2 2 2 2 8 4" xfId="31441"/>
    <cellStyle name="Normal 3 2 2 2 2 8 5" xfId="41996"/>
    <cellStyle name="Normal 3 2 2 2 2 8 6" xfId="52560"/>
    <cellStyle name="Normal 3 2 2 2 2 9" xfId="8017"/>
    <cellStyle name="Normal 3 2 2 2 2 9 2" xfId="23524"/>
    <cellStyle name="Normal 3 2 2 2 2 9 3" xfId="34081"/>
    <cellStyle name="Normal 3 2 2 2 2 9 4" xfId="44636"/>
    <cellStyle name="Normal 3 2 2 2 2 9 5" xfId="55200"/>
    <cellStyle name="Normal 3 2 2 2 3" xfId="107"/>
    <cellStyle name="Normal 3 2 2 2 3 10" xfId="2763"/>
    <cellStyle name="Normal 3 2 2 2 3 11" xfId="13327"/>
    <cellStyle name="Normal 3 2 2 2 3 12" xfId="18256"/>
    <cellStyle name="Normal 3 2 2 2 3 13" xfId="28837"/>
    <cellStyle name="Normal 3 2 2 2 3 14" xfId="39392"/>
    <cellStyle name="Normal 3 2 2 2 3 15" xfId="49933"/>
    <cellStyle name="Normal 3 2 2 2 3 2" xfId="187"/>
    <cellStyle name="Normal 3 2 2 2 3 2 10" xfId="13414"/>
    <cellStyle name="Normal 3 2 2 2 3 2 11" xfId="18344"/>
    <cellStyle name="Normal 3 2 2 2 3 2 12" xfId="28906"/>
    <cellStyle name="Normal 3 2 2 2 3 2 13" xfId="39461"/>
    <cellStyle name="Normal 3 2 2 2 3 2 14" xfId="50021"/>
    <cellStyle name="Normal 3 2 2 2 3 2 2" xfId="367"/>
    <cellStyle name="Normal 3 2 2 2 3 2 2 10" xfId="29082"/>
    <cellStyle name="Normal 3 2 2 2 3 2 2 11" xfId="39637"/>
    <cellStyle name="Normal 3 2 2 2 3 2 2 12" xfId="50197"/>
    <cellStyle name="Normal 3 2 2 2 3 2 2 2" xfId="720"/>
    <cellStyle name="Normal 3 2 2 2 3 2 2 2 10" xfId="50549"/>
    <cellStyle name="Normal 3 2 2 2 3 2 2 2 2" xfId="1952"/>
    <cellStyle name="Normal 3 2 2 2 3 2 2 2 2 2" xfId="7238"/>
    <cellStyle name="Normal 3 2 2 2 3 2 2 2 2 2 2" xfId="12519"/>
    <cellStyle name="Normal 3 2 2 2 3 2 2 2 2 2 2 2" xfId="28025"/>
    <cellStyle name="Normal 3 2 2 2 3 2 2 2 2 2 2 3" xfId="38582"/>
    <cellStyle name="Normal 3 2 2 2 3 2 2 2 2 2 2 4" xfId="49137"/>
    <cellStyle name="Normal 3 2 2 2 3 2 2 2 2 2 2 5" xfId="59701"/>
    <cellStyle name="Normal 3 2 2 2 3 2 2 2 2 2 3" xfId="17638"/>
    <cellStyle name="Normal 3 2 2 2 3 2 2 2 2 2 4" xfId="22745"/>
    <cellStyle name="Normal 3 2 2 2 3 2 2 2 2 2 5" xfId="33302"/>
    <cellStyle name="Normal 3 2 2 2 3 2 2 2 2 2 6" xfId="43857"/>
    <cellStyle name="Normal 3 2 2 2 3 2 2 2 2 2 7" xfId="54421"/>
    <cellStyle name="Normal 3 2 2 2 3 2 2 2 2 3" xfId="9878"/>
    <cellStyle name="Normal 3 2 2 2 3 2 2 2 2 3 2" xfId="25385"/>
    <cellStyle name="Normal 3 2 2 2 3 2 2 2 2 3 3" xfId="35942"/>
    <cellStyle name="Normal 3 2 2 2 3 2 2 2 2 3 4" xfId="46497"/>
    <cellStyle name="Normal 3 2 2 2 3 2 2 2 2 3 5" xfId="57061"/>
    <cellStyle name="Normal 3 2 2 2 3 2 2 2 2 4" xfId="4596"/>
    <cellStyle name="Normal 3 2 2 2 3 2 2 2 2 5" xfId="15174"/>
    <cellStyle name="Normal 3 2 2 2 3 2 2 2 2 6" xfId="20105"/>
    <cellStyle name="Normal 3 2 2 2 3 2 2 2 2 7" xfId="30662"/>
    <cellStyle name="Normal 3 2 2 2 3 2 2 2 2 8" xfId="41217"/>
    <cellStyle name="Normal 3 2 2 2 3 2 2 2 2 9" xfId="51781"/>
    <cellStyle name="Normal 3 2 2 2 3 2 2 2 3" xfId="6006"/>
    <cellStyle name="Normal 3 2 2 2 3 2 2 2 3 2" xfId="11287"/>
    <cellStyle name="Normal 3 2 2 2 3 2 2 2 3 2 2" xfId="26793"/>
    <cellStyle name="Normal 3 2 2 2 3 2 2 2 3 2 3" xfId="37350"/>
    <cellStyle name="Normal 3 2 2 2 3 2 2 2 3 2 4" xfId="47905"/>
    <cellStyle name="Normal 3 2 2 2 3 2 2 2 3 2 5" xfId="58469"/>
    <cellStyle name="Normal 3 2 2 2 3 2 2 2 3 3" xfId="16406"/>
    <cellStyle name="Normal 3 2 2 2 3 2 2 2 3 4" xfId="21513"/>
    <cellStyle name="Normal 3 2 2 2 3 2 2 2 3 5" xfId="32070"/>
    <cellStyle name="Normal 3 2 2 2 3 2 2 2 3 6" xfId="42625"/>
    <cellStyle name="Normal 3 2 2 2 3 2 2 2 3 7" xfId="53189"/>
    <cellStyle name="Normal 3 2 2 2 3 2 2 2 4" xfId="8646"/>
    <cellStyle name="Normal 3 2 2 2 3 2 2 2 4 2" xfId="24153"/>
    <cellStyle name="Normal 3 2 2 2 3 2 2 2 4 3" xfId="34710"/>
    <cellStyle name="Normal 3 2 2 2 3 2 2 2 4 4" xfId="45265"/>
    <cellStyle name="Normal 3 2 2 2 3 2 2 2 4 5" xfId="55829"/>
    <cellStyle name="Normal 3 2 2 2 3 2 2 2 5" xfId="3364"/>
    <cellStyle name="Normal 3 2 2 2 3 2 2 2 6" xfId="13942"/>
    <cellStyle name="Normal 3 2 2 2 3 2 2 2 7" xfId="18873"/>
    <cellStyle name="Normal 3 2 2 2 3 2 2 2 8" xfId="29430"/>
    <cellStyle name="Normal 3 2 2 2 3 2 2 2 9" xfId="39985"/>
    <cellStyle name="Normal 3 2 2 2 3 2 2 3" xfId="1072"/>
    <cellStyle name="Normal 3 2 2 2 3 2 2 3 10" xfId="50901"/>
    <cellStyle name="Normal 3 2 2 2 3 2 2 3 2" xfId="2304"/>
    <cellStyle name="Normal 3 2 2 2 3 2 2 3 2 2" xfId="7590"/>
    <cellStyle name="Normal 3 2 2 2 3 2 2 3 2 2 2" xfId="12871"/>
    <cellStyle name="Normal 3 2 2 2 3 2 2 3 2 2 2 2" xfId="28377"/>
    <cellStyle name="Normal 3 2 2 2 3 2 2 3 2 2 2 3" xfId="38934"/>
    <cellStyle name="Normal 3 2 2 2 3 2 2 3 2 2 2 4" xfId="49489"/>
    <cellStyle name="Normal 3 2 2 2 3 2 2 3 2 2 2 5" xfId="60053"/>
    <cellStyle name="Normal 3 2 2 2 3 2 2 3 2 2 3" xfId="17990"/>
    <cellStyle name="Normal 3 2 2 2 3 2 2 3 2 2 4" xfId="23097"/>
    <cellStyle name="Normal 3 2 2 2 3 2 2 3 2 2 5" xfId="33654"/>
    <cellStyle name="Normal 3 2 2 2 3 2 2 3 2 2 6" xfId="44209"/>
    <cellStyle name="Normal 3 2 2 2 3 2 2 3 2 2 7" xfId="54773"/>
    <cellStyle name="Normal 3 2 2 2 3 2 2 3 2 3" xfId="10230"/>
    <cellStyle name="Normal 3 2 2 2 3 2 2 3 2 3 2" xfId="25737"/>
    <cellStyle name="Normal 3 2 2 2 3 2 2 3 2 3 3" xfId="36294"/>
    <cellStyle name="Normal 3 2 2 2 3 2 2 3 2 3 4" xfId="46849"/>
    <cellStyle name="Normal 3 2 2 2 3 2 2 3 2 3 5" xfId="57413"/>
    <cellStyle name="Normal 3 2 2 2 3 2 2 3 2 4" xfId="4948"/>
    <cellStyle name="Normal 3 2 2 2 3 2 2 3 2 5" xfId="15526"/>
    <cellStyle name="Normal 3 2 2 2 3 2 2 3 2 6" xfId="20457"/>
    <cellStyle name="Normal 3 2 2 2 3 2 2 3 2 7" xfId="31014"/>
    <cellStyle name="Normal 3 2 2 2 3 2 2 3 2 8" xfId="41569"/>
    <cellStyle name="Normal 3 2 2 2 3 2 2 3 2 9" xfId="52133"/>
    <cellStyle name="Normal 3 2 2 2 3 2 2 3 3" xfId="6358"/>
    <cellStyle name="Normal 3 2 2 2 3 2 2 3 3 2" xfId="11639"/>
    <cellStyle name="Normal 3 2 2 2 3 2 2 3 3 2 2" xfId="27145"/>
    <cellStyle name="Normal 3 2 2 2 3 2 2 3 3 2 3" xfId="37702"/>
    <cellStyle name="Normal 3 2 2 2 3 2 2 3 3 2 4" xfId="48257"/>
    <cellStyle name="Normal 3 2 2 2 3 2 2 3 3 2 5" xfId="58821"/>
    <cellStyle name="Normal 3 2 2 2 3 2 2 3 3 3" xfId="16758"/>
    <cellStyle name="Normal 3 2 2 2 3 2 2 3 3 4" xfId="21865"/>
    <cellStyle name="Normal 3 2 2 2 3 2 2 3 3 5" xfId="32422"/>
    <cellStyle name="Normal 3 2 2 2 3 2 2 3 3 6" xfId="42977"/>
    <cellStyle name="Normal 3 2 2 2 3 2 2 3 3 7" xfId="53541"/>
    <cellStyle name="Normal 3 2 2 2 3 2 2 3 4" xfId="8998"/>
    <cellStyle name="Normal 3 2 2 2 3 2 2 3 4 2" xfId="24505"/>
    <cellStyle name="Normal 3 2 2 2 3 2 2 3 4 3" xfId="35062"/>
    <cellStyle name="Normal 3 2 2 2 3 2 2 3 4 4" xfId="45617"/>
    <cellStyle name="Normal 3 2 2 2 3 2 2 3 4 5" xfId="56181"/>
    <cellStyle name="Normal 3 2 2 2 3 2 2 3 5" xfId="3716"/>
    <cellStyle name="Normal 3 2 2 2 3 2 2 3 6" xfId="14294"/>
    <cellStyle name="Normal 3 2 2 2 3 2 2 3 7" xfId="19225"/>
    <cellStyle name="Normal 3 2 2 2 3 2 2 3 8" xfId="29782"/>
    <cellStyle name="Normal 3 2 2 2 3 2 2 3 9" xfId="40337"/>
    <cellStyle name="Normal 3 2 2 2 3 2 2 4" xfId="1600"/>
    <cellStyle name="Normal 3 2 2 2 3 2 2 4 2" xfId="6886"/>
    <cellStyle name="Normal 3 2 2 2 3 2 2 4 2 2" xfId="12167"/>
    <cellStyle name="Normal 3 2 2 2 3 2 2 4 2 2 2" xfId="27673"/>
    <cellStyle name="Normal 3 2 2 2 3 2 2 4 2 2 3" xfId="38230"/>
    <cellStyle name="Normal 3 2 2 2 3 2 2 4 2 2 4" xfId="48785"/>
    <cellStyle name="Normal 3 2 2 2 3 2 2 4 2 2 5" xfId="59349"/>
    <cellStyle name="Normal 3 2 2 2 3 2 2 4 2 3" xfId="17286"/>
    <cellStyle name="Normal 3 2 2 2 3 2 2 4 2 4" xfId="22393"/>
    <cellStyle name="Normal 3 2 2 2 3 2 2 4 2 5" xfId="32950"/>
    <cellStyle name="Normal 3 2 2 2 3 2 2 4 2 6" xfId="43505"/>
    <cellStyle name="Normal 3 2 2 2 3 2 2 4 2 7" xfId="54069"/>
    <cellStyle name="Normal 3 2 2 2 3 2 2 4 3" xfId="9526"/>
    <cellStyle name="Normal 3 2 2 2 3 2 2 4 3 2" xfId="25033"/>
    <cellStyle name="Normal 3 2 2 2 3 2 2 4 3 3" xfId="35590"/>
    <cellStyle name="Normal 3 2 2 2 3 2 2 4 3 4" xfId="46145"/>
    <cellStyle name="Normal 3 2 2 2 3 2 2 4 3 5" xfId="56709"/>
    <cellStyle name="Normal 3 2 2 2 3 2 2 4 4" xfId="4244"/>
    <cellStyle name="Normal 3 2 2 2 3 2 2 4 5" xfId="14822"/>
    <cellStyle name="Normal 3 2 2 2 3 2 2 4 6" xfId="19753"/>
    <cellStyle name="Normal 3 2 2 2 3 2 2 4 7" xfId="30310"/>
    <cellStyle name="Normal 3 2 2 2 3 2 2 4 8" xfId="40865"/>
    <cellStyle name="Normal 3 2 2 2 3 2 2 4 9" xfId="51429"/>
    <cellStyle name="Normal 3 2 2 2 3 2 2 5" xfId="5653"/>
    <cellStyle name="Normal 3 2 2 2 3 2 2 5 2" xfId="10935"/>
    <cellStyle name="Normal 3 2 2 2 3 2 2 5 2 2" xfId="26441"/>
    <cellStyle name="Normal 3 2 2 2 3 2 2 5 2 3" xfId="36998"/>
    <cellStyle name="Normal 3 2 2 2 3 2 2 5 2 4" xfId="47553"/>
    <cellStyle name="Normal 3 2 2 2 3 2 2 5 2 5" xfId="58117"/>
    <cellStyle name="Normal 3 2 2 2 3 2 2 5 3" xfId="16054"/>
    <cellStyle name="Normal 3 2 2 2 3 2 2 5 4" xfId="21161"/>
    <cellStyle name="Normal 3 2 2 2 3 2 2 5 5" xfId="31718"/>
    <cellStyle name="Normal 3 2 2 2 3 2 2 5 6" xfId="42273"/>
    <cellStyle name="Normal 3 2 2 2 3 2 2 5 7" xfId="52837"/>
    <cellStyle name="Normal 3 2 2 2 3 2 2 6" xfId="8294"/>
    <cellStyle name="Normal 3 2 2 2 3 2 2 6 2" xfId="23801"/>
    <cellStyle name="Normal 3 2 2 2 3 2 2 6 3" xfId="34358"/>
    <cellStyle name="Normal 3 2 2 2 3 2 2 6 4" xfId="44913"/>
    <cellStyle name="Normal 3 2 2 2 3 2 2 6 5" xfId="55477"/>
    <cellStyle name="Normal 3 2 2 2 3 2 2 7" xfId="3016"/>
    <cellStyle name="Normal 3 2 2 2 3 2 2 8" xfId="13590"/>
    <cellStyle name="Normal 3 2 2 2 3 2 2 9" xfId="18521"/>
    <cellStyle name="Normal 3 2 2 2 3 2 3" xfId="543"/>
    <cellStyle name="Normal 3 2 2 2 3 2 3 10" xfId="39809"/>
    <cellStyle name="Normal 3 2 2 2 3 2 3 11" xfId="50373"/>
    <cellStyle name="Normal 3 2 2 2 3 2 3 2" xfId="1248"/>
    <cellStyle name="Normal 3 2 2 2 3 2 3 2 10" xfId="51077"/>
    <cellStyle name="Normal 3 2 2 2 3 2 3 2 2" xfId="2480"/>
    <cellStyle name="Normal 3 2 2 2 3 2 3 2 2 2" xfId="7766"/>
    <cellStyle name="Normal 3 2 2 2 3 2 3 2 2 2 2" xfId="13047"/>
    <cellStyle name="Normal 3 2 2 2 3 2 3 2 2 2 2 2" xfId="28553"/>
    <cellStyle name="Normal 3 2 2 2 3 2 3 2 2 2 2 3" xfId="39110"/>
    <cellStyle name="Normal 3 2 2 2 3 2 3 2 2 2 2 4" xfId="49665"/>
    <cellStyle name="Normal 3 2 2 2 3 2 3 2 2 2 2 5" xfId="60229"/>
    <cellStyle name="Normal 3 2 2 2 3 2 3 2 2 2 3" xfId="18166"/>
    <cellStyle name="Normal 3 2 2 2 3 2 3 2 2 2 4" xfId="23273"/>
    <cellStyle name="Normal 3 2 2 2 3 2 3 2 2 2 5" xfId="33830"/>
    <cellStyle name="Normal 3 2 2 2 3 2 3 2 2 2 6" xfId="44385"/>
    <cellStyle name="Normal 3 2 2 2 3 2 3 2 2 2 7" xfId="54949"/>
    <cellStyle name="Normal 3 2 2 2 3 2 3 2 2 3" xfId="10406"/>
    <cellStyle name="Normal 3 2 2 2 3 2 3 2 2 3 2" xfId="25913"/>
    <cellStyle name="Normal 3 2 2 2 3 2 3 2 2 3 3" xfId="36470"/>
    <cellStyle name="Normal 3 2 2 2 3 2 3 2 2 3 4" xfId="47025"/>
    <cellStyle name="Normal 3 2 2 2 3 2 3 2 2 3 5" xfId="57589"/>
    <cellStyle name="Normal 3 2 2 2 3 2 3 2 2 4" xfId="5124"/>
    <cellStyle name="Normal 3 2 2 2 3 2 3 2 2 5" xfId="15702"/>
    <cellStyle name="Normal 3 2 2 2 3 2 3 2 2 6" xfId="20633"/>
    <cellStyle name="Normal 3 2 2 2 3 2 3 2 2 7" xfId="31190"/>
    <cellStyle name="Normal 3 2 2 2 3 2 3 2 2 8" xfId="41745"/>
    <cellStyle name="Normal 3 2 2 2 3 2 3 2 2 9" xfId="52309"/>
    <cellStyle name="Normal 3 2 2 2 3 2 3 2 3" xfId="6534"/>
    <cellStyle name="Normal 3 2 2 2 3 2 3 2 3 2" xfId="11815"/>
    <cellStyle name="Normal 3 2 2 2 3 2 3 2 3 2 2" xfId="27321"/>
    <cellStyle name="Normal 3 2 2 2 3 2 3 2 3 2 3" xfId="37878"/>
    <cellStyle name="Normal 3 2 2 2 3 2 3 2 3 2 4" xfId="48433"/>
    <cellStyle name="Normal 3 2 2 2 3 2 3 2 3 2 5" xfId="58997"/>
    <cellStyle name="Normal 3 2 2 2 3 2 3 2 3 3" xfId="16934"/>
    <cellStyle name="Normal 3 2 2 2 3 2 3 2 3 4" xfId="22041"/>
    <cellStyle name="Normal 3 2 2 2 3 2 3 2 3 5" xfId="32598"/>
    <cellStyle name="Normal 3 2 2 2 3 2 3 2 3 6" xfId="43153"/>
    <cellStyle name="Normal 3 2 2 2 3 2 3 2 3 7" xfId="53717"/>
    <cellStyle name="Normal 3 2 2 2 3 2 3 2 4" xfId="9174"/>
    <cellStyle name="Normal 3 2 2 2 3 2 3 2 4 2" xfId="24681"/>
    <cellStyle name="Normal 3 2 2 2 3 2 3 2 4 3" xfId="35238"/>
    <cellStyle name="Normal 3 2 2 2 3 2 3 2 4 4" xfId="45793"/>
    <cellStyle name="Normal 3 2 2 2 3 2 3 2 4 5" xfId="56357"/>
    <cellStyle name="Normal 3 2 2 2 3 2 3 2 5" xfId="3892"/>
    <cellStyle name="Normal 3 2 2 2 3 2 3 2 6" xfId="14470"/>
    <cellStyle name="Normal 3 2 2 2 3 2 3 2 7" xfId="19401"/>
    <cellStyle name="Normal 3 2 2 2 3 2 3 2 8" xfId="29958"/>
    <cellStyle name="Normal 3 2 2 2 3 2 3 2 9" xfId="40513"/>
    <cellStyle name="Normal 3 2 2 2 3 2 3 3" xfId="1776"/>
    <cellStyle name="Normal 3 2 2 2 3 2 3 3 2" xfId="7062"/>
    <cellStyle name="Normal 3 2 2 2 3 2 3 3 2 2" xfId="12343"/>
    <cellStyle name="Normal 3 2 2 2 3 2 3 3 2 2 2" xfId="27849"/>
    <cellStyle name="Normal 3 2 2 2 3 2 3 3 2 2 3" xfId="38406"/>
    <cellStyle name="Normal 3 2 2 2 3 2 3 3 2 2 4" xfId="48961"/>
    <cellStyle name="Normal 3 2 2 2 3 2 3 3 2 2 5" xfId="59525"/>
    <cellStyle name="Normal 3 2 2 2 3 2 3 3 2 3" xfId="17462"/>
    <cellStyle name="Normal 3 2 2 2 3 2 3 3 2 4" xfId="22569"/>
    <cellStyle name="Normal 3 2 2 2 3 2 3 3 2 5" xfId="33126"/>
    <cellStyle name="Normal 3 2 2 2 3 2 3 3 2 6" xfId="43681"/>
    <cellStyle name="Normal 3 2 2 2 3 2 3 3 2 7" xfId="54245"/>
    <cellStyle name="Normal 3 2 2 2 3 2 3 3 3" xfId="9702"/>
    <cellStyle name="Normal 3 2 2 2 3 2 3 3 3 2" xfId="25209"/>
    <cellStyle name="Normal 3 2 2 2 3 2 3 3 3 3" xfId="35766"/>
    <cellStyle name="Normal 3 2 2 2 3 2 3 3 3 4" xfId="46321"/>
    <cellStyle name="Normal 3 2 2 2 3 2 3 3 3 5" xfId="56885"/>
    <cellStyle name="Normal 3 2 2 2 3 2 3 3 4" xfId="4420"/>
    <cellStyle name="Normal 3 2 2 2 3 2 3 3 5" xfId="14998"/>
    <cellStyle name="Normal 3 2 2 2 3 2 3 3 6" xfId="19929"/>
    <cellStyle name="Normal 3 2 2 2 3 2 3 3 7" xfId="30486"/>
    <cellStyle name="Normal 3 2 2 2 3 2 3 3 8" xfId="41041"/>
    <cellStyle name="Normal 3 2 2 2 3 2 3 3 9" xfId="51605"/>
    <cellStyle name="Normal 3 2 2 2 3 2 3 4" xfId="5829"/>
    <cellStyle name="Normal 3 2 2 2 3 2 3 4 2" xfId="11111"/>
    <cellStyle name="Normal 3 2 2 2 3 2 3 4 2 2" xfId="26617"/>
    <cellStyle name="Normal 3 2 2 2 3 2 3 4 2 3" xfId="37174"/>
    <cellStyle name="Normal 3 2 2 2 3 2 3 4 2 4" xfId="47729"/>
    <cellStyle name="Normal 3 2 2 2 3 2 3 4 2 5" xfId="58293"/>
    <cellStyle name="Normal 3 2 2 2 3 2 3 4 3" xfId="16230"/>
    <cellStyle name="Normal 3 2 2 2 3 2 3 4 4" xfId="21337"/>
    <cellStyle name="Normal 3 2 2 2 3 2 3 4 5" xfId="31894"/>
    <cellStyle name="Normal 3 2 2 2 3 2 3 4 6" xfId="42449"/>
    <cellStyle name="Normal 3 2 2 2 3 2 3 4 7" xfId="53013"/>
    <cellStyle name="Normal 3 2 2 2 3 2 3 5" xfId="8470"/>
    <cellStyle name="Normal 3 2 2 2 3 2 3 5 2" xfId="23977"/>
    <cellStyle name="Normal 3 2 2 2 3 2 3 5 3" xfId="34534"/>
    <cellStyle name="Normal 3 2 2 2 3 2 3 5 4" xfId="45089"/>
    <cellStyle name="Normal 3 2 2 2 3 2 3 5 5" xfId="55653"/>
    <cellStyle name="Normal 3 2 2 2 3 2 3 6" xfId="3188"/>
    <cellStyle name="Normal 3 2 2 2 3 2 3 7" xfId="13766"/>
    <cellStyle name="Normal 3 2 2 2 3 2 3 8" xfId="18697"/>
    <cellStyle name="Normal 3 2 2 2 3 2 3 9" xfId="29254"/>
    <cellStyle name="Normal 3 2 2 2 3 2 4" xfId="896"/>
    <cellStyle name="Normal 3 2 2 2 3 2 4 10" xfId="50725"/>
    <cellStyle name="Normal 3 2 2 2 3 2 4 2" xfId="2128"/>
    <cellStyle name="Normal 3 2 2 2 3 2 4 2 2" xfId="7414"/>
    <cellStyle name="Normal 3 2 2 2 3 2 4 2 2 2" xfId="12695"/>
    <cellStyle name="Normal 3 2 2 2 3 2 4 2 2 2 2" xfId="28201"/>
    <cellStyle name="Normal 3 2 2 2 3 2 4 2 2 2 3" xfId="38758"/>
    <cellStyle name="Normal 3 2 2 2 3 2 4 2 2 2 4" xfId="49313"/>
    <cellStyle name="Normal 3 2 2 2 3 2 4 2 2 2 5" xfId="59877"/>
    <cellStyle name="Normal 3 2 2 2 3 2 4 2 2 3" xfId="17814"/>
    <cellStyle name="Normal 3 2 2 2 3 2 4 2 2 4" xfId="22921"/>
    <cellStyle name="Normal 3 2 2 2 3 2 4 2 2 5" xfId="33478"/>
    <cellStyle name="Normal 3 2 2 2 3 2 4 2 2 6" xfId="44033"/>
    <cellStyle name="Normal 3 2 2 2 3 2 4 2 2 7" xfId="54597"/>
    <cellStyle name="Normal 3 2 2 2 3 2 4 2 3" xfId="10054"/>
    <cellStyle name="Normal 3 2 2 2 3 2 4 2 3 2" xfId="25561"/>
    <cellStyle name="Normal 3 2 2 2 3 2 4 2 3 3" xfId="36118"/>
    <cellStyle name="Normal 3 2 2 2 3 2 4 2 3 4" xfId="46673"/>
    <cellStyle name="Normal 3 2 2 2 3 2 4 2 3 5" xfId="57237"/>
    <cellStyle name="Normal 3 2 2 2 3 2 4 2 4" xfId="4772"/>
    <cellStyle name="Normal 3 2 2 2 3 2 4 2 5" xfId="15350"/>
    <cellStyle name="Normal 3 2 2 2 3 2 4 2 6" xfId="20281"/>
    <cellStyle name="Normal 3 2 2 2 3 2 4 2 7" xfId="30838"/>
    <cellStyle name="Normal 3 2 2 2 3 2 4 2 8" xfId="41393"/>
    <cellStyle name="Normal 3 2 2 2 3 2 4 2 9" xfId="51957"/>
    <cellStyle name="Normal 3 2 2 2 3 2 4 3" xfId="6182"/>
    <cellStyle name="Normal 3 2 2 2 3 2 4 3 2" xfId="11463"/>
    <cellStyle name="Normal 3 2 2 2 3 2 4 3 2 2" xfId="26969"/>
    <cellStyle name="Normal 3 2 2 2 3 2 4 3 2 3" xfId="37526"/>
    <cellStyle name="Normal 3 2 2 2 3 2 4 3 2 4" xfId="48081"/>
    <cellStyle name="Normal 3 2 2 2 3 2 4 3 2 5" xfId="58645"/>
    <cellStyle name="Normal 3 2 2 2 3 2 4 3 3" xfId="16582"/>
    <cellStyle name="Normal 3 2 2 2 3 2 4 3 4" xfId="21689"/>
    <cellStyle name="Normal 3 2 2 2 3 2 4 3 5" xfId="32246"/>
    <cellStyle name="Normal 3 2 2 2 3 2 4 3 6" xfId="42801"/>
    <cellStyle name="Normal 3 2 2 2 3 2 4 3 7" xfId="53365"/>
    <cellStyle name="Normal 3 2 2 2 3 2 4 4" xfId="8822"/>
    <cellStyle name="Normal 3 2 2 2 3 2 4 4 2" xfId="24329"/>
    <cellStyle name="Normal 3 2 2 2 3 2 4 4 3" xfId="34886"/>
    <cellStyle name="Normal 3 2 2 2 3 2 4 4 4" xfId="45441"/>
    <cellStyle name="Normal 3 2 2 2 3 2 4 4 5" xfId="56005"/>
    <cellStyle name="Normal 3 2 2 2 3 2 4 5" xfId="3540"/>
    <cellStyle name="Normal 3 2 2 2 3 2 4 6" xfId="14118"/>
    <cellStyle name="Normal 3 2 2 2 3 2 4 7" xfId="19049"/>
    <cellStyle name="Normal 3 2 2 2 3 2 4 8" xfId="29606"/>
    <cellStyle name="Normal 3 2 2 2 3 2 4 9" xfId="40161"/>
    <cellStyle name="Normal 3 2 2 2 3 2 5" xfId="1424"/>
    <cellStyle name="Normal 3 2 2 2 3 2 5 2" xfId="6710"/>
    <cellStyle name="Normal 3 2 2 2 3 2 5 2 2" xfId="11991"/>
    <cellStyle name="Normal 3 2 2 2 3 2 5 2 2 2" xfId="27497"/>
    <cellStyle name="Normal 3 2 2 2 3 2 5 2 2 3" xfId="38054"/>
    <cellStyle name="Normal 3 2 2 2 3 2 5 2 2 4" xfId="48609"/>
    <cellStyle name="Normal 3 2 2 2 3 2 5 2 2 5" xfId="59173"/>
    <cellStyle name="Normal 3 2 2 2 3 2 5 2 3" xfId="17110"/>
    <cellStyle name="Normal 3 2 2 2 3 2 5 2 4" xfId="22217"/>
    <cellStyle name="Normal 3 2 2 2 3 2 5 2 5" xfId="32774"/>
    <cellStyle name="Normal 3 2 2 2 3 2 5 2 6" xfId="43329"/>
    <cellStyle name="Normal 3 2 2 2 3 2 5 2 7" xfId="53893"/>
    <cellStyle name="Normal 3 2 2 2 3 2 5 3" xfId="9350"/>
    <cellStyle name="Normal 3 2 2 2 3 2 5 3 2" xfId="24857"/>
    <cellStyle name="Normal 3 2 2 2 3 2 5 3 3" xfId="35414"/>
    <cellStyle name="Normal 3 2 2 2 3 2 5 3 4" xfId="45969"/>
    <cellStyle name="Normal 3 2 2 2 3 2 5 3 5" xfId="56533"/>
    <cellStyle name="Normal 3 2 2 2 3 2 5 4" xfId="4068"/>
    <cellStyle name="Normal 3 2 2 2 3 2 5 5" xfId="14646"/>
    <cellStyle name="Normal 3 2 2 2 3 2 5 6" xfId="19577"/>
    <cellStyle name="Normal 3 2 2 2 3 2 5 7" xfId="30134"/>
    <cellStyle name="Normal 3 2 2 2 3 2 5 8" xfId="40689"/>
    <cellStyle name="Normal 3 2 2 2 3 2 5 9" xfId="51253"/>
    <cellStyle name="Normal 3 2 2 2 3 2 6" xfId="2656"/>
    <cellStyle name="Normal 3 2 2 2 3 2 6 2" xfId="7942"/>
    <cellStyle name="Normal 3 2 2 2 3 2 6 2 2" xfId="13223"/>
    <cellStyle name="Normal 3 2 2 2 3 2 6 2 2 2" xfId="28729"/>
    <cellStyle name="Normal 3 2 2 2 3 2 6 2 2 3" xfId="39286"/>
    <cellStyle name="Normal 3 2 2 2 3 2 6 2 2 4" xfId="49841"/>
    <cellStyle name="Normal 3 2 2 2 3 2 6 2 2 5" xfId="60405"/>
    <cellStyle name="Normal 3 2 2 2 3 2 6 2 3" xfId="23449"/>
    <cellStyle name="Normal 3 2 2 2 3 2 6 2 4" xfId="34006"/>
    <cellStyle name="Normal 3 2 2 2 3 2 6 2 5" xfId="44561"/>
    <cellStyle name="Normal 3 2 2 2 3 2 6 2 6" xfId="55125"/>
    <cellStyle name="Normal 3 2 2 2 3 2 6 3" xfId="10582"/>
    <cellStyle name="Normal 3 2 2 2 3 2 6 3 2" xfId="26089"/>
    <cellStyle name="Normal 3 2 2 2 3 2 6 3 3" xfId="36646"/>
    <cellStyle name="Normal 3 2 2 2 3 2 6 3 4" xfId="47201"/>
    <cellStyle name="Normal 3 2 2 2 3 2 6 3 5" xfId="57765"/>
    <cellStyle name="Normal 3 2 2 2 3 2 6 4" xfId="5300"/>
    <cellStyle name="Normal 3 2 2 2 3 2 6 5" xfId="15878"/>
    <cellStyle name="Normal 3 2 2 2 3 2 6 6" xfId="20809"/>
    <cellStyle name="Normal 3 2 2 2 3 2 6 7" xfId="31366"/>
    <cellStyle name="Normal 3 2 2 2 3 2 6 8" xfId="41921"/>
    <cellStyle name="Normal 3 2 2 2 3 2 6 9" xfId="52485"/>
    <cellStyle name="Normal 3 2 2 2 3 2 7" xfId="5477"/>
    <cellStyle name="Normal 3 2 2 2 3 2 7 2" xfId="10759"/>
    <cellStyle name="Normal 3 2 2 2 3 2 7 2 2" xfId="26265"/>
    <cellStyle name="Normal 3 2 2 2 3 2 7 2 3" xfId="36822"/>
    <cellStyle name="Normal 3 2 2 2 3 2 7 2 4" xfId="47377"/>
    <cellStyle name="Normal 3 2 2 2 3 2 7 2 5" xfId="57941"/>
    <cellStyle name="Normal 3 2 2 2 3 2 7 3" xfId="20985"/>
    <cellStyle name="Normal 3 2 2 2 3 2 7 4" xfId="31542"/>
    <cellStyle name="Normal 3 2 2 2 3 2 7 5" xfId="42097"/>
    <cellStyle name="Normal 3 2 2 2 3 2 7 6" xfId="52661"/>
    <cellStyle name="Normal 3 2 2 2 3 2 8" xfId="8118"/>
    <cellStyle name="Normal 3 2 2 2 3 2 8 2" xfId="23625"/>
    <cellStyle name="Normal 3 2 2 2 3 2 8 3" xfId="34182"/>
    <cellStyle name="Normal 3 2 2 2 3 2 8 4" xfId="44737"/>
    <cellStyle name="Normal 3 2 2 2 3 2 8 5" xfId="55301"/>
    <cellStyle name="Normal 3 2 2 2 3 2 9" xfId="2833"/>
    <cellStyle name="Normal 3 2 2 2 3 3" xfId="280"/>
    <cellStyle name="Normal 3 2 2 2 3 3 10" xfId="28995"/>
    <cellStyle name="Normal 3 2 2 2 3 3 11" xfId="39550"/>
    <cellStyle name="Normal 3 2 2 2 3 3 12" xfId="50110"/>
    <cellStyle name="Normal 3 2 2 2 3 3 2" xfId="633"/>
    <cellStyle name="Normal 3 2 2 2 3 3 2 10" xfId="50462"/>
    <cellStyle name="Normal 3 2 2 2 3 3 2 2" xfId="1865"/>
    <cellStyle name="Normal 3 2 2 2 3 3 2 2 2" xfId="7151"/>
    <cellStyle name="Normal 3 2 2 2 3 3 2 2 2 2" xfId="12432"/>
    <cellStyle name="Normal 3 2 2 2 3 3 2 2 2 2 2" xfId="27938"/>
    <cellStyle name="Normal 3 2 2 2 3 3 2 2 2 2 3" xfId="38495"/>
    <cellStyle name="Normal 3 2 2 2 3 3 2 2 2 2 4" xfId="49050"/>
    <cellStyle name="Normal 3 2 2 2 3 3 2 2 2 2 5" xfId="59614"/>
    <cellStyle name="Normal 3 2 2 2 3 3 2 2 2 3" xfId="17551"/>
    <cellStyle name="Normal 3 2 2 2 3 3 2 2 2 4" xfId="22658"/>
    <cellStyle name="Normal 3 2 2 2 3 3 2 2 2 5" xfId="33215"/>
    <cellStyle name="Normal 3 2 2 2 3 3 2 2 2 6" xfId="43770"/>
    <cellStyle name="Normal 3 2 2 2 3 3 2 2 2 7" xfId="54334"/>
    <cellStyle name="Normal 3 2 2 2 3 3 2 2 3" xfId="9791"/>
    <cellStyle name="Normal 3 2 2 2 3 3 2 2 3 2" xfId="25298"/>
    <cellStyle name="Normal 3 2 2 2 3 3 2 2 3 3" xfId="35855"/>
    <cellStyle name="Normal 3 2 2 2 3 3 2 2 3 4" xfId="46410"/>
    <cellStyle name="Normal 3 2 2 2 3 3 2 2 3 5" xfId="56974"/>
    <cellStyle name="Normal 3 2 2 2 3 3 2 2 4" xfId="4509"/>
    <cellStyle name="Normal 3 2 2 2 3 3 2 2 5" xfId="15087"/>
    <cellStyle name="Normal 3 2 2 2 3 3 2 2 6" xfId="20018"/>
    <cellStyle name="Normal 3 2 2 2 3 3 2 2 7" xfId="30575"/>
    <cellStyle name="Normal 3 2 2 2 3 3 2 2 8" xfId="41130"/>
    <cellStyle name="Normal 3 2 2 2 3 3 2 2 9" xfId="51694"/>
    <cellStyle name="Normal 3 2 2 2 3 3 2 3" xfId="5919"/>
    <cellStyle name="Normal 3 2 2 2 3 3 2 3 2" xfId="11200"/>
    <cellStyle name="Normal 3 2 2 2 3 3 2 3 2 2" xfId="26706"/>
    <cellStyle name="Normal 3 2 2 2 3 3 2 3 2 3" xfId="37263"/>
    <cellStyle name="Normal 3 2 2 2 3 3 2 3 2 4" xfId="47818"/>
    <cellStyle name="Normal 3 2 2 2 3 3 2 3 2 5" xfId="58382"/>
    <cellStyle name="Normal 3 2 2 2 3 3 2 3 3" xfId="16319"/>
    <cellStyle name="Normal 3 2 2 2 3 3 2 3 4" xfId="21426"/>
    <cellStyle name="Normal 3 2 2 2 3 3 2 3 5" xfId="31983"/>
    <cellStyle name="Normal 3 2 2 2 3 3 2 3 6" xfId="42538"/>
    <cellStyle name="Normal 3 2 2 2 3 3 2 3 7" xfId="53102"/>
    <cellStyle name="Normal 3 2 2 2 3 3 2 4" xfId="8559"/>
    <cellStyle name="Normal 3 2 2 2 3 3 2 4 2" xfId="24066"/>
    <cellStyle name="Normal 3 2 2 2 3 3 2 4 3" xfId="34623"/>
    <cellStyle name="Normal 3 2 2 2 3 3 2 4 4" xfId="45178"/>
    <cellStyle name="Normal 3 2 2 2 3 3 2 4 5" xfId="55742"/>
    <cellStyle name="Normal 3 2 2 2 3 3 2 5" xfId="3277"/>
    <cellStyle name="Normal 3 2 2 2 3 3 2 6" xfId="13855"/>
    <cellStyle name="Normal 3 2 2 2 3 3 2 7" xfId="18786"/>
    <cellStyle name="Normal 3 2 2 2 3 3 2 8" xfId="29343"/>
    <cellStyle name="Normal 3 2 2 2 3 3 2 9" xfId="39898"/>
    <cellStyle name="Normal 3 2 2 2 3 3 3" xfId="985"/>
    <cellStyle name="Normal 3 2 2 2 3 3 3 10" xfId="50814"/>
    <cellStyle name="Normal 3 2 2 2 3 3 3 2" xfId="2217"/>
    <cellStyle name="Normal 3 2 2 2 3 3 3 2 2" xfId="7503"/>
    <cellStyle name="Normal 3 2 2 2 3 3 3 2 2 2" xfId="12784"/>
    <cellStyle name="Normal 3 2 2 2 3 3 3 2 2 2 2" xfId="28290"/>
    <cellStyle name="Normal 3 2 2 2 3 3 3 2 2 2 3" xfId="38847"/>
    <cellStyle name="Normal 3 2 2 2 3 3 3 2 2 2 4" xfId="49402"/>
    <cellStyle name="Normal 3 2 2 2 3 3 3 2 2 2 5" xfId="59966"/>
    <cellStyle name="Normal 3 2 2 2 3 3 3 2 2 3" xfId="17903"/>
    <cellStyle name="Normal 3 2 2 2 3 3 3 2 2 4" xfId="23010"/>
    <cellStyle name="Normal 3 2 2 2 3 3 3 2 2 5" xfId="33567"/>
    <cellStyle name="Normal 3 2 2 2 3 3 3 2 2 6" xfId="44122"/>
    <cellStyle name="Normal 3 2 2 2 3 3 3 2 2 7" xfId="54686"/>
    <cellStyle name="Normal 3 2 2 2 3 3 3 2 3" xfId="10143"/>
    <cellStyle name="Normal 3 2 2 2 3 3 3 2 3 2" xfId="25650"/>
    <cellStyle name="Normal 3 2 2 2 3 3 3 2 3 3" xfId="36207"/>
    <cellStyle name="Normal 3 2 2 2 3 3 3 2 3 4" xfId="46762"/>
    <cellStyle name="Normal 3 2 2 2 3 3 3 2 3 5" xfId="57326"/>
    <cellStyle name="Normal 3 2 2 2 3 3 3 2 4" xfId="4861"/>
    <cellStyle name="Normal 3 2 2 2 3 3 3 2 5" xfId="15439"/>
    <cellStyle name="Normal 3 2 2 2 3 3 3 2 6" xfId="20370"/>
    <cellStyle name="Normal 3 2 2 2 3 3 3 2 7" xfId="30927"/>
    <cellStyle name="Normal 3 2 2 2 3 3 3 2 8" xfId="41482"/>
    <cellStyle name="Normal 3 2 2 2 3 3 3 2 9" xfId="52046"/>
    <cellStyle name="Normal 3 2 2 2 3 3 3 3" xfId="6271"/>
    <cellStyle name="Normal 3 2 2 2 3 3 3 3 2" xfId="11552"/>
    <cellStyle name="Normal 3 2 2 2 3 3 3 3 2 2" xfId="27058"/>
    <cellStyle name="Normal 3 2 2 2 3 3 3 3 2 3" xfId="37615"/>
    <cellStyle name="Normal 3 2 2 2 3 3 3 3 2 4" xfId="48170"/>
    <cellStyle name="Normal 3 2 2 2 3 3 3 3 2 5" xfId="58734"/>
    <cellStyle name="Normal 3 2 2 2 3 3 3 3 3" xfId="16671"/>
    <cellStyle name="Normal 3 2 2 2 3 3 3 3 4" xfId="21778"/>
    <cellStyle name="Normal 3 2 2 2 3 3 3 3 5" xfId="32335"/>
    <cellStyle name="Normal 3 2 2 2 3 3 3 3 6" xfId="42890"/>
    <cellStyle name="Normal 3 2 2 2 3 3 3 3 7" xfId="53454"/>
    <cellStyle name="Normal 3 2 2 2 3 3 3 4" xfId="8911"/>
    <cellStyle name="Normal 3 2 2 2 3 3 3 4 2" xfId="24418"/>
    <cellStyle name="Normal 3 2 2 2 3 3 3 4 3" xfId="34975"/>
    <cellStyle name="Normal 3 2 2 2 3 3 3 4 4" xfId="45530"/>
    <cellStyle name="Normal 3 2 2 2 3 3 3 4 5" xfId="56094"/>
    <cellStyle name="Normal 3 2 2 2 3 3 3 5" xfId="3629"/>
    <cellStyle name="Normal 3 2 2 2 3 3 3 6" xfId="14207"/>
    <cellStyle name="Normal 3 2 2 2 3 3 3 7" xfId="19138"/>
    <cellStyle name="Normal 3 2 2 2 3 3 3 8" xfId="29695"/>
    <cellStyle name="Normal 3 2 2 2 3 3 3 9" xfId="40250"/>
    <cellStyle name="Normal 3 2 2 2 3 3 4" xfId="1513"/>
    <cellStyle name="Normal 3 2 2 2 3 3 4 2" xfId="6799"/>
    <cellStyle name="Normal 3 2 2 2 3 3 4 2 2" xfId="12080"/>
    <cellStyle name="Normal 3 2 2 2 3 3 4 2 2 2" xfId="27586"/>
    <cellStyle name="Normal 3 2 2 2 3 3 4 2 2 3" xfId="38143"/>
    <cellStyle name="Normal 3 2 2 2 3 3 4 2 2 4" xfId="48698"/>
    <cellStyle name="Normal 3 2 2 2 3 3 4 2 2 5" xfId="59262"/>
    <cellStyle name="Normal 3 2 2 2 3 3 4 2 3" xfId="17199"/>
    <cellStyle name="Normal 3 2 2 2 3 3 4 2 4" xfId="22306"/>
    <cellStyle name="Normal 3 2 2 2 3 3 4 2 5" xfId="32863"/>
    <cellStyle name="Normal 3 2 2 2 3 3 4 2 6" xfId="43418"/>
    <cellStyle name="Normal 3 2 2 2 3 3 4 2 7" xfId="53982"/>
    <cellStyle name="Normal 3 2 2 2 3 3 4 3" xfId="9439"/>
    <cellStyle name="Normal 3 2 2 2 3 3 4 3 2" xfId="24946"/>
    <cellStyle name="Normal 3 2 2 2 3 3 4 3 3" xfId="35503"/>
    <cellStyle name="Normal 3 2 2 2 3 3 4 3 4" xfId="46058"/>
    <cellStyle name="Normal 3 2 2 2 3 3 4 3 5" xfId="56622"/>
    <cellStyle name="Normal 3 2 2 2 3 3 4 4" xfId="4157"/>
    <cellStyle name="Normal 3 2 2 2 3 3 4 5" xfId="14735"/>
    <cellStyle name="Normal 3 2 2 2 3 3 4 6" xfId="19666"/>
    <cellStyle name="Normal 3 2 2 2 3 3 4 7" xfId="30223"/>
    <cellStyle name="Normal 3 2 2 2 3 3 4 8" xfId="40778"/>
    <cellStyle name="Normal 3 2 2 2 3 3 4 9" xfId="51342"/>
    <cellStyle name="Normal 3 2 2 2 3 3 5" xfId="5566"/>
    <cellStyle name="Normal 3 2 2 2 3 3 5 2" xfId="10848"/>
    <cellStyle name="Normal 3 2 2 2 3 3 5 2 2" xfId="26354"/>
    <cellStyle name="Normal 3 2 2 2 3 3 5 2 3" xfId="36911"/>
    <cellStyle name="Normal 3 2 2 2 3 3 5 2 4" xfId="47466"/>
    <cellStyle name="Normal 3 2 2 2 3 3 5 2 5" xfId="58030"/>
    <cellStyle name="Normal 3 2 2 2 3 3 5 3" xfId="15967"/>
    <cellStyle name="Normal 3 2 2 2 3 3 5 4" xfId="21074"/>
    <cellStyle name="Normal 3 2 2 2 3 3 5 5" xfId="31631"/>
    <cellStyle name="Normal 3 2 2 2 3 3 5 6" xfId="42186"/>
    <cellStyle name="Normal 3 2 2 2 3 3 5 7" xfId="52750"/>
    <cellStyle name="Normal 3 2 2 2 3 3 6" xfId="8207"/>
    <cellStyle name="Normal 3 2 2 2 3 3 6 2" xfId="23714"/>
    <cellStyle name="Normal 3 2 2 2 3 3 6 3" xfId="34271"/>
    <cellStyle name="Normal 3 2 2 2 3 3 6 4" xfId="44826"/>
    <cellStyle name="Normal 3 2 2 2 3 3 6 5" xfId="55390"/>
    <cellStyle name="Normal 3 2 2 2 3 3 7" xfId="2929"/>
    <cellStyle name="Normal 3 2 2 2 3 3 8" xfId="13503"/>
    <cellStyle name="Normal 3 2 2 2 3 3 9" xfId="18434"/>
    <cellStyle name="Normal 3 2 2 2 3 4" xfId="456"/>
    <cellStyle name="Normal 3 2 2 2 3 4 10" xfId="39724"/>
    <cellStyle name="Normal 3 2 2 2 3 4 11" xfId="50286"/>
    <cellStyle name="Normal 3 2 2 2 3 4 2" xfId="1161"/>
    <cellStyle name="Normal 3 2 2 2 3 4 2 10" xfId="50990"/>
    <cellStyle name="Normal 3 2 2 2 3 4 2 2" xfId="2393"/>
    <cellStyle name="Normal 3 2 2 2 3 4 2 2 2" xfId="7679"/>
    <cellStyle name="Normal 3 2 2 2 3 4 2 2 2 2" xfId="12960"/>
    <cellStyle name="Normal 3 2 2 2 3 4 2 2 2 2 2" xfId="28466"/>
    <cellStyle name="Normal 3 2 2 2 3 4 2 2 2 2 3" xfId="39023"/>
    <cellStyle name="Normal 3 2 2 2 3 4 2 2 2 2 4" xfId="49578"/>
    <cellStyle name="Normal 3 2 2 2 3 4 2 2 2 2 5" xfId="60142"/>
    <cellStyle name="Normal 3 2 2 2 3 4 2 2 2 3" xfId="18079"/>
    <cellStyle name="Normal 3 2 2 2 3 4 2 2 2 4" xfId="23186"/>
    <cellStyle name="Normal 3 2 2 2 3 4 2 2 2 5" xfId="33743"/>
    <cellStyle name="Normal 3 2 2 2 3 4 2 2 2 6" xfId="44298"/>
    <cellStyle name="Normal 3 2 2 2 3 4 2 2 2 7" xfId="54862"/>
    <cellStyle name="Normal 3 2 2 2 3 4 2 2 3" xfId="10319"/>
    <cellStyle name="Normal 3 2 2 2 3 4 2 2 3 2" xfId="25826"/>
    <cellStyle name="Normal 3 2 2 2 3 4 2 2 3 3" xfId="36383"/>
    <cellStyle name="Normal 3 2 2 2 3 4 2 2 3 4" xfId="46938"/>
    <cellStyle name="Normal 3 2 2 2 3 4 2 2 3 5" xfId="57502"/>
    <cellStyle name="Normal 3 2 2 2 3 4 2 2 4" xfId="5037"/>
    <cellStyle name="Normal 3 2 2 2 3 4 2 2 5" xfId="15615"/>
    <cellStyle name="Normal 3 2 2 2 3 4 2 2 6" xfId="20546"/>
    <cellStyle name="Normal 3 2 2 2 3 4 2 2 7" xfId="31103"/>
    <cellStyle name="Normal 3 2 2 2 3 4 2 2 8" xfId="41658"/>
    <cellStyle name="Normal 3 2 2 2 3 4 2 2 9" xfId="52222"/>
    <cellStyle name="Normal 3 2 2 2 3 4 2 3" xfId="6447"/>
    <cellStyle name="Normal 3 2 2 2 3 4 2 3 2" xfId="11728"/>
    <cellStyle name="Normal 3 2 2 2 3 4 2 3 2 2" xfId="27234"/>
    <cellStyle name="Normal 3 2 2 2 3 4 2 3 2 3" xfId="37791"/>
    <cellStyle name="Normal 3 2 2 2 3 4 2 3 2 4" xfId="48346"/>
    <cellStyle name="Normal 3 2 2 2 3 4 2 3 2 5" xfId="58910"/>
    <cellStyle name="Normal 3 2 2 2 3 4 2 3 3" xfId="16847"/>
    <cellStyle name="Normal 3 2 2 2 3 4 2 3 4" xfId="21954"/>
    <cellStyle name="Normal 3 2 2 2 3 4 2 3 5" xfId="32511"/>
    <cellStyle name="Normal 3 2 2 2 3 4 2 3 6" xfId="43066"/>
    <cellStyle name="Normal 3 2 2 2 3 4 2 3 7" xfId="53630"/>
    <cellStyle name="Normal 3 2 2 2 3 4 2 4" xfId="9087"/>
    <cellStyle name="Normal 3 2 2 2 3 4 2 4 2" xfId="24594"/>
    <cellStyle name="Normal 3 2 2 2 3 4 2 4 3" xfId="35151"/>
    <cellStyle name="Normal 3 2 2 2 3 4 2 4 4" xfId="45706"/>
    <cellStyle name="Normal 3 2 2 2 3 4 2 4 5" xfId="56270"/>
    <cellStyle name="Normal 3 2 2 2 3 4 2 5" xfId="3805"/>
    <cellStyle name="Normal 3 2 2 2 3 4 2 6" xfId="14383"/>
    <cellStyle name="Normal 3 2 2 2 3 4 2 7" xfId="19314"/>
    <cellStyle name="Normal 3 2 2 2 3 4 2 8" xfId="29871"/>
    <cellStyle name="Normal 3 2 2 2 3 4 2 9" xfId="40426"/>
    <cellStyle name="Normal 3 2 2 2 3 4 3" xfId="1689"/>
    <cellStyle name="Normal 3 2 2 2 3 4 3 2" xfId="6975"/>
    <cellStyle name="Normal 3 2 2 2 3 4 3 2 2" xfId="12256"/>
    <cellStyle name="Normal 3 2 2 2 3 4 3 2 2 2" xfId="27762"/>
    <cellStyle name="Normal 3 2 2 2 3 4 3 2 2 3" xfId="38319"/>
    <cellStyle name="Normal 3 2 2 2 3 4 3 2 2 4" xfId="48874"/>
    <cellStyle name="Normal 3 2 2 2 3 4 3 2 2 5" xfId="59438"/>
    <cellStyle name="Normal 3 2 2 2 3 4 3 2 3" xfId="17375"/>
    <cellStyle name="Normal 3 2 2 2 3 4 3 2 4" xfId="22482"/>
    <cellStyle name="Normal 3 2 2 2 3 4 3 2 5" xfId="33039"/>
    <cellStyle name="Normal 3 2 2 2 3 4 3 2 6" xfId="43594"/>
    <cellStyle name="Normal 3 2 2 2 3 4 3 2 7" xfId="54158"/>
    <cellStyle name="Normal 3 2 2 2 3 4 3 3" xfId="9615"/>
    <cellStyle name="Normal 3 2 2 2 3 4 3 3 2" xfId="25122"/>
    <cellStyle name="Normal 3 2 2 2 3 4 3 3 3" xfId="35679"/>
    <cellStyle name="Normal 3 2 2 2 3 4 3 3 4" xfId="46234"/>
    <cellStyle name="Normal 3 2 2 2 3 4 3 3 5" xfId="56798"/>
    <cellStyle name="Normal 3 2 2 2 3 4 3 4" xfId="4333"/>
    <cellStyle name="Normal 3 2 2 2 3 4 3 5" xfId="14911"/>
    <cellStyle name="Normal 3 2 2 2 3 4 3 6" xfId="19842"/>
    <cellStyle name="Normal 3 2 2 2 3 4 3 7" xfId="30399"/>
    <cellStyle name="Normal 3 2 2 2 3 4 3 8" xfId="40954"/>
    <cellStyle name="Normal 3 2 2 2 3 4 3 9" xfId="51518"/>
    <cellStyle name="Normal 3 2 2 2 3 4 4" xfId="5742"/>
    <cellStyle name="Normal 3 2 2 2 3 4 4 2" xfId="11024"/>
    <cellStyle name="Normal 3 2 2 2 3 4 4 2 2" xfId="26530"/>
    <cellStyle name="Normal 3 2 2 2 3 4 4 2 3" xfId="37087"/>
    <cellStyle name="Normal 3 2 2 2 3 4 4 2 4" xfId="47642"/>
    <cellStyle name="Normal 3 2 2 2 3 4 4 2 5" xfId="58206"/>
    <cellStyle name="Normal 3 2 2 2 3 4 4 3" xfId="16143"/>
    <cellStyle name="Normal 3 2 2 2 3 4 4 4" xfId="21250"/>
    <cellStyle name="Normal 3 2 2 2 3 4 4 5" xfId="31807"/>
    <cellStyle name="Normal 3 2 2 2 3 4 4 6" xfId="42362"/>
    <cellStyle name="Normal 3 2 2 2 3 4 4 7" xfId="52926"/>
    <cellStyle name="Normal 3 2 2 2 3 4 5" xfId="8383"/>
    <cellStyle name="Normal 3 2 2 2 3 4 5 2" xfId="23890"/>
    <cellStyle name="Normal 3 2 2 2 3 4 5 3" xfId="34447"/>
    <cellStyle name="Normal 3 2 2 2 3 4 5 4" xfId="45002"/>
    <cellStyle name="Normal 3 2 2 2 3 4 5 5" xfId="55566"/>
    <cellStyle name="Normal 3 2 2 2 3 4 6" xfId="3103"/>
    <cellStyle name="Normal 3 2 2 2 3 4 7" xfId="13679"/>
    <cellStyle name="Normal 3 2 2 2 3 4 8" xfId="18610"/>
    <cellStyle name="Normal 3 2 2 2 3 4 9" xfId="29169"/>
    <cellStyle name="Normal 3 2 2 2 3 5" xfId="809"/>
    <cellStyle name="Normal 3 2 2 2 3 5 10" xfId="50638"/>
    <cellStyle name="Normal 3 2 2 2 3 5 2" xfId="2041"/>
    <cellStyle name="Normal 3 2 2 2 3 5 2 2" xfId="7327"/>
    <cellStyle name="Normal 3 2 2 2 3 5 2 2 2" xfId="12608"/>
    <cellStyle name="Normal 3 2 2 2 3 5 2 2 2 2" xfId="28114"/>
    <cellStyle name="Normal 3 2 2 2 3 5 2 2 2 3" xfId="38671"/>
    <cellStyle name="Normal 3 2 2 2 3 5 2 2 2 4" xfId="49226"/>
    <cellStyle name="Normal 3 2 2 2 3 5 2 2 2 5" xfId="59790"/>
    <cellStyle name="Normal 3 2 2 2 3 5 2 2 3" xfId="17727"/>
    <cellStyle name="Normal 3 2 2 2 3 5 2 2 4" xfId="22834"/>
    <cellStyle name="Normal 3 2 2 2 3 5 2 2 5" xfId="33391"/>
    <cellStyle name="Normal 3 2 2 2 3 5 2 2 6" xfId="43946"/>
    <cellStyle name="Normal 3 2 2 2 3 5 2 2 7" xfId="54510"/>
    <cellStyle name="Normal 3 2 2 2 3 5 2 3" xfId="9967"/>
    <cellStyle name="Normal 3 2 2 2 3 5 2 3 2" xfId="25474"/>
    <cellStyle name="Normal 3 2 2 2 3 5 2 3 3" xfId="36031"/>
    <cellStyle name="Normal 3 2 2 2 3 5 2 3 4" xfId="46586"/>
    <cellStyle name="Normal 3 2 2 2 3 5 2 3 5" xfId="57150"/>
    <cellStyle name="Normal 3 2 2 2 3 5 2 4" xfId="4685"/>
    <cellStyle name="Normal 3 2 2 2 3 5 2 5" xfId="15263"/>
    <cellStyle name="Normal 3 2 2 2 3 5 2 6" xfId="20194"/>
    <cellStyle name="Normal 3 2 2 2 3 5 2 7" xfId="30751"/>
    <cellStyle name="Normal 3 2 2 2 3 5 2 8" xfId="41306"/>
    <cellStyle name="Normal 3 2 2 2 3 5 2 9" xfId="51870"/>
    <cellStyle name="Normal 3 2 2 2 3 5 3" xfId="6095"/>
    <cellStyle name="Normal 3 2 2 2 3 5 3 2" xfId="11376"/>
    <cellStyle name="Normal 3 2 2 2 3 5 3 2 2" xfId="26882"/>
    <cellStyle name="Normal 3 2 2 2 3 5 3 2 3" xfId="37439"/>
    <cellStyle name="Normal 3 2 2 2 3 5 3 2 4" xfId="47994"/>
    <cellStyle name="Normal 3 2 2 2 3 5 3 2 5" xfId="58558"/>
    <cellStyle name="Normal 3 2 2 2 3 5 3 3" xfId="16495"/>
    <cellStyle name="Normal 3 2 2 2 3 5 3 4" xfId="21602"/>
    <cellStyle name="Normal 3 2 2 2 3 5 3 5" xfId="32159"/>
    <cellStyle name="Normal 3 2 2 2 3 5 3 6" xfId="42714"/>
    <cellStyle name="Normal 3 2 2 2 3 5 3 7" xfId="53278"/>
    <cellStyle name="Normal 3 2 2 2 3 5 4" xfId="8735"/>
    <cellStyle name="Normal 3 2 2 2 3 5 4 2" xfId="24242"/>
    <cellStyle name="Normal 3 2 2 2 3 5 4 3" xfId="34799"/>
    <cellStyle name="Normal 3 2 2 2 3 5 4 4" xfId="45354"/>
    <cellStyle name="Normal 3 2 2 2 3 5 4 5" xfId="55918"/>
    <cellStyle name="Normal 3 2 2 2 3 5 5" xfId="3453"/>
    <cellStyle name="Normal 3 2 2 2 3 5 6" xfId="14031"/>
    <cellStyle name="Normal 3 2 2 2 3 5 7" xfId="18962"/>
    <cellStyle name="Normal 3 2 2 2 3 5 8" xfId="29519"/>
    <cellStyle name="Normal 3 2 2 2 3 5 9" xfId="40074"/>
    <cellStyle name="Normal 3 2 2 2 3 6" xfId="1337"/>
    <cellStyle name="Normal 3 2 2 2 3 6 2" xfId="6623"/>
    <cellStyle name="Normal 3 2 2 2 3 6 2 2" xfId="11904"/>
    <cellStyle name="Normal 3 2 2 2 3 6 2 2 2" xfId="27410"/>
    <cellStyle name="Normal 3 2 2 2 3 6 2 2 3" xfId="37967"/>
    <cellStyle name="Normal 3 2 2 2 3 6 2 2 4" xfId="48522"/>
    <cellStyle name="Normal 3 2 2 2 3 6 2 2 5" xfId="59086"/>
    <cellStyle name="Normal 3 2 2 2 3 6 2 3" xfId="17023"/>
    <cellStyle name="Normal 3 2 2 2 3 6 2 4" xfId="22130"/>
    <cellStyle name="Normal 3 2 2 2 3 6 2 5" xfId="32687"/>
    <cellStyle name="Normal 3 2 2 2 3 6 2 6" xfId="43242"/>
    <cellStyle name="Normal 3 2 2 2 3 6 2 7" xfId="53806"/>
    <cellStyle name="Normal 3 2 2 2 3 6 3" xfId="9263"/>
    <cellStyle name="Normal 3 2 2 2 3 6 3 2" xfId="24770"/>
    <cellStyle name="Normal 3 2 2 2 3 6 3 3" xfId="35327"/>
    <cellStyle name="Normal 3 2 2 2 3 6 3 4" xfId="45882"/>
    <cellStyle name="Normal 3 2 2 2 3 6 3 5" xfId="56446"/>
    <cellStyle name="Normal 3 2 2 2 3 6 4" xfId="3981"/>
    <cellStyle name="Normal 3 2 2 2 3 6 5" xfId="14559"/>
    <cellStyle name="Normal 3 2 2 2 3 6 6" xfId="19490"/>
    <cellStyle name="Normal 3 2 2 2 3 6 7" xfId="30047"/>
    <cellStyle name="Normal 3 2 2 2 3 6 8" xfId="40602"/>
    <cellStyle name="Normal 3 2 2 2 3 6 9" xfId="51166"/>
    <cellStyle name="Normal 3 2 2 2 3 7" xfId="2569"/>
    <cellStyle name="Normal 3 2 2 2 3 7 2" xfId="7855"/>
    <cellStyle name="Normal 3 2 2 2 3 7 2 2" xfId="13136"/>
    <cellStyle name="Normal 3 2 2 2 3 7 2 2 2" xfId="28642"/>
    <cellStyle name="Normal 3 2 2 2 3 7 2 2 3" xfId="39199"/>
    <cellStyle name="Normal 3 2 2 2 3 7 2 2 4" xfId="49754"/>
    <cellStyle name="Normal 3 2 2 2 3 7 2 2 5" xfId="60318"/>
    <cellStyle name="Normal 3 2 2 2 3 7 2 3" xfId="23362"/>
    <cellStyle name="Normal 3 2 2 2 3 7 2 4" xfId="33919"/>
    <cellStyle name="Normal 3 2 2 2 3 7 2 5" xfId="44474"/>
    <cellStyle name="Normal 3 2 2 2 3 7 2 6" xfId="55038"/>
    <cellStyle name="Normal 3 2 2 2 3 7 3" xfId="10495"/>
    <cellStyle name="Normal 3 2 2 2 3 7 3 2" xfId="26002"/>
    <cellStyle name="Normal 3 2 2 2 3 7 3 3" xfId="36559"/>
    <cellStyle name="Normal 3 2 2 2 3 7 3 4" xfId="47114"/>
    <cellStyle name="Normal 3 2 2 2 3 7 3 5" xfId="57678"/>
    <cellStyle name="Normal 3 2 2 2 3 7 4" xfId="5213"/>
    <cellStyle name="Normal 3 2 2 2 3 7 5" xfId="15791"/>
    <cellStyle name="Normal 3 2 2 2 3 7 6" xfId="20722"/>
    <cellStyle name="Normal 3 2 2 2 3 7 7" xfId="31279"/>
    <cellStyle name="Normal 3 2 2 2 3 7 8" xfId="41834"/>
    <cellStyle name="Normal 3 2 2 2 3 7 9" xfId="52398"/>
    <cellStyle name="Normal 3 2 2 2 3 8" xfId="5390"/>
    <cellStyle name="Normal 3 2 2 2 3 8 2" xfId="10672"/>
    <cellStyle name="Normal 3 2 2 2 3 8 2 2" xfId="26178"/>
    <cellStyle name="Normal 3 2 2 2 3 8 2 3" xfId="36735"/>
    <cellStyle name="Normal 3 2 2 2 3 8 2 4" xfId="47290"/>
    <cellStyle name="Normal 3 2 2 2 3 8 2 5" xfId="57854"/>
    <cellStyle name="Normal 3 2 2 2 3 8 3" xfId="20898"/>
    <cellStyle name="Normal 3 2 2 2 3 8 4" xfId="31455"/>
    <cellStyle name="Normal 3 2 2 2 3 8 5" xfId="42010"/>
    <cellStyle name="Normal 3 2 2 2 3 8 6" xfId="52574"/>
    <cellStyle name="Normal 3 2 2 2 3 9" xfId="8031"/>
    <cellStyle name="Normal 3 2 2 2 3 9 2" xfId="23538"/>
    <cellStyle name="Normal 3 2 2 2 3 9 3" xfId="34095"/>
    <cellStyle name="Normal 3 2 2 2 3 9 4" xfId="44650"/>
    <cellStyle name="Normal 3 2 2 2 3 9 5" xfId="55214"/>
    <cellStyle name="Normal 3 2 2 2 4" xfId="154"/>
    <cellStyle name="Normal 3 2 2 2 4 10" xfId="13384"/>
    <cellStyle name="Normal 3 2 2 2 4 11" xfId="18314"/>
    <cellStyle name="Normal 3 2 2 2 4 12" xfId="28876"/>
    <cellStyle name="Normal 3 2 2 2 4 13" xfId="39431"/>
    <cellStyle name="Normal 3 2 2 2 4 14" xfId="49991"/>
    <cellStyle name="Normal 3 2 2 2 4 2" xfId="337"/>
    <cellStyle name="Normal 3 2 2 2 4 2 10" xfId="29052"/>
    <cellStyle name="Normal 3 2 2 2 4 2 11" xfId="39607"/>
    <cellStyle name="Normal 3 2 2 2 4 2 12" xfId="50167"/>
    <cellStyle name="Normal 3 2 2 2 4 2 2" xfId="690"/>
    <cellStyle name="Normal 3 2 2 2 4 2 2 10" xfId="50519"/>
    <cellStyle name="Normal 3 2 2 2 4 2 2 2" xfId="1922"/>
    <cellStyle name="Normal 3 2 2 2 4 2 2 2 2" xfId="7208"/>
    <cellStyle name="Normal 3 2 2 2 4 2 2 2 2 2" xfId="12489"/>
    <cellStyle name="Normal 3 2 2 2 4 2 2 2 2 2 2" xfId="27995"/>
    <cellStyle name="Normal 3 2 2 2 4 2 2 2 2 2 3" xfId="38552"/>
    <cellStyle name="Normal 3 2 2 2 4 2 2 2 2 2 4" xfId="49107"/>
    <cellStyle name="Normal 3 2 2 2 4 2 2 2 2 2 5" xfId="59671"/>
    <cellStyle name="Normal 3 2 2 2 4 2 2 2 2 3" xfId="17608"/>
    <cellStyle name="Normal 3 2 2 2 4 2 2 2 2 4" xfId="22715"/>
    <cellStyle name="Normal 3 2 2 2 4 2 2 2 2 5" xfId="33272"/>
    <cellStyle name="Normal 3 2 2 2 4 2 2 2 2 6" xfId="43827"/>
    <cellStyle name="Normal 3 2 2 2 4 2 2 2 2 7" xfId="54391"/>
    <cellStyle name="Normal 3 2 2 2 4 2 2 2 3" xfId="9848"/>
    <cellStyle name="Normal 3 2 2 2 4 2 2 2 3 2" xfId="25355"/>
    <cellStyle name="Normal 3 2 2 2 4 2 2 2 3 3" xfId="35912"/>
    <cellStyle name="Normal 3 2 2 2 4 2 2 2 3 4" xfId="46467"/>
    <cellStyle name="Normal 3 2 2 2 4 2 2 2 3 5" xfId="57031"/>
    <cellStyle name="Normal 3 2 2 2 4 2 2 2 4" xfId="4566"/>
    <cellStyle name="Normal 3 2 2 2 4 2 2 2 5" xfId="15144"/>
    <cellStyle name="Normal 3 2 2 2 4 2 2 2 6" xfId="20075"/>
    <cellStyle name="Normal 3 2 2 2 4 2 2 2 7" xfId="30632"/>
    <cellStyle name="Normal 3 2 2 2 4 2 2 2 8" xfId="41187"/>
    <cellStyle name="Normal 3 2 2 2 4 2 2 2 9" xfId="51751"/>
    <cellStyle name="Normal 3 2 2 2 4 2 2 3" xfId="5976"/>
    <cellStyle name="Normal 3 2 2 2 4 2 2 3 2" xfId="11257"/>
    <cellStyle name="Normal 3 2 2 2 4 2 2 3 2 2" xfId="26763"/>
    <cellStyle name="Normal 3 2 2 2 4 2 2 3 2 3" xfId="37320"/>
    <cellStyle name="Normal 3 2 2 2 4 2 2 3 2 4" xfId="47875"/>
    <cellStyle name="Normal 3 2 2 2 4 2 2 3 2 5" xfId="58439"/>
    <cellStyle name="Normal 3 2 2 2 4 2 2 3 3" xfId="16376"/>
    <cellStyle name="Normal 3 2 2 2 4 2 2 3 4" xfId="21483"/>
    <cellStyle name="Normal 3 2 2 2 4 2 2 3 5" xfId="32040"/>
    <cellStyle name="Normal 3 2 2 2 4 2 2 3 6" xfId="42595"/>
    <cellStyle name="Normal 3 2 2 2 4 2 2 3 7" xfId="53159"/>
    <cellStyle name="Normal 3 2 2 2 4 2 2 4" xfId="8616"/>
    <cellStyle name="Normal 3 2 2 2 4 2 2 4 2" xfId="24123"/>
    <cellStyle name="Normal 3 2 2 2 4 2 2 4 3" xfId="34680"/>
    <cellStyle name="Normal 3 2 2 2 4 2 2 4 4" xfId="45235"/>
    <cellStyle name="Normal 3 2 2 2 4 2 2 4 5" xfId="55799"/>
    <cellStyle name="Normal 3 2 2 2 4 2 2 5" xfId="3334"/>
    <cellStyle name="Normal 3 2 2 2 4 2 2 6" xfId="13912"/>
    <cellStyle name="Normal 3 2 2 2 4 2 2 7" xfId="18843"/>
    <cellStyle name="Normal 3 2 2 2 4 2 2 8" xfId="29400"/>
    <cellStyle name="Normal 3 2 2 2 4 2 2 9" xfId="39955"/>
    <cellStyle name="Normal 3 2 2 2 4 2 3" xfId="1042"/>
    <cellStyle name="Normal 3 2 2 2 4 2 3 10" xfId="50871"/>
    <cellStyle name="Normal 3 2 2 2 4 2 3 2" xfId="2274"/>
    <cellStyle name="Normal 3 2 2 2 4 2 3 2 2" xfId="7560"/>
    <cellStyle name="Normal 3 2 2 2 4 2 3 2 2 2" xfId="12841"/>
    <cellStyle name="Normal 3 2 2 2 4 2 3 2 2 2 2" xfId="28347"/>
    <cellStyle name="Normal 3 2 2 2 4 2 3 2 2 2 3" xfId="38904"/>
    <cellStyle name="Normal 3 2 2 2 4 2 3 2 2 2 4" xfId="49459"/>
    <cellStyle name="Normal 3 2 2 2 4 2 3 2 2 2 5" xfId="60023"/>
    <cellStyle name="Normal 3 2 2 2 4 2 3 2 2 3" xfId="17960"/>
    <cellStyle name="Normal 3 2 2 2 4 2 3 2 2 4" xfId="23067"/>
    <cellStyle name="Normal 3 2 2 2 4 2 3 2 2 5" xfId="33624"/>
    <cellStyle name="Normal 3 2 2 2 4 2 3 2 2 6" xfId="44179"/>
    <cellStyle name="Normal 3 2 2 2 4 2 3 2 2 7" xfId="54743"/>
    <cellStyle name="Normal 3 2 2 2 4 2 3 2 3" xfId="10200"/>
    <cellStyle name="Normal 3 2 2 2 4 2 3 2 3 2" xfId="25707"/>
    <cellStyle name="Normal 3 2 2 2 4 2 3 2 3 3" xfId="36264"/>
    <cellStyle name="Normal 3 2 2 2 4 2 3 2 3 4" xfId="46819"/>
    <cellStyle name="Normal 3 2 2 2 4 2 3 2 3 5" xfId="57383"/>
    <cellStyle name="Normal 3 2 2 2 4 2 3 2 4" xfId="4918"/>
    <cellStyle name="Normal 3 2 2 2 4 2 3 2 5" xfId="15496"/>
    <cellStyle name="Normal 3 2 2 2 4 2 3 2 6" xfId="20427"/>
    <cellStyle name="Normal 3 2 2 2 4 2 3 2 7" xfId="30984"/>
    <cellStyle name="Normal 3 2 2 2 4 2 3 2 8" xfId="41539"/>
    <cellStyle name="Normal 3 2 2 2 4 2 3 2 9" xfId="52103"/>
    <cellStyle name="Normal 3 2 2 2 4 2 3 3" xfId="6328"/>
    <cellStyle name="Normal 3 2 2 2 4 2 3 3 2" xfId="11609"/>
    <cellStyle name="Normal 3 2 2 2 4 2 3 3 2 2" xfId="27115"/>
    <cellStyle name="Normal 3 2 2 2 4 2 3 3 2 3" xfId="37672"/>
    <cellStyle name="Normal 3 2 2 2 4 2 3 3 2 4" xfId="48227"/>
    <cellStyle name="Normal 3 2 2 2 4 2 3 3 2 5" xfId="58791"/>
    <cellStyle name="Normal 3 2 2 2 4 2 3 3 3" xfId="16728"/>
    <cellStyle name="Normal 3 2 2 2 4 2 3 3 4" xfId="21835"/>
    <cellStyle name="Normal 3 2 2 2 4 2 3 3 5" xfId="32392"/>
    <cellStyle name="Normal 3 2 2 2 4 2 3 3 6" xfId="42947"/>
    <cellStyle name="Normal 3 2 2 2 4 2 3 3 7" xfId="53511"/>
    <cellStyle name="Normal 3 2 2 2 4 2 3 4" xfId="8968"/>
    <cellStyle name="Normal 3 2 2 2 4 2 3 4 2" xfId="24475"/>
    <cellStyle name="Normal 3 2 2 2 4 2 3 4 3" xfId="35032"/>
    <cellStyle name="Normal 3 2 2 2 4 2 3 4 4" xfId="45587"/>
    <cellStyle name="Normal 3 2 2 2 4 2 3 4 5" xfId="56151"/>
    <cellStyle name="Normal 3 2 2 2 4 2 3 5" xfId="3686"/>
    <cellStyle name="Normal 3 2 2 2 4 2 3 6" xfId="14264"/>
    <cellStyle name="Normal 3 2 2 2 4 2 3 7" xfId="19195"/>
    <cellStyle name="Normal 3 2 2 2 4 2 3 8" xfId="29752"/>
    <cellStyle name="Normal 3 2 2 2 4 2 3 9" xfId="40307"/>
    <cellStyle name="Normal 3 2 2 2 4 2 4" xfId="1570"/>
    <cellStyle name="Normal 3 2 2 2 4 2 4 2" xfId="6856"/>
    <cellStyle name="Normal 3 2 2 2 4 2 4 2 2" xfId="12137"/>
    <cellStyle name="Normal 3 2 2 2 4 2 4 2 2 2" xfId="27643"/>
    <cellStyle name="Normal 3 2 2 2 4 2 4 2 2 3" xfId="38200"/>
    <cellStyle name="Normal 3 2 2 2 4 2 4 2 2 4" xfId="48755"/>
    <cellStyle name="Normal 3 2 2 2 4 2 4 2 2 5" xfId="59319"/>
    <cellStyle name="Normal 3 2 2 2 4 2 4 2 3" xfId="17256"/>
    <cellStyle name="Normal 3 2 2 2 4 2 4 2 4" xfId="22363"/>
    <cellStyle name="Normal 3 2 2 2 4 2 4 2 5" xfId="32920"/>
    <cellStyle name="Normal 3 2 2 2 4 2 4 2 6" xfId="43475"/>
    <cellStyle name="Normal 3 2 2 2 4 2 4 2 7" xfId="54039"/>
    <cellStyle name="Normal 3 2 2 2 4 2 4 3" xfId="9496"/>
    <cellStyle name="Normal 3 2 2 2 4 2 4 3 2" xfId="25003"/>
    <cellStyle name="Normal 3 2 2 2 4 2 4 3 3" xfId="35560"/>
    <cellStyle name="Normal 3 2 2 2 4 2 4 3 4" xfId="46115"/>
    <cellStyle name="Normal 3 2 2 2 4 2 4 3 5" xfId="56679"/>
    <cellStyle name="Normal 3 2 2 2 4 2 4 4" xfId="4214"/>
    <cellStyle name="Normal 3 2 2 2 4 2 4 5" xfId="14792"/>
    <cellStyle name="Normal 3 2 2 2 4 2 4 6" xfId="19723"/>
    <cellStyle name="Normal 3 2 2 2 4 2 4 7" xfId="30280"/>
    <cellStyle name="Normal 3 2 2 2 4 2 4 8" xfId="40835"/>
    <cellStyle name="Normal 3 2 2 2 4 2 4 9" xfId="51399"/>
    <cellStyle name="Normal 3 2 2 2 4 2 5" xfId="5623"/>
    <cellStyle name="Normal 3 2 2 2 4 2 5 2" xfId="10905"/>
    <cellStyle name="Normal 3 2 2 2 4 2 5 2 2" xfId="26411"/>
    <cellStyle name="Normal 3 2 2 2 4 2 5 2 3" xfId="36968"/>
    <cellStyle name="Normal 3 2 2 2 4 2 5 2 4" xfId="47523"/>
    <cellStyle name="Normal 3 2 2 2 4 2 5 2 5" xfId="58087"/>
    <cellStyle name="Normal 3 2 2 2 4 2 5 3" xfId="16024"/>
    <cellStyle name="Normal 3 2 2 2 4 2 5 4" xfId="21131"/>
    <cellStyle name="Normal 3 2 2 2 4 2 5 5" xfId="31688"/>
    <cellStyle name="Normal 3 2 2 2 4 2 5 6" xfId="42243"/>
    <cellStyle name="Normal 3 2 2 2 4 2 5 7" xfId="52807"/>
    <cellStyle name="Normal 3 2 2 2 4 2 6" xfId="8264"/>
    <cellStyle name="Normal 3 2 2 2 4 2 6 2" xfId="23771"/>
    <cellStyle name="Normal 3 2 2 2 4 2 6 3" xfId="34328"/>
    <cellStyle name="Normal 3 2 2 2 4 2 6 4" xfId="44883"/>
    <cellStyle name="Normal 3 2 2 2 4 2 6 5" xfId="55447"/>
    <cellStyle name="Normal 3 2 2 2 4 2 7" xfId="2986"/>
    <cellStyle name="Normal 3 2 2 2 4 2 8" xfId="13560"/>
    <cellStyle name="Normal 3 2 2 2 4 2 9" xfId="18491"/>
    <cellStyle name="Normal 3 2 2 2 4 3" xfId="513"/>
    <cellStyle name="Normal 3 2 2 2 4 3 10" xfId="39780"/>
    <cellStyle name="Normal 3 2 2 2 4 3 11" xfId="50343"/>
    <cellStyle name="Normal 3 2 2 2 4 3 2" xfId="1218"/>
    <cellStyle name="Normal 3 2 2 2 4 3 2 10" xfId="51047"/>
    <cellStyle name="Normal 3 2 2 2 4 3 2 2" xfId="2450"/>
    <cellStyle name="Normal 3 2 2 2 4 3 2 2 2" xfId="7736"/>
    <cellStyle name="Normal 3 2 2 2 4 3 2 2 2 2" xfId="13017"/>
    <cellStyle name="Normal 3 2 2 2 4 3 2 2 2 2 2" xfId="28523"/>
    <cellStyle name="Normal 3 2 2 2 4 3 2 2 2 2 3" xfId="39080"/>
    <cellStyle name="Normal 3 2 2 2 4 3 2 2 2 2 4" xfId="49635"/>
    <cellStyle name="Normal 3 2 2 2 4 3 2 2 2 2 5" xfId="60199"/>
    <cellStyle name="Normal 3 2 2 2 4 3 2 2 2 3" xfId="18136"/>
    <cellStyle name="Normal 3 2 2 2 4 3 2 2 2 4" xfId="23243"/>
    <cellStyle name="Normal 3 2 2 2 4 3 2 2 2 5" xfId="33800"/>
    <cellStyle name="Normal 3 2 2 2 4 3 2 2 2 6" xfId="44355"/>
    <cellStyle name="Normal 3 2 2 2 4 3 2 2 2 7" xfId="54919"/>
    <cellStyle name="Normal 3 2 2 2 4 3 2 2 3" xfId="10376"/>
    <cellStyle name="Normal 3 2 2 2 4 3 2 2 3 2" xfId="25883"/>
    <cellStyle name="Normal 3 2 2 2 4 3 2 2 3 3" xfId="36440"/>
    <cellStyle name="Normal 3 2 2 2 4 3 2 2 3 4" xfId="46995"/>
    <cellStyle name="Normal 3 2 2 2 4 3 2 2 3 5" xfId="57559"/>
    <cellStyle name="Normal 3 2 2 2 4 3 2 2 4" xfId="5094"/>
    <cellStyle name="Normal 3 2 2 2 4 3 2 2 5" xfId="15672"/>
    <cellStyle name="Normal 3 2 2 2 4 3 2 2 6" xfId="20603"/>
    <cellStyle name="Normal 3 2 2 2 4 3 2 2 7" xfId="31160"/>
    <cellStyle name="Normal 3 2 2 2 4 3 2 2 8" xfId="41715"/>
    <cellStyle name="Normal 3 2 2 2 4 3 2 2 9" xfId="52279"/>
    <cellStyle name="Normal 3 2 2 2 4 3 2 3" xfId="6504"/>
    <cellStyle name="Normal 3 2 2 2 4 3 2 3 2" xfId="11785"/>
    <cellStyle name="Normal 3 2 2 2 4 3 2 3 2 2" xfId="27291"/>
    <cellStyle name="Normal 3 2 2 2 4 3 2 3 2 3" xfId="37848"/>
    <cellStyle name="Normal 3 2 2 2 4 3 2 3 2 4" xfId="48403"/>
    <cellStyle name="Normal 3 2 2 2 4 3 2 3 2 5" xfId="58967"/>
    <cellStyle name="Normal 3 2 2 2 4 3 2 3 3" xfId="16904"/>
    <cellStyle name="Normal 3 2 2 2 4 3 2 3 4" xfId="22011"/>
    <cellStyle name="Normal 3 2 2 2 4 3 2 3 5" xfId="32568"/>
    <cellStyle name="Normal 3 2 2 2 4 3 2 3 6" xfId="43123"/>
    <cellStyle name="Normal 3 2 2 2 4 3 2 3 7" xfId="53687"/>
    <cellStyle name="Normal 3 2 2 2 4 3 2 4" xfId="9144"/>
    <cellStyle name="Normal 3 2 2 2 4 3 2 4 2" xfId="24651"/>
    <cellStyle name="Normal 3 2 2 2 4 3 2 4 3" xfId="35208"/>
    <cellStyle name="Normal 3 2 2 2 4 3 2 4 4" xfId="45763"/>
    <cellStyle name="Normal 3 2 2 2 4 3 2 4 5" xfId="56327"/>
    <cellStyle name="Normal 3 2 2 2 4 3 2 5" xfId="3862"/>
    <cellStyle name="Normal 3 2 2 2 4 3 2 6" xfId="14440"/>
    <cellStyle name="Normal 3 2 2 2 4 3 2 7" xfId="19371"/>
    <cellStyle name="Normal 3 2 2 2 4 3 2 8" xfId="29928"/>
    <cellStyle name="Normal 3 2 2 2 4 3 2 9" xfId="40483"/>
    <cellStyle name="Normal 3 2 2 2 4 3 3" xfId="1746"/>
    <cellStyle name="Normal 3 2 2 2 4 3 3 2" xfId="7032"/>
    <cellStyle name="Normal 3 2 2 2 4 3 3 2 2" xfId="12313"/>
    <cellStyle name="Normal 3 2 2 2 4 3 3 2 2 2" xfId="27819"/>
    <cellStyle name="Normal 3 2 2 2 4 3 3 2 2 3" xfId="38376"/>
    <cellStyle name="Normal 3 2 2 2 4 3 3 2 2 4" xfId="48931"/>
    <cellStyle name="Normal 3 2 2 2 4 3 3 2 2 5" xfId="59495"/>
    <cellStyle name="Normal 3 2 2 2 4 3 3 2 3" xfId="17432"/>
    <cellStyle name="Normal 3 2 2 2 4 3 3 2 4" xfId="22539"/>
    <cellStyle name="Normal 3 2 2 2 4 3 3 2 5" xfId="33096"/>
    <cellStyle name="Normal 3 2 2 2 4 3 3 2 6" xfId="43651"/>
    <cellStyle name="Normal 3 2 2 2 4 3 3 2 7" xfId="54215"/>
    <cellStyle name="Normal 3 2 2 2 4 3 3 3" xfId="9672"/>
    <cellStyle name="Normal 3 2 2 2 4 3 3 3 2" xfId="25179"/>
    <cellStyle name="Normal 3 2 2 2 4 3 3 3 3" xfId="35736"/>
    <cellStyle name="Normal 3 2 2 2 4 3 3 3 4" xfId="46291"/>
    <cellStyle name="Normal 3 2 2 2 4 3 3 3 5" xfId="56855"/>
    <cellStyle name="Normal 3 2 2 2 4 3 3 4" xfId="4390"/>
    <cellStyle name="Normal 3 2 2 2 4 3 3 5" xfId="14968"/>
    <cellStyle name="Normal 3 2 2 2 4 3 3 6" xfId="19899"/>
    <cellStyle name="Normal 3 2 2 2 4 3 3 7" xfId="30456"/>
    <cellStyle name="Normal 3 2 2 2 4 3 3 8" xfId="41011"/>
    <cellStyle name="Normal 3 2 2 2 4 3 3 9" xfId="51575"/>
    <cellStyle name="Normal 3 2 2 2 4 3 4" xfId="5799"/>
    <cellStyle name="Normal 3 2 2 2 4 3 4 2" xfId="11081"/>
    <cellStyle name="Normal 3 2 2 2 4 3 4 2 2" xfId="26587"/>
    <cellStyle name="Normal 3 2 2 2 4 3 4 2 3" xfId="37144"/>
    <cellStyle name="Normal 3 2 2 2 4 3 4 2 4" xfId="47699"/>
    <cellStyle name="Normal 3 2 2 2 4 3 4 2 5" xfId="58263"/>
    <cellStyle name="Normal 3 2 2 2 4 3 4 3" xfId="16200"/>
    <cellStyle name="Normal 3 2 2 2 4 3 4 4" xfId="21307"/>
    <cellStyle name="Normal 3 2 2 2 4 3 4 5" xfId="31864"/>
    <cellStyle name="Normal 3 2 2 2 4 3 4 6" xfId="42419"/>
    <cellStyle name="Normal 3 2 2 2 4 3 4 7" xfId="52983"/>
    <cellStyle name="Normal 3 2 2 2 4 3 5" xfId="8440"/>
    <cellStyle name="Normal 3 2 2 2 4 3 5 2" xfId="23947"/>
    <cellStyle name="Normal 3 2 2 2 4 3 5 3" xfId="34504"/>
    <cellStyle name="Normal 3 2 2 2 4 3 5 4" xfId="45059"/>
    <cellStyle name="Normal 3 2 2 2 4 3 5 5" xfId="55623"/>
    <cellStyle name="Normal 3 2 2 2 4 3 6" xfId="3159"/>
    <cellStyle name="Normal 3 2 2 2 4 3 7" xfId="13736"/>
    <cellStyle name="Normal 3 2 2 2 4 3 8" xfId="18667"/>
    <cellStyle name="Normal 3 2 2 2 4 3 9" xfId="29225"/>
    <cellStyle name="Normal 3 2 2 2 4 4" xfId="866"/>
    <cellStyle name="Normal 3 2 2 2 4 4 10" xfId="50695"/>
    <cellStyle name="Normal 3 2 2 2 4 4 2" xfId="2098"/>
    <cellStyle name="Normal 3 2 2 2 4 4 2 2" xfId="7384"/>
    <cellStyle name="Normal 3 2 2 2 4 4 2 2 2" xfId="12665"/>
    <cellStyle name="Normal 3 2 2 2 4 4 2 2 2 2" xfId="28171"/>
    <cellStyle name="Normal 3 2 2 2 4 4 2 2 2 3" xfId="38728"/>
    <cellStyle name="Normal 3 2 2 2 4 4 2 2 2 4" xfId="49283"/>
    <cellStyle name="Normal 3 2 2 2 4 4 2 2 2 5" xfId="59847"/>
    <cellStyle name="Normal 3 2 2 2 4 4 2 2 3" xfId="17784"/>
    <cellStyle name="Normal 3 2 2 2 4 4 2 2 4" xfId="22891"/>
    <cellStyle name="Normal 3 2 2 2 4 4 2 2 5" xfId="33448"/>
    <cellStyle name="Normal 3 2 2 2 4 4 2 2 6" xfId="44003"/>
    <cellStyle name="Normal 3 2 2 2 4 4 2 2 7" xfId="54567"/>
    <cellStyle name="Normal 3 2 2 2 4 4 2 3" xfId="10024"/>
    <cellStyle name="Normal 3 2 2 2 4 4 2 3 2" xfId="25531"/>
    <cellStyle name="Normal 3 2 2 2 4 4 2 3 3" xfId="36088"/>
    <cellStyle name="Normal 3 2 2 2 4 4 2 3 4" xfId="46643"/>
    <cellStyle name="Normal 3 2 2 2 4 4 2 3 5" xfId="57207"/>
    <cellStyle name="Normal 3 2 2 2 4 4 2 4" xfId="4742"/>
    <cellStyle name="Normal 3 2 2 2 4 4 2 5" xfId="15320"/>
    <cellStyle name="Normal 3 2 2 2 4 4 2 6" xfId="20251"/>
    <cellStyle name="Normal 3 2 2 2 4 4 2 7" xfId="30808"/>
    <cellStyle name="Normal 3 2 2 2 4 4 2 8" xfId="41363"/>
    <cellStyle name="Normal 3 2 2 2 4 4 2 9" xfId="51927"/>
    <cellStyle name="Normal 3 2 2 2 4 4 3" xfId="6152"/>
    <cellStyle name="Normal 3 2 2 2 4 4 3 2" xfId="11433"/>
    <cellStyle name="Normal 3 2 2 2 4 4 3 2 2" xfId="26939"/>
    <cellStyle name="Normal 3 2 2 2 4 4 3 2 3" xfId="37496"/>
    <cellStyle name="Normal 3 2 2 2 4 4 3 2 4" xfId="48051"/>
    <cellStyle name="Normal 3 2 2 2 4 4 3 2 5" xfId="58615"/>
    <cellStyle name="Normal 3 2 2 2 4 4 3 3" xfId="16552"/>
    <cellStyle name="Normal 3 2 2 2 4 4 3 4" xfId="21659"/>
    <cellStyle name="Normal 3 2 2 2 4 4 3 5" xfId="32216"/>
    <cellStyle name="Normal 3 2 2 2 4 4 3 6" xfId="42771"/>
    <cellStyle name="Normal 3 2 2 2 4 4 3 7" xfId="53335"/>
    <cellStyle name="Normal 3 2 2 2 4 4 4" xfId="8792"/>
    <cellStyle name="Normal 3 2 2 2 4 4 4 2" xfId="24299"/>
    <cellStyle name="Normal 3 2 2 2 4 4 4 3" xfId="34856"/>
    <cellStyle name="Normal 3 2 2 2 4 4 4 4" xfId="45411"/>
    <cellStyle name="Normal 3 2 2 2 4 4 4 5" xfId="55975"/>
    <cellStyle name="Normal 3 2 2 2 4 4 5" xfId="3510"/>
    <cellStyle name="Normal 3 2 2 2 4 4 6" xfId="14088"/>
    <cellStyle name="Normal 3 2 2 2 4 4 7" xfId="19019"/>
    <cellStyle name="Normal 3 2 2 2 4 4 8" xfId="29576"/>
    <cellStyle name="Normal 3 2 2 2 4 4 9" xfId="40131"/>
    <cellStyle name="Normal 3 2 2 2 4 5" xfId="1394"/>
    <cellStyle name="Normal 3 2 2 2 4 5 2" xfId="6680"/>
    <cellStyle name="Normal 3 2 2 2 4 5 2 2" xfId="11961"/>
    <cellStyle name="Normal 3 2 2 2 4 5 2 2 2" xfId="27467"/>
    <cellStyle name="Normal 3 2 2 2 4 5 2 2 3" xfId="38024"/>
    <cellStyle name="Normal 3 2 2 2 4 5 2 2 4" xfId="48579"/>
    <cellStyle name="Normal 3 2 2 2 4 5 2 2 5" xfId="59143"/>
    <cellStyle name="Normal 3 2 2 2 4 5 2 3" xfId="17080"/>
    <cellStyle name="Normal 3 2 2 2 4 5 2 4" xfId="22187"/>
    <cellStyle name="Normal 3 2 2 2 4 5 2 5" xfId="32744"/>
    <cellStyle name="Normal 3 2 2 2 4 5 2 6" xfId="43299"/>
    <cellStyle name="Normal 3 2 2 2 4 5 2 7" xfId="53863"/>
    <cellStyle name="Normal 3 2 2 2 4 5 3" xfId="9320"/>
    <cellStyle name="Normal 3 2 2 2 4 5 3 2" xfId="24827"/>
    <cellStyle name="Normal 3 2 2 2 4 5 3 3" xfId="35384"/>
    <cellStyle name="Normal 3 2 2 2 4 5 3 4" xfId="45939"/>
    <cellStyle name="Normal 3 2 2 2 4 5 3 5" xfId="56503"/>
    <cellStyle name="Normal 3 2 2 2 4 5 4" xfId="4038"/>
    <cellStyle name="Normal 3 2 2 2 4 5 5" xfId="14616"/>
    <cellStyle name="Normal 3 2 2 2 4 5 6" xfId="19547"/>
    <cellStyle name="Normal 3 2 2 2 4 5 7" xfId="30104"/>
    <cellStyle name="Normal 3 2 2 2 4 5 8" xfId="40659"/>
    <cellStyle name="Normal 3 2 2 2 4 5 9" xfId="51223"/>
    <cellStyle name="Normal 3 2 2 2 4 6" xfId="2626"/>
    <cellStyle name="Normal 3 2 2 2 4 6 2" xfId="7912"/>
    <cellStyle name="Normal 3 2 2 2 4 6 2 2" xfId="13193"/>
    <cellStyle name="Normal 3 2 2 2 4 6 2 2 2" xfId="28699"/>
    <cellStyle name="Normal 3 2 2 2 4 6 2 2 3" xfId="39256"/>
    <cellStyle name="Normal 3 2 2 2 4 6 2 2 4" xfId="49811"/>
    <cellStyle name="Normal 3 2 2 2 4 6 2 2 5" xfId="60375"/>
    <cellStyle name="Normal 3 2 2 2 4 6 2 3" xfId="23419"/>
    <cellStyle name="Normal 3 2 2 2 4 6 2 4" xfId="33976"/>
    <cellStyle name="Normal 3 2 2 2 4 6 2 5" xfId="44531"/>
    <cellStyle name="Normal 3 2 2 2 4 6 2 6" xfId="55095"/>
    <cellStyle name="Normal 3 2 2 2 4 6 3" xfId="10552"/>
    <cellStyle name="Normal 3 2 2 2 4 6 3 2" xfId="26059"/>
    <cellStyle name="Normal 3 2 2 2 4 6 3 3" xfId="36616"/>
    <cellStyle name="Normal 3 2 2 2 4 6 3 4" xfId="47171"/>
    <cellStyle name="Normal 3 2 2 2 4 6 3 5" xfId="57735"/>
    <cellStyle name="Normal 3 2 2 2 4 6 4" xfId="5270"/>
    <cellStyle name="Normal 3 2 2 2 4 6 5" xfId="15848"/>
    <cellStyle name="Normal 3 2 2 2 4 6 6" xfId="20779"/>
    <cellStyle name="Normal 3 2 2 2 4 6 7" xfId="31336"/>
    <cellStyle name="Normal 3 2 2 2 4 6 8" xfId="41891"/>
    <cellStyle name="Normal 3 2 2 2 4 6 9" xfId="52455"/>
    <cellStyle name="Normal 3 2 2 2 4 7" xfId="5447"/>
    <cellStyle name="Normal 3 2 2 2 4 7 2" xfId="10729"/>
    <cellStyle name="Normal 3 2 2 2 4 7 2 2" xfId="26235"/>
    <cellStyle name="Normal 3 2 2 2 4 7 2 3" xfId="36792"/>
    <cellStyle name="Normal 3 2 2 2 4 7 2 4" xfId="47347"/>
    <cellStyle name="Normal 3 2 2 2 4 7 2 5" xfId="57911"/>
    <cellStyle name="Normal 3 2 2 2 4 7 3" xfId="20955"/>
    <cellStyle name="Normal 3 2 2 2 4 7 4" xfId="31512"/>
    <cellStyle name="Normal 3 2 2 2 4 7 5" xfId="42067"/>
    <cellStyle name="Normal 3 2 2 2 4 7 6" xfId="52631"/>
    <cellStyle name="Normal 3 2 2 2 4 8" xfId="8088"/>
    <cellStyle name="Normal 3 2 2 2 4 8 2" xfId="23595"/>
    <cellStyle name="Normal 3 2 2 2 4 8 3" xfId="34152"/>
    <cellStyle name="Normal 3 2 2 2 4 8 4" xfId="44707"/>
    <cellStyle name="Normal 3 2 2 2 4 8 5" xfId="55271"/>
    <cellStyle name="Normal 3 2 2 2 4 9" xfId="2803"/>
    <cellStyle name="Normal 3 2 2 2 5" xfId="248"/>
    <cellStyle name="Normal 3 2 2 2 5 10" xfId="28964"/>
    <cellStyle name="Normal 3 2 2 2 5 11" xfId="39519"/>
    <cellStyle name="Normal 3 2 2 2 5 12" xfId="50079"/>
    <cellStyle name="Normal 3 2 2 2 5 2" xfId="601"/>
    <cellStyle name="Normal 3 2 2 2 5 2 10" xfId="50430"/>
    <cellStyle name="Normal 3 2 2 2 5 2 2" xfId="1833"/>
    <cellStyle name="Normal 3 2 2 2 5 2 2 2" xfId="7119"/>
    <cellStyle name="Normal 3 2 2 2 5 2 2 2 2" xfId="12400"/>
    <cellStyle name="Normal 3 2 2 2 5 2 2 2 2 2" xfId="27906"/>
    <cellStyle name="Normal 3 2 2 2 5 2 2 2 2 3" xfId="38463"/>
    <cellStyle name="Normal 3 2 2 2 5 2 2 2 2 4" xfId="49018"/>
    <cellStyle name="Normal 3 2 2 2 5 2 2 2 2 5" xfId="59582"/>
    <cellStyle name="Normal 3 2 2 2 5 2 2 2 3" xfId="17519"/>
    <cellStyle name="Normal 3 2 2 2 5 2 2 2 4" xfId="22626"/>
    <cellStyle name="Normal 3 2 2 2 5 2 2 2 5" xfId="33183"/>
    <cellStyle name="Normal 3 2 2 2 5 2 2 2 6" xfId="43738"/>
    <cellStyle name="Normal 3 2 2 2 5 2 2 2 7" xfId="54302"/>
    <cellStyle name="Normal 3 2 2 2 5 2 2 3" xfId="9759"/>
    <cellStyle name="Normal 3 2 2 2 5 2 2 3 2" xfId="25266"/>
    <cellStyle name="Normal 3 2 2 2 5 2 2 3 3" xfId="35823"/>
    <cellStyle name="Normal 3 2 2 2 5 2 2 3 4" xfId="46378"/>
    <cellStyle name="Normal 3 2 2 2 5 2 2 3 5" xfId="56942"/>
    <cellStyle name="Normal 3 2 2 2 5 2 2 4" xfId="4477"/>
    <cellStyle name="Normal 3 2 2 2 5 2 2 5" xfId="15055"/>
    <cellStyle name="Normal 3 2 2 2 5 2 2 6" xfId="19986"/>
    <cellStyle name="Normal 3 2 2 2 5 2 2 7" xfId="30543"/>
    <cellStyle name="Normal 3 2 2 2 5 2 2 8" xfId="41098"/>
    <cellStyle name="Normal 3 2 2 2 5 2 2 9" xfId="51662"/>
    <cellStyle name="Normal 3 2 2 2 5 2 3" xfId="5887"/>
    <cellStyle name="Normal 3 2 2 2 5 2 3 2" xfId="11168"/>
    <cellStyle name="Normal 3 2 2 2 5 2 3 2 2" xfId="26674"/>
    <cellStyle name="Normal 3 2 2 2 5 2 3 2 3" xfId="37231"/>
    <cellStyle name="Normal 3 2 2 2 5 2 3 2 4" xfId="47786"/>
    <cellStyle name="Normal 3 2 2 2 5 2 3 2 5" xfId="58350"/>
    <cellStyle name="Normal 3 2 2 2 5 2 3 3" xfId="16287"/>
    <cellStyle name="Normal 3 2 2 2 5 2 3 4" xfId="21394"/>
    <cellStyle name="Normal 3 2 2 2 5 2 3 5" xfId="31951"/>
    <cellStyle name="Normal 3 2 2 2 5 2 3 6" xfId="42506"/>
    <cellStyle name="Normal 3 2 2 2 5 2 3 7" xfId="53070"/>
    <cellStyle name="Normal 3 2 2 2 5 2 4" xfId="8527"/>
    <cellStyle name="Normal 3 2 2 2 5 2 4 2" xfId="24034"/>
    <cellStyle name="Normal 3 2 2 2 5 2 4 3" xfId="34591"/>
    <cellStyle name="Normal 3 2 2 2 5 2 4 4" xfId="45146"/>
    <cellStyle name="Normal 3 2 2 2 5 2 4 5" xfId="55710"/>
    <cellStyle name="Normal 3 2 2 2 5 2 5" xfId="3245"/>
    <cellStyle name="Normal 3 2 2 2 5 2 6" xfId="13823"/>
    <cellStyle name="Normal 3 2 2 2 5 2 7" xfId="18754"/>
    <cellStyle name="Normal 3 2 2 2 5 2 8" xfId="29311"/>
    <cellStyle name="Normal 3 2 2 2 5 2 9" xfId="39866"/>
    <cellStyle name="Normal 3 2 2 2 5 3" xfId="953"/>
    <cellStyle name="Normal 3 2 2 2 5 3 10" xfId="50782"/>
    <cellStyle name="Normal 3 2 2 2 5 3 2" xfId="2185"/>
    <cellStyle name="Normal 3 2 2 2 5 3 2 2" xfId="7471"/>
    <cellStyle name="Normal 3 2 2 2 5 3 2 2 2" xfId="12752"/>
    <cellStyle name="Normal 3 2 2 2 5 3 2 2 2 2" xfId="28258"/>
    <cellStyle name="Normal 3 2 2 2 5 3 2 2 2 3" xfId="38815"/>
    <cellStyle name="Normal 3 2 2 2 5 3 2 2 2 4" xfId="49370"/>
    <cellStyle name="Normal 3 2 2 2 5 3 2 2 2 5" xfId="59934"/>
    <cellStyle name="Normal 3 2 2 2 5 3 2 2 3" xfId="17871"/>
    <cellStyle name="Normal 3 2 2 2 5 3 2 2 4" xfId="22978"/>
    <cellStyle name="Normal 3 2 2 2 5 3 2 2 5" xfId="33535"/>
    <cellStyle name="Normal 3 2 2 2 5 3 2 2 6" xfId="44090"/>
    <cellStyle name="Normal 3 2 2 2 5 3 2 2 7" xfId="54654"/>
    <cellStyle name="Normal 3 2 2 2 5 3 2 3" xfId="10111"/>
    <cellStyle name="Normal 3 2 2 2 5 3 2 3 2" xfId="25618"/>
    <cellStyle name="Normal 3 2 2 2 5 3 2 3 3" xfId="36175"/>
    <cellStyle name="Normal 3 2 2 2 5 3 2 3 4" xfId="46730"/>
    <cellStyle name="Normal 3 2 2 2 5 3 2 3 5" xfId="57294"/>
    <cellStyle name="Normal 3 2 2 2 5 3 2 4" xfId="4829"/>
    <cellStyle name="Normal 3 2 2 2 5 3 2 5" xfId="15407"/>
    <cellStyle name="Normal 3 2 2 2 5 3 2 6" xfId="20338"/>
    <cellStyle name="Normal 3 2 2 2 5 3 2 7" xfId="30895"/>
    <cellStyle name="Normal 3 2 2 2 5 3 2 8" xfId="41450"/>
    <cellStyle name="Normal 3 2 2 2 5 3 2 9" xfId="52014"/>
    <cellStyle name="Normal 3 2 2 2 5 3 3" xfId="6239"/>
    <cellStyle name="Normal 3 2 2 2 5 3 3 2" xfId="11520"/>
    <cellStyle name="Normal 3 2 2 2 5 3 3 2 2" xfId="27026"/>
    <cellStyle name="Normal 3 2 2 2 5 3 3 2 3" xfId="37583"/>
    <cellStyle name="Normal 3 2 2 2 5 3 3 2 4" xfId="48138"/>
    <cellStyle name="Normal 3 2 2 2 5 3 3 2 5" xfId="58702"/>
    <cellStyle name="Normal 3 2 2 2 5 3 3 3" xfId="16639"/>
    <cellStyle name="Normal 3 2 2 2 5 3 3 4" xfId="21746"/>
    <cellStyle name="Normal 3 2 2 2 5 3 3 5" xfId="32303"/>
    <cellStyle name="Normal 3 2 2 2 5 3 3 6" xfId="42858"/>
    <cellStyle name="Normal 3 2 2 2 5 3 3 7" xfId="53422"/>
    <cellStyle name="Normal 3 2 2 2 5 3 4" xfId="8879"/>
    <cellStyle name="Normal 3 2 2 2 5 3 4 2" xfId="24386"/>
    <cellStyle name="Normal 3 2 2 2 5 3 4 3" xfId="34943"/>
    <cellStyle name="Normal 3 2 2 2 5 3 4 4" xfId="45498"/>
    <cellStyle name="Normal 3 2 2 2 5 3 4 5" xfId="56062"/>
    <cellStyle name="Normal 3 2 2 2 5 3 5" xfId="3597"/>
    <cellStyle name="Normal 3 2 2 2 5 3 6" xfId="14175"/>
    <cellStyle name="Normal 3 2 2 2 5 3 7" xfId="19106"/>
    <cellStyle name="Normal 3 2 2 2 5 3 8" xfId="29663"/>
    <cellStyle name="Normal 3 2 2 2 5 3 9" xfId="40218"/>
    <cellStyle name="Normal 3 2 2 2 5 4" xfId="1481"/>
    <cellStyle name="Normal 3 2 2 2 5 4 2" xfId="6767"/>
    <cellStyle name="Normal 3 2 2 2 5 4 2 2" xfId="12048"/>
    <cellStyle name="Normal 3 2 2 2 5 4 2 2 2" xfId="27554"/>
    <cellStyle name="Normal 3 2 2 2 5 4 2 2 3" xfId="38111"/>
    <cellStyle name="Normal 3 2 2 2 5 4 2 2 4" xfId="48666"/>
    <cellStyle name="Normal 3 2 2 2 5 4 2 2 5" xfId="59230"/>
    <cellStyle name="Normal 3 2 2 2 5 4 2 3" xfId="17167"/>
    <cellStyle name="Normal 3 2 2 2 5 4 2 4" xfId="22274"/>
    <cellStyle name="Normal 3 2 2 2 5 4 2 5" xfId="32831"/>
    <cellStyle name="Normal 3 2 2 2 5 4 2 6" xfId="43386"/>
    <cellStyle name="Normal 3 2 2 2 5 4 2 7" xfId="53950"/>
    <cellStyle name="Normal 3 2 2 2 5 4 3" xfId="9407"/>
    <cellStyle name="Normal 3 2 2 2 5 4 3 2" xfId="24914"/>
    <cellStyle name="Normal 3 2 2 2 5 4 3 3" xfId="35471"/>
    <cellStyle name="Normal 3 2 2 2 5 4 3 4" xfId="46026"/>
    <cellStyle name="Normal 3 2 2 2 5 4 3 5" xfId="56590"/>
    <cellStyle name="Normal 3 2 2 2 5 4 4" xfId="4125"/>
    <cellStyle name="Normal 3 2 2 2 5 4 5" xfId="14703"/>
    <cellStyle name="Normal 3 2 2 2 5 4 6" xfId="19634"/>
    <cellStyle name="Normal 3 2 2 2 5 4 7" xfId="30191"/>
    <cellStyle name="Normal 3 2 2 2 5 4 8" xfId="40746"/>
    <cellStyle name="Normal 3 2 2 2 5 4 9" xfId="51310"/>
    <cellStyle name="Normal 3 2 2 2 5 5" xfId="5534"/>
    <cellStyle name="Normal 3 2 2 2 5 5 2" xfId="10816"/>
    <cellStyle name="Normal 3 2 2 2 5 5 2 2" xfId="26322"/>
    <cellStyle name="Normal 3 2 2 2 5 5 2 3" xfId="36879"/>
    <cellStyle name="Normal 3 2 2 2 5 5 2 4" xfId="47434"/>
    <cellStyle name="Normal 3 2 2 2 5 5 2 5" xfId="57998"/>
    <cellStyle name="Normal 3 2 2 2 5 5 3" xfId="15935"/>
    <cellStyle name="Normal 3 2 2 2 5 5 4" xfId="21042"/>
    <cellStyle name="Normal 3 2 2 2 5 5 5" xfId="31599"/>
    <cellStyle name="Normal 3 2 2 2 5 5 6" xfId="42154"/>
    <cellStyle name="Normal 3 2 2 2 5 5 7" xfId="52718"/>
    <cellStyle name="Normal 3 2 2 2 5 6" xfId="8175"/>
    <cellStyle name="Normal 3 2 2 2 5 6 2" xfId="23682"/>
    <cellStyle name="Normal 3 2 2 2 5 6 3" xfId="34239"/>
    <cellStyle name="Normal 3 2 2 2 5 6 4" xfId="44794"/>
    <cellStyle name="Normal 3 2 2 2 5 6 5" xfId="55358"/>
    <cellStyle name="Normal 3 2 2 2 5 7" xfId="2898"/>
    <cellStyle name="Normal 3 2 2 2 5 8" xfId="13471"/>
    <cellStyle name="Normal 3 2 2 2 5 9" xfId="18403"/>
    <cellStyle name="Normal 3 2 2 2 6" xfId="424"/>
    <cellStyle name="Normal 3 2 2 2 6 10" xfId="39694"/>
    <cellStyle name="Normal 3 2 2 2 6 11" xfId="50254"/>
    <cellStyle name="Normal 3 2 2 2 6 2" xfId="1129"/>
    <cellStyle name="Normal 3 2 2 2 6 2 10" xfId="50958"/>
    <cellStyle name="Normal 3 2 2 2 6 2 2" xfId="2361"/>
    <cellStyle name="Normal 3 2 2 2 6 2 2 2" xfId="7647"/>
    <cellStyle name="Normal 3 2 2 2 6 2 2 2 2" xfId="12928"/>
    <cellStyle name="Normal 3 2 2 2 6 2 2 2 2 2" xfId="28434"/>
    <cellStyle name="Normal 3 2 2 2 6 2 2 2 2 3" xfId="38991"/>
    <cellStyle name="Normal 3 2 2 2 6 2 2 2 2 4" xfId="49546"/>
    <cellStyle name="Normal 3 2 2 2 6 2 2 2 2 5" xfId="60110"/>
    <cellStyle name="Normal 3 2 2 2 6 2 2 2 3" xfId="18047"/>
    <cellStyle name="Normal 3 2 2 2 6 2 2 2 4" xfId="23154"/>
    <cellStyle name="Normal 3 2 2 2 6 2 2 2 5" xfId="33711"/>
    <cellStyle name="Normal 3 2 2 2 6 2 2 2 6" xfId="44266"/>
    <cellStyle name="Normal 3 2 2 2 6 2 2 2 7" xfId="54830"/>
    <cellStyle name="Normal 3 2 2 2 6 2 2 3" xfId="10287"/>
    <cellStyle name="Normal 3 2 2 2 6 2 2 3 2" xfId="25794"/>
    <cellStyle name="Normal 3 2 2 2 6 2 2 3 3" xfId="36351"/>
    <cellStyle name="Normal 3 2 2 2 6 2 2 3 4" xfId="46906"/>
    <cellStyle name="Normal 3 2 2 2 6 2 2 3 5" xfId="57470"/>
    <cellStyle name="Normal 3 2 2 2 6 2 2 4" xfId="5005"/>
    <cellStyle name="Normal 3 2 2 2 6 2 2 5" xfId="15583"/>
    <cellStyle name="Normal 3 2 2 2 6 2 2 6" xfId="20514"/>
    <cellStyle name="Normal 3 2 2 2 6 2 2 7" xfId="31071"/>
    <cellStyle name="Normal 3 2 2 2 6 2 2 8" xfId="41626"/>
    <cellStyle name="Normal 3 2 2 2 6 2 2 9" xfId="52190"/>
    <cellStyle name="Normal 3 2 2 2 6 2 3" xfId="6415"/>
    <cellStyle name="Normal 3 2 2 2 6 2 3 2" xfId="11696"/>
    <cellStyle name="Normal 3 2 2 2 6 2 3 2 2" xfId="27202"/>
    <cellStyle name="Normal 3 2 2 2 6 2 3 2 3" xfId="37759"/>
    <cellStyle name="Normal 3 2 2 2 6 2 3 2 4" xfId="48314"/>
    <cellStyle name="Normal 3 2 2 2 6 2 3 2 5" xfId="58878"/>
    <cellStyle name="Normal 3 2 2 2 6 2 3 3" xfId="16815"/>
    <cellStyle name="Normal 3 2 2 2 6 2 3 4" xfId="21922"/>
    <cellStyle name="Normal 3 2 2 2 6 2 3 5" xfId="32479"/>
    <cellStyle name="Normal 3 2 2 2 6 2 3 6" xfId="43034"/>
    <cellStyle name="Normal 3 2 2 2 6 2 3 7" xfId="53598"/>
    <cellStyle name="Normal 3 2 2 2 6 2 4" xfId="9055"/>
    <cellStyle name="Normal 3 2 2 2 6 2 4 2" xfId="24562"/>
    <cellStyle name="Normal 3 2 2 2 6 2 4 3" xfId="35119"/>
    <cellStyle name="Normal 3 2 2 2 6 2 4 4" xfId="45674"/>
    <cellStyle name="Normal 3 2 2 2 6 2 4 5" xfId="56238"/>
    <cellStyle name="Normal 3 2 2 2 6 2 5" xfId="3773"/>
    <cellStyle name="Normal 3 2 2 2 6 2 6" xfId="14351"/>
    <cellStyle name="Normal 3 2 2 2 6 2 7" xfId="19282"/>
    <cellStyle name="Normal 3 2 2 2 6 2 8" xfId="29839"/>
    <cellStyle name="Normal 3 2 2 2 6 2 9" xfId="40394"/>
    <cellStyle name="Normal 3 2 2 2 6 3" xfId="1657"/>
    <cellStyle name="Normal 3 2 2 2 6 3 2" xfId="6943"/>
    <cellStyle name="Normal 3 2 2 2 6 3 2 2" xfId="12224"/>
    <cellStyle name="Normal 3 2 2 2 6 3 2 2 2" xfId="27730"/>
    <cellStyle name="Normal 3 2 2 2 6 3 2 2 3" xfId="38287"/>
    <cellStyle name="Normal 3 2 2 2 6 3 2 2 4" xfId="48842"/>
    <cellStyle name="Normal 3 2 2 2 6 3 2 2 5" xfId="59406"/>
    <cellStyle name="Normal 3 2 2 2 6 3 2 3" xfId="17343"/>
    <cellStyle name="Normal 3 2 2 2 6 3 2 4" xfId="22450"/>
    <cellStyle name="Normal 3 2 2 2 6 3 2 5" xfId="33007"/>
    <cellStyle name="Normal 3 2 2 2 6 3 2 6" xfId="43562"/>
    <cellStyle name="Normal 3 2 2 2 6 3 2 7" xfId="54126"/>
    <cellStyle name="Normal 3 2 2 2 6 3 3" xfId="9583"/>
    <cellStyle name="Normal 3 2 2 2 6 3 3 2" xfId="25090"/>
    <cellStyle name="Normal 3 2 2 2 6 3 3 3" xfId="35647"/>
    <cellStyle name="Normal 3 2 2 2 6 3 3 4" xfId="46202"/>
    <cellStyle name="Normal 3 2 2 2 6 3 3 5" xfId="56766"/>
    <cellStyle name="Normal 3 2 2 2 6 3 4" xfId="4301"/>
    <cellStyle name="Normal 3 2 2 2 6 3 5" xfId="14879"/>
    <cellStyle name="Normal 3 2 2 2 6 3 6" xfId="19810"/>
    <cellStyle name="Normal 3 2 2 2 6 3 7" xfId="30367"/>
    <cellStyle name="Normal 3 2 2 2 6 3 8" xfId="40922"/>
    <cellStyle name="Normal 3 2 2 2 6 3 9" xfId="51486"/>
    <cellStyle name="Normal 3 2 2 2 6 4" xfId="5710"/>
    <cellStyle name="Normal 3 2 2 2 6 4 2" xfId="10992"/>
    <cellStyle name="Normal 3 2 2 2 6 4 2 2" xfId="26498"/>
    <cellStyle name="Normal 3 2 2 2 6 4 2 3" xfId="37055"/>
    <cellStyle name="Normal 3 2 2 2 6 4 2 4" xfId="47610"/>
    <cellStyle name="Normal 3 2 2 2 6 4 2 5" xfId="58174"/>
    <cellStyle name="Normal 3 2 2 2 6 4 3" xfId="16111"/>
    <cellStyle name="Normal 3 2 2 2 6 4 4" xfId="21218"/>
    <cellStyle name="Normal 3 2 2 2 6 4 5" xfId="31775"/>
    <cellStyle name="Normal 3 2 2 2 6 4 6" xfId="42330"/>
    <cellStyle name="Normal 3 2 2 2 6 4 7" xfId="52894"/>
    <cellStyle name="Normal 3 2 2 2 6 5" xfId="8351"/>
    <cellStyle name="Normal 3 2 2 2 6 5 2" xfId="23858"/>
    <cellStyle name="Normal 3 2 2 2 6 5 3" xfId="34415"/>
    <cellStyle name="Normal 3 2 2 2 6 5 4" xfId="44970"/>
    <cellStyle name="Normal 3 2 2 2 6 5 5" xfId="55534"/>
    <cellStyle name="Normal 3 2 2 2 6 6" xfId="3073"/>
    <cellStyle name="Normal 3 2 2 2 6 7" xfId="13647"/>
    <cellStyle name="Normal 3 2 2 2 6 8" xfId="18578"/>
    <cellStyle name="Normal 3 2 2 2 6 9" xfId="29139"/>
    <cellStyle name="Normal 3 2 2 2 7" xfId="777"/>
    <cellStyle name="Normal 3 2 2 2 7 10" xfId="50606"/>
    <cellStyle name="Normal 3 2 2 2 7 2" xfId="2009"/>
    <cellStyle name="Normal 3 2 2 2 7 2 2" xfId="7295"/>
    <cellStyle name="Normal 3 2 2 2 7 2 2 2" xfId="12576"/>
    <cellStyle name="Normal 3 2 2 2 7 2 2 2 2" xfId="28082"/>
    <cellStyle name="Normal 3 2 2 2 7 2 2 2 3" xfId="38639"/>
    <cellStyle name="Normal 3 2 2 2 7 2 2 2 4" xfId="49194"/>
    <cellStyle name="Normal 3 2 2 2 7 2 2 2 5" xfId="59758"/>
    <cellStyle name="Normal 3 2 2 2 7 2 2 3" xfId="17695"/>
    <cellStyle name="Normal 3 2 2 2 7 2 2 4" xfId="22802"/>
    <cellStyle name="Normal 3 2 2 2 7 2 2 5" xfId="33359"/>
    <cellStyle name="Normal 3 2 2 2 7 2 2 6" xfId="43914"/>
    <cellStyle name="Normal 3 2 2 2 7 2 2 7" xfId="54478"/>
    <cellStyle name="Normal 3 2 2 2 7 2 3" xfId="9935"/>
    <cellStyle name="Normal 3 2 2 2 7 2 3 2" xfId="25442"/>
    <cellStyle name="Normal 3 2 2 2 7 2 3 3" xfId="35999"/>
    <cellStyle name="Normal 3 2 2 2 7 2 3 4" xfId="46554"/>
    <cellStyle name="Normal 3 2 2 2 7 2 3 5" xfId="57118"/>
    <cellStyle name="Normal 3 2 2 2 7 2 4" xfId="4653"/>
    <cellStyle name="Normal 3 2 2 2 7 2 5" xfId="15231"/>
    <cellStyle name="Normal 3 2 2 2 7 2 6" xfId="20162"/>
    <cellStyle name="Normal 3 2 2 2 7 2 7" xfId="30719"/>
    <cellStyle name="Normal 3 2 2 2 7 2 8" xfId="41274"/>
    <cellStyle name="Normal 3 2 2 2 7 2 9" xfId="51838"/>
    <cellStyle name="Normal 3 2 2 2 7 3" xfId="6063"/>
    <cellStyle name="Normal 3 2 2 2 7 3 2" xfId="11344"/>
    <cellStyle name="Normal 3 2 2 2 7 3 2 2" xfId="26850"/>
    <cellStyle name="Normal 3 2 2 2 7 3 2 3" xfId="37407"/>
    <cellStyle name="Normal 3 2 2 2 7 3 2 4" xfId="47962"/>
    <cellStyle name="Normal 3 2 2 2 7 3 2 5" xfId="58526"/>
    <cellStyle name="Normal 3 2 2 2 7 3 3" xfId="16463"/>
    <cellStyle name="Normal 3 2 2 2 7 3 4" xfId="21570"/>
    <cellStyle name="Normal 3 2 2 2 7 3 5" xfId="32127"/>
    <cellStyle name="Normal 3 2 2 2 7 3 6" xfId="42682"/>
    <cellStyle name="Normal 3 2 2 2 7 3 7" xfId="53246"/>
    <cellStyle name="Normal 3 2 2 2 7 4" xfId="8703"/>
    <cellStyle name="Normal 3 2 2 2 7 4 2" xfId="24210"/>
    <cellStyle name="Normal 3 2 2 2 7 4 3" xfId="34767"/>
    <cellStyle name="Normal 3 2 2 2 7 4 4" xfId="45322"/>
    <cellStyle name="Normal 3 2 2 2 7 4 5" xfId="55886"/>
    <cellStyle name="Normal 3 2 2 2 7 5" xfId="3421"/>
    <cellStyle name="Normal 3 2 2 2 7 6" xfId="13999"/>
    <cellStyle name="Normal 3 2 2 2 7 7" xfId="18930"/>
    <cellStyle name="Normal 3 2 2 2 7 8" xfId="29487"/>
    <cellStyle name="Normal 3 2 2 2 7 9" xfId="40042"/>
    <cellStyle name="Normal 3 2 2 2 8" xfId="1305"/>
    <cellStyle name="Normal 3 2 2 2 8 2" xfId="6591"/>
    <cellStyle name="Normal 3 2 2 2 8 2 2" xfId="11872"/>
    <cellStyle name="Normal 3 2 2 2 8 2 2 2" xfId="27378"/>
    <cellStyle name="Normal 3 2 2 2 8 2 2 3" xfId="37935"/>
    <cellStyle name="Normal 3 2 2 2 8 2 2 4" xfId="48490"/>
    <cellStyle name="Normal 3 2 2 2 8 2 2 5" xfId="59054"/>
    <cellStyle name="Normal 3 2 2 2 8 2 3" xfId="16991"/>
    <cellStyle name="Normal 3 2 2 2 8 2 4" xfId="22098"/>
    <cellStyle name="Normal 3 2 2 2 8 2 5" xfId="32655"/>
    <cellStyle name="Normal 3 2 2 2 8 2 6" xfId="43210"/>
    <cellStyle name="Normal 3 2 2 2 8 2 7" xfId="53774"/>
    <cellStyle name="Normal 3 2 2 2 8 3" xfId="9231"/>
    <cellStyle name="Normal 3 2 2 2 8 3 2" xfId="24738"/>
    <cellStyle name="Normal 3 2 2 2 8 3 3" xfId="35295"/>
    <cellStyle name="Normal 3 2 2 2 8 3 4" xfId="45850"/>
    <cellStyle name="Normal 3 2 2 2 8 3 5" xfId="56414"/>
    <cellStyle name="Normal 3 2 2 2 8 4" xfId="3949"/>
    <cellStyle name="Normal 3 2 2 2 8 5" xfId="14527"/>
    <cellStyle name="Normal 3 2 2 2 8 6" xfId="19458"/>
    <cellStyle name="Normal 3 2 2 2 8 7" xfId="30015"/>
    <cellStyle name="Normal 3 2 2 2 8 8" xfId="40570"/>
    <cellStyle name="Normal 3 2 2 2 8 9" xfId="51134"/>
    <cellStyle name="Normal 3 2 2 2 9" xfId="2537"/>
    <cellStyle name="Normal 3 2 2 2 9 2" xfId="7823"/>
    <cellStyle name="Normal 3 2 2 2 9 2 2" xfId="13104"/>
    <cellStyle name="Normal 3 2 2 2 9 2 2 2" xfId="28610"/>
    <cellStyle name="Normal 3 2 2 2 9 2 2 3" xfId="39167"/>
    <cellStyle name="Normal 3 2 2 2 9 2 2 4" xfId="49722"/>
    <cellStyle name="Normal 3 2 2 2 9 2 2 5" xfId="60286"/>
    <cellStyle name="Normal 3 2 2 2 9 2 3" xfId="23330"/>
    <cellStyle name="Normal 3 2 2 2 9 2 4" xfId="33887"/>
    <cellStyle name="Normal 3 2 2 2 9 2 5" xfId="44442"/>
    <cellStyle name="Normal 3 2 2 2 9 2 6" xfId="55006"/>
    <cellStyle name="Normal 3 2 2 2 9 3" xfId="10463"/>
    <cellStyle name="Normal 3 2 2 2 9 3 2" xfId="25970"/>
    <cellStyle name="Normal 3 2 2 2 9 3 3" xfId="36527"/>
    <cellStyle name="Normal 3 2 2 2 9 3 4" xfId="47082"/>
    <cellStyle name="Normal 3 2 2 2 9 3 5" xfId="57646"/>
    <cellStyle name="Normal 3 2 2 2 9 4" xfId="5181"/>
    <cellStyle name="Normal 3 2 2 2 9 5" xfId="15759"/>
    <cellStyle name="Normal 3 2 2 2 9 6" xfId="20690"/>
    <cellStyle name="Normal 3 2 2 2 9 7" xfId="31247"/>
    <cellStyle name="Normal 3 2 2 2 9 8" xfId="41802"/>
    <cellStyle name="Normal 3 2 2 2 9 9" xfId="52366"/>
    <cellStyle name="Normal 3 2 2 3" xfId="83"/>
    <cellStyle name="Normal 3 2 2 3 10" xfId="2739"/>
    <cellStyle name="Normal 3 2 2 3 11" xfId="13303"/>
    <cellStyle name="Normal 3 2 2 3 12" xfId="18232"/>
    <cellStyle name="Normal 3 2 2 3 13" xfId="28813"/>
    <cellStyle name="Normal 3 2 2 3 14" xfId="39368"/>
    <cellStyle name="Normal 3 2 2 3 15" xfId="49909"/>
    <cellStyle name="Normal 3 2 2 3 2" xfId="163"/>
    <cellStyle name="Normal 3 2 2 3 2 10" xfId="13392"/>
    <cellStyle name="Normal 3 2 2 3 2 11" xfId="18322"/>
    <cellStyle name="Normal 3 2 2 3 2 12" xfId="28884"/>
    <cellStyle name="Normal 3 2 2 3 2 13" xfId="39439"/>
    <cellStyle name="Normal 3 2 2 3 2 14" xfId="49999"/>
    <cellStyle name="Normal 3 2 2 3 2 2" xfId="345"/>
    <cellStyle name="Normal 3 2 2 3 2 2 10" xfId="29060"/>
    <cellStyle name="Normal 3 2 2 3 2 2 11" xfId="39615"/>
    <cellStyle name="Normal 3 2 2 3 2 2 12" xfId="50175"/>
    <cellStyle name="Normal 3 2 2 3 2 2 2" xfId="698"/>
    <cellStyle name="Normal 3 2 2 3 2 2 2 10" xfId="50527"/>
    <cellStyle name="Normal 3 2 2 3 2 2 2 2" xfId="1930"/>
    <cellStyle name="Normal 3 2 2 3 2 2 2 2 2" xfId="7216"/>
    <cellStyle name="Normal 3 2 2 3 2 2 2 2 2 2" xfId="12497"/>
    <cellStyle name="Normal 3 2 2 3 2 2 2 2 2 2 2" xfId="28003"/>
    <cellStyle name="Normal 3 2 2 3 2 2 2 2 2 2 3" xfId="38560"/>
    <cellStyle name="Normal 3 2 2 3 2 2 2 2 2 2 4" xfId="49115"/>
    <cellStyle name="Normal 3 2 2 3 2 2 2 2 2 2 5" xfId="59679"/>
    <cellStyle name="Normal 3 2 2 3 2 2 2 2 2 3" xfId="17616"/>
    <cellStyle name="Normal 3 2 2 3 2 2 2 2 2 4" xfId="22723"/>
    <cellStyle name="Normal 3 2 2 3 2 2 2 2 2 5" xfId="33280"/>
    <cellStyle name="Normal 3 2 2 3 2 2 2 2 2 6" xfId="43835"/>
    <cellStyle name="Normal 3 2 2 3 2 2 2 2 2 7" xfId="54399"/>
    <cellStyle name="Normal 3 2 2 3 2 2 2 2 3" xfId="9856"/>
    <cellStyle name="Normal 3 2 2 3 2 2 2 2 3 2" xfId="25363"/>
    <cellStyle name="Normal 3 2 2 3 2 2 2 2 3 3" xfId="35920"/>
    <cellStyle name="Normal 3 2 2 3 2 2 2 2 3 4" xfId="46475"/>
    <cellStyle name="Normal 3 2 2 3 2 2 2 2 3 5" xfId="57039"/>
    <cellStyle name="Normal 3 2 2 3 2 2 2 2 4" xfId="4574"/>
    <cellStyle name="Normal 3 2 2 3 2 2 2 2 5" xfId="15152"/>
    <cellStyle name="Normal 3 2 2 3 2 2 2 2 6" xfId="20083"/>
    <cellStyle name="Normal 3 2 2 3 2 2 2 2 7" xfId="30640"/>
    <cellStyle name="Normal 3 2 2 3 2 2 2 2 8" xfId="41195"/>
    <cellStyle name="Normal 3 2 2 3 2 2 2 2 9" xfId="51759"/>
    <cellStyle name="Normal 3 2 2 3 2 2 2 3" xfId="5984"/>
    <cellStyle name="Normal 3 2 2 3 2 2 2 3 2" xfId="11265"/>
    <cellStyle name="Normal 3 2 2 3 2 2 2 3 2 2" xfId="26771"/>
    <cellStyle name="Normal 3 2 2 3 2 2 2 3 2 3" xfId="37328"/>
    <cellStyle name="Normal 3 2 2 3 2 2 2 3 2 4" xfId="47883"/>
    <cellStyle name="Normal 3 2 2 3 2 2 2 3 2 5" xfId="58447"/>
    <cellStyle name="Normal 3 2 2 3 2 2 2 3 3" xfId="16384"/>
    <cellStyle name="Normal 3 2 2 3 2 2 2 3 4" xfId="21491"/>
    <cellStyle name="Normal 3 2 2 3 2 2 2 3 5" xfId="32048"/>
    <cellStyle name="Normal 3 2 2 3 2 2 2 3 6" xfId="42603"/>
    <cellStyle name="Normal 3 2 2 3 2 2 2 3 7" xfId="53167"/>
    <cellStyle name="Normal 3 2 2 3 2 2 2 4" xfId="8624"/>
    <cellStyle name="Normal 3 2 2 3 2 2 2 4 2" xfId="24131"/>
    <cellStyle name="Normal 3 2 2 3 2 2 2 4 3" xfId="34688"/>
    <cellStyle name="Normal 3 2 2 3 2 2 2 4 4" xfId="45243"/>
    <cellStyle name="Normal 3 2 2 3 2 2 2 4 5" xfId="55807"/>
    <cellStyle name="Normal 3 2 2 3 2 2 2 5" xfId="3342"/>
    <cellStyle name="Normal 3 2 2 3 2 2 2 6" xfId="13920"/>
    <cellStyle name="Normal 3 2 2 3 2 2 2 7" xfId="18851"/>
    <cellStyle name="Normal 3 2 2 3 2 2 2 8" xfId="29408"/>
    <cellStyle name="Normal 3 2 2 3 2 2 2 9" xfId="39963"/>
    <cellStyle name="Normal 3 2 2 3 2 2 3" xfId="1050"/>
    <cellStyle name="Normal 3 2 2 3 2 2 3 10" xfId="50879"/>
    <cellStyle name="Normal 3 2 2 3 2 2 3 2" xfId="2282"/>
    <cellStyle name="Normal 3 2 2 3 2 2 3 2 2" xfId="7568"/>
    <cellStyle name="Normal 3 2 2 3 2 2 3 2 2 2" xfId="12849"/>
    <cellStyle name="Normal 3 2 2 3 2 2 3 2 2 2 2" xfId="28355"/>
    <cellStyle name="Normal 3 2 2 3 2 2 3 2 2 2 3" xfId="38912"/>
    <cellStyle name="Normal 3 2 2 3 2 2 3 2 2 2 4" xfId="49467"/>
    <cellStyle name="Normal 3 2 2 3 2 2 3 2 2 2 5" xfId="60031"/>
    <cellStyle name="Normal 3 2 2 3 2 2 3 2 2 3" xfId="17968"/>
    <cellStyle name="Normal 3 2 2 3 2 2 3 2 2 4" xfId="23075"/>
    <cellStyle name="Normal 3 2 2 3 2 2 3 2 2 5" xfId="33632"/>
    <cellStyle name="Normal 3 2 2 3 2 2 3 2 2 6" xfId="44187"/>
    <cellStyle name="Normal 3 2 2 3 2 2 3 2 2 7" xfId="54751"/>
    <cellStyle name="Normal 3 2 2 3 2 2 3 2 3" xfId="10208"/>
    <cellStyle name="Normal 3 2 2 3 2 2 3 2 3 2" xfId="25715"/>
    <cellStyle name="Normal 3 2 2 3 2 2 3 2 3 3" xfId="36272"/>
    <cellStyle name="Normal 3 2 2 3 2 2 3 2 3 4" xfId="46827"/>
    <cellStyle name="Normal 3 2 2 3 2 2 3 2 3 5" xfId="57391"/>
    <cellStyle name="Normal 3 2 2 3 2 2 3 2 4" xfId="4926"/>
    <cellStyle name="Normal 3 2 2 3 2 2 3 2 5" xfId="15504"/>
    <cellStyle name="Normal 3 2 2 3 2 2 3 2 6" xfId="20435"/>
    <cellStyle name="Normal 3 2 2 3 2 2 3 2 7" xfId="30992"/>
    <cellStyle name="Normal 3 2 2 3 2 2 3 2 8" xfId="41547"/>
    <cellStyle name="Normal 3 2 2 3 2 2 3 2 9" xfId="52111"/>
    <cellStyle name="Normal 3 2 2 3 2 2 3 3" xfId="6336"/>
    <cellStyle name="Normal 3 2 2 3 2 2 3 3 2" xfId="11617"/>
    <cellStyle name="Normal 3 2 2 3 2 2 3 3 2 2" xfId="27123"/>
    <cellStyle name="Normal 3 2 2 3 2 2 3 3 2 3" xfId="37680"/>
    <cellStyle name="Normal 3 2 2 3 2 2 3 3 2 4" xfId="48235"/>
    <cellStyle name="Normal 3 2 2 3 2 2 3 3 2 5" xfId="58799"/>
    <cellStyle name="Normal 3 2 2 3 2 2 3 3 3" xfId="16736"/>
    <cellStyle name="Normal 3 2 2 3 2 2 3 3 4" xfId="21843"/>
    <cellStyle name="Normal 3 2 2 3 2 2 3 3 5" xfId="32400"/>
    <cellStyle name="Normal 3 2 2 3 2 2 3 3 6" xfId="42955"/>
    <cellStyle name="Normal 3 2 2 3 2 2 3 3 7" xfId="53519"/>
    <cellStyle name="Normal 3 2 2 3 2 2 3 4" xfId="8976"/>
    <cellStyle name="Normal 3 2 2 3 2 2 3 4 2" xfId="24483"/>
    <cellStyle name="Normal 3 2 2 3 2 2 3 4 3" xfId="35040"/>
    <cellStyle name="Normal 3 2 2 3 2 2 3 4 4" xfId="45595"/>
    <cellStyle name="Normal 3 2 2 3 2 2 3 4 5" xfId="56159"/>
    <cellStyle name="Normal 3 2 2 3 2 2 3 5" xfId="3694"/>
    <cellStyle name="Normal 3 2 2 3 2 2 3 6" xfId="14272"/>
    <cellStyle name="Normal 3 2 2 3 2 2 3 7" xfId="19203"/>
    <cellStyle name="Normal 3 2 2 3 2 2 3 8" xfId="29760"/>
    <cellStyle name="Normal 3 2 2 3 2 2 3 9" xfId="40315"/>
    <cellStyle name="Normal 3 2 2 3 2 2 4" xfId="1578"/>
    <cellStyle name="Normal 3 2 2 3 2 2 4 2" xfId="6864"/>
    <cellStyle name="Normal 3 2 2 3 2 2 4 2 2" xfId="12145"/>
    <cellStyle name="Normal 3 2 2 3 2 2 4 2 2 2" xfId="27651"/>
    <cellStyle name="Normal 3 2 2 3 2 2 4 2 2 3" xfId="38208"/>
    <cellStyle name="Normal 3 2 2 3 2 2 4 2 2 4" xfId="48763"/>
    <cellStyle name="Normal 3 2 2 3 2 2 4 2 2 5" xfId="59327"/>
    <cellStyle name="Normal 3 2 2 3 2 2 4 2 3" xfId="17264"/>
    <cellStyle name="Normal 3 2 2 3 2 2 4 2 4" xfId="22371"/>
    <cellStyle name="Normal 3 2 2 3 2 2 4 2 5" xfId="32928"/>
    <cellStyle name="Normal 3 2 2 3 2 2 4 2 6" xfId="43483"/>
    <cellStyle name="Normal 3 2 2 3 2 2 4 2 7" xfId="54047"/>
    <cellStyle name="Normal 3 2 2 3 2 2 4 3" xfId="9504"/>
    <cellStyle name="Normal 3 2 2 3 2 2 4 3 2" xfId="25011"/>
    <cellStyle name="Normal 3 2 2 3 2 2 4 3 3" xfId="35568"/>
    <cellStyle name="Normal 3 2 2 3 2 2 4 3 4" xfId="46123"/>
    <cellStyle name="Normal 3 2 2 3 2 2 4 3 5" xfId="56687"/>
    <cellStyle name="Normal 3 2 2 3 2 2 4 4" xfId="4222"/>
    <cellStyle name="Normal 3 2 2 3 2 2 4 5" xfId="14800"/>
    <cellStyle name="Normal 3 2 2 3 2 2 4 6" xfId="19731"/>
    <cellStyle name="Normal 3 2 2 3 2 2 4 7" xfId="30288"/>
    <cellStyle name="Normal 3 2 2 3 2 2 4 8" xfId="40843"/>
    <cellStyle name="Normal 3 2 2 3 2 2 4 9" xfId="51407"/>
    <cellStyle name="Normal 3 2 2 3 2 2 5" xfId="5631"/>
    <cellStyle name="Normal 3 2 2 3 2 2 5 2" xfId="10913"/>
    <cellStyle name="Normal 3 2 2 3 2 2 5 2 2" xfId="26419"/>
    <cellStyle name="Normal 3 2 2 3 2 2 5 2 3" xfId="36976"/>
    <cellStyle name="Normal 3 2 2 3 2 2 5 2 4" xfId="47531"/>
    <cellStyle name="Normal 3 2 2 3 2 2 5 2 5" xfId="58095"/>
    <cellStyle name="Normal 3 2 2 3 2 2 5 3" xfId="16032"/>
    <cellStyle name="Normal 3 2 2 3 2 2 5 4" xfId="21139"/>
    <cellStyle name="Normal 3 2 2 3 2 2 5 5" xfId="31696"/>
    <cellStyle name="Normal 3 2 2 3 2 2 5 6" xfId="42251"/>
    <cellStyle name="Normal 3 2 2 3 2 2 5 7" xfId="52815"/>
    <cellStyle name="Normal 3 2 2 3 2 2 6" xfId="8272"/>
    <cellStyle name="Normal 3 2 2 3 2 2 6 2" xfId="23779"/>
    <cellStyle name="Normal 3 2 2 3 2 2 6 3" xfId="34336"/>
    <cellStyle name="Normal 3 2 2 3 2 2 6 4" xfId="44891"/>
    <cellStyle name="Normal 3 2 2 3 2 2 6 5" xfId="55455"/>
    <cellStyle name="Normal 3 2 2 3 2 2 7" xfId="2994"/>
    <cellStyle name="Normal 3 2 2 3 2 2 8" xfId="13568"/>
    <cellStyle name="Normal 3 2 2 3 2 2 9" xfId="18499"/>
    <cellStyle name="Normal 3 2 2 3 2 3" xfId="521"/>
    <cellStyle name="Normal 3 2 2 3 2 3 10" xfId="39787"/>
    <cellStyle name="Normal 3 2 2 3 2 3 11" xfId="50351"/>
    <cellStyle name="Normal 3 2 2 3 2 3 2" xfId="1226"/>
    <cellStyle name="Normal 3 2 2 3 2 3 2 10" xfId="51055"/>
    <cellStyle name="Normal 3 2 2 3 2 3 2 2" xfId="2458"/>
    <cellStyle name="Normal 3 2 2 3 2 3 2 2 2" xfId="7744"/>
    <cellStyle name="Normal 3 2 2 3 2 3 2 2 2 2" xfId="13025"/>
    <cellStyle name="Normal 3 2 2 3 2 3 2 2 2 2 2" xfId="28531"/>
    <cellStyle name="Normal 3 2 2 3 2 3 2 2 2 2 3" xfId="39088"/>
    <cellStyle name="Normal 3 2 2 3 2 3 2 2 2 2 4" xfId="49643"/>
    <cellStyle name="Normal 3 2 2 3 2 3 2 2 2 2 5" xfId="60207"/>
    <cellStyle name="Normal 3 2 2 3 2 3 2 2 2 3" xfId="18144"/>
    <cellStyle name="Normal 3 2 2 3 2 3 2 2 2 4" xfId="23251"/>
    <cellStyle name="Normal 3 2 2 3 2 3 2 2 2 5" xfId="33808"/>
    <cellStyle name="Normal 3 2 2 3 2 3 2 2 2 6" xfId="44363"/>
    <cellStyle name="Normal 3 2 2 3 2 3 2 2 2 7" xfId="54927"/>
    <cellStyle name="Normal 3 2 2 3 2 3 2 2 3" xfId="10384"/>
    <cellStyle name="Normal 3 2 2 3 2 3 2 2 3 2" xfId="25891"/>
    <cellStyle name="Normal 3 2 2 3 2 3 2 2 3 3" xfId="36448"/>
    <cellStyle name="Normal 3 2 2 3 2 3 2 2 3 4" xfId="47003"/>
    <cellStyle name="Normal 3 2 2 3 2 3 2 2 3 5" xfId="57567"/>
    <cellStyle name="Normal 3 2 2 3 2 3 2 2 4" xfId="5102"/>
    <cellStyle name="Normal 3 2 2 3 2 3 2 2 5" xfId="15680"/>
    <cellStyle name="Normal 3 2 2 3 2 3 2 2 6" xfId="20611"/>
    <cellStyle name="Normal 3 2 2 3 2 3 2 2 7" xfId="31168"/>
    <cellStyle name="Normal 3 2 2 3 2 3 2 2 8" xfId="41723"/>
    <cellStyle name="Normal 3 2 2 3 2 3 2 2 9" xfId="52287"/>
    <cellStyle name="Normal 3 2 2 3 2 3 2 3" xfId="6512"/>
    <cellStyle name="Normal 3 2 2 3 2 3 2 3 2" xfId="11793"/>
    <cellStyle name="Normal 3 2 2 3 2 3 2 3 2 2" xfId="27299"/>
    <cellStyle name="Normal 3 2 2 3 2 3 2 3 2 3" xfId="37856"/>
    <cellStyle name="Normal 3 2 2 3 2 3 2 3 2 4" xfId="48411"/>
    <cellStyle name="Normal 3 2 2 3 2 3 2 3 2 5" xfId="58975"/>
    <cellStyle name="Normal 3 2 2 3 2 3 2 3 3" xfId="16912"/>
    <cellStyle name="Normal 3 2 2 3 2 3 2 3 4" xfId="22019"/>
    <cellStyle name="Normal 3 2 2 3 2 3 2 3 5" xfId="32576"/>
    <cellStyle name="Normal 3 2 2 3 2 3 2 3 6" xfId="43131"/>
    <cellStyle name="Normal 3 2 2 3 2 3 2 3 7" xfId="53695"/>
    <cellStyle name="Normal 3 2 2 3 2 3 2 4" xfId="9152"/>
    <cellStyle name="Normal 3 2 2 3 2 3 2 4 2" xfId="24659"/>
    <cellStyle name="Normal 3 2 2 3 2 3 2 4 3" xfId="35216"/>
    <cellStyle name="Normal 3 2 2 3 2 3 2 4 4" xfId="45771"/>
    <cellStyle name="Normal 3 2 2 3 2 3 2 4 5" xfId="56335"/>
    <cellStyle name="Normal 3 2 2 3 2 3 2 5" xfId="3870"/>
    <cellStyle name="Normal 3 2 2 3 2 3 2 6" xfId="14448"/>
    <cellStyle name="Normal 3 2 2 3 2 3 2 7" xfId="19379"/>
    <cellStyle name="Normal 3 2 2 3 2 3 2 8" xfId="29936"/>
    <cellStyle name="Normal 3 2 2 3 2 3 2 9" xfId="40491"/>
    <cellStyle name="Normal 3 2 2 3 2 3 3" xfId="1754"/>
    <cellStyle name="Normal 3 2 2 3 2 3 3 2" xfId="7040"/>
    <cellStyle name="Normal 3 2 2 3 2 3 3 2 2" xfId="12321"/>
    <cellStyle name="Normal 3 2 2 3 2 3 3 2 2 2" xfId="27827"/>
    <cellStyle name="Normal 3 2 2 3 2 3 3 2 2 3" xfId="38384"/>
    <cellStyle name="Normal 3 2 2 3 2 3 3 2 2 4" xfId="48939"/>
    <cellStyle name="Normal 3 2 2 3 2 3 3 2 2 5" xfId="59503"/>
    <cellStyle name="Normal 3 2 2 3 2 3 3 2 3" xfId="17440"/>
    <cellStyle name="Normal 3 2 2 3 2 3 3 2 4" xfId="22547"/>
    <cellStyle name="Normal 3 2 2 3 2 3 3 2 5" xfId="33104"/>
    <cellStyle name="Normal 3 2 2 3 2 3 3 2 6" xfId="43659"/>
    <cellStyle name="Normal 3 2 2 3 2 3 3 2 7" xfId="54223"/>
    <cellStyle name="Normal 3 2 2 3 2 3 3 3" xfId="9680"/>
    <cellStyle name="Normal 3 2 2 3 2 3 3 3 2" xfId="25187"/>
    <cellStyle name="Normal 3 2 2 3 2 3 3 3 3" xfId="35744"/>
    <cellStyle name="Normal 3 2 2 3 2 3 3 3 4" xfId="46299"/>
    <cellStyle name="Normal 3 2 2 3 2 3 3 3 5" xfId="56863"/>
    <cellStyle name="Normal 3 2 2 3 2 3 3 4" xfId="4398"/>
    <cellStyle name="Normal 3 2 2 3 2 3 3 5" xfId="14976"/>
    <cellStyle name="Normal 3 2 2 3 2 3 3 6" xfId="19907"/>
    <cellStyle name="Normal 3 2 2 3 2 3 3 7" xfId="30464"/>
    <cellStyle name="Normal 3 2 2 3 2 3 3 8" xfId="41019"/>
    <cellStyle name="Normal 3 2 2 3 2 3 3 9" xfId="51583"/>
    <cellStyle name="Normal 3 2 2 3 2 3 4" xfId="5807"/>
    <cellStyle name="Normal 3 2 2 3 2 3 4 2" xfId="11089"/>
    <cellStyle name="Normal 3 2 2 3 2 3 4 2 2" xfId="26595"/>
    <cellStyle name="Normal 3 2 2 3 2 3 4 2 3" xfId="37152"/>
    <cellStyle name="Normal 3 2 2 3 2 3 4 2 4" xfId="47707"/>
    <cellStyle name="Normal 3 2 2 3 2 3 4 2 5" xfId="58271"/>
    <cellStyle name="Normal 3 2 2 3 2 3 4 3" xfId="16208"/>
    <cellStyle name="Normal 3 2 2 3 2 3 4 4" xfId="21315"/>
    <cellStyle name="Normal 3 2 2 3 2 3 4 5" xfId="31872"/>
    <cellStyle name="Normal 3 2 2 3 2 3 4 6" xfId="42427"/>
    <cellStyle name="Normal 3 2 2 3 2 3 4 7" xfId="52991"/>
    <cellStyle name="Normal 3 2 2 3 2 3 5" xfId="8448"/>
    <cellStyle name="Normal 3 2 2 3 2 3 5 2" xfId="23955"/>
    <cellStyle name="Normal 3 2 2 3 2 3 5 3" xfId="34512"/>
    <cellStyle name="Normal 3 2 2 3 2 3 5 4" xfId="45067"/>
    <cellStyle name="Normal 3 2 2 3 2 3 5 5" xfId="55631"/>
    <cellStyle name="Normal 3 2 2 3 2 3 6" xfId="3166"/>
    <cellStyle name="Normal 3 2 2 3 2 3 7" xfId="13744"/>
    <cellStyle name="Normal 3 2 2 3 2 3 8" xfId="18675"/>
    <cellStyle name="Normal 3 2 2 3 2 3 9" xfId="29232"/>
    <cellStyle name="Normal 3 2 2 3 2 4" xfId="874"/>
    <cellStyle name="Normal 3 2 2 3 2 4 10" xfId="50703"/>
    <cellStyle name="Normal 3 2 2 3 2 4 2" xfId="2106"/>
    <cellStyle name="Normal 3 2 2 3 2 4 2 2" xfId="7392"/>
    <cellStyle name="Normal 3 2 2 3 2 4 2 2 2" xfId="12673"/>
    <cellStyle name="Normal 3 2 2 3 2 4 2 2 2 2" xfId="28179"/>
    <cellStyle name="Normal 3 2 2 3 2 4 2 2 2 3" xfId="38736"/>
    <cellStyle name="Normal 3 2 2 3 2 4 2 2 2 4" xfId="49291"/>
    <cellStyle name="Normal 3 2 2 3 2 4 2 2 2 5" xfId="59855"/>
    <cellStyle name="Normal 3 2 2 3 2 4 2 2 3" xfId="17792"/>
    <cellStyle name="Normal 3 2 2 3 2 4 2 2 4" xfId="22899"/>
    <cellStyle name="Normal 3 2 2 3 2 4 2 2 5" xfId="33456"/>
    <cellStyle name="Normal 3 2 2 3 2 4 2 2 6" xfId="44011"/>
    <cellStyle name="Normal 3 2 2 3 2 4 2 2 7" xfId="54575"/>
    <cellStyle name="Normal 3 2 2 3 2 4 2 3" xfId="10032"/>
    <cellStyle name="Normal 3 2 2 3 2 4 2 3 2" xfId="25539"/>
    <cellStyle name="Normal 3 2 2 3 2 4 2 3 3" xfId="36096"/>
    <cellStyle name="Normal 3 2 2 3 2 4 2 3 4" xfId="46651"/>
    <cellStyle name="Normal 3 2 2 3 2 4 2 3 5" xfId="57215"/>
    <cellStyle name="Normal 3 2 2 3 2 4 2 4" xfId="4750"/>
    <cellStyle name="Normal 3 2 2 3 2 4 2 5" xfId="15328"/>
    <cellStyle name="Normal 3 2 2 3 2 4 2 6" xfId="20259"/>
    <cellStyle name="Normal 3 2 2 3 2 4 2 7" xfId="30816"/>
    <cellStyle name="Normal 3 2 2 3 2 4 2 8" xfId="41371"/>
    <cellStyle name="Normal 3 2 2 3 2 4 2 9" xfId="51935"/>
    <cellStyle name="Normal 3 2 2 3 2 4 3" xfId="6160"/>
    <cellStyle name="Normal 3 2 2 3 2 4 3 2" xfId="11441"/>
    <cellStyle name="Normal 3 2 2 3 2 4 3 2 2" xfId="26947"/>
    <cellStyle name="Normal 3 2 2 3 2 4 3 2 3" xfId="37504"/>
    <cellStyle name="Normal 3 2 2 3 2 4 3 2 4" xfId="48059"/>
    <cellStyle name="Normal 3 2 2 3 2 4 3 2 5" xfId="58623"/>
    <cellStyle name="Normal 3 2 2 3 2 4 3 3" xfId="16560"/>
    <cellStyle name="Normal 3 2 2 3 2 4 3 4" xfId="21667"/>
    <cellStyle name="Normal 3 2 2 3 2 4 3 5" xfId="32224"/>
    <cellStyle name="Normal 3 2 2 3 2 4 3 6" xfId="42779"/>
    <cellStyle name="Normal 3 2 2 3 2 4 3 7" xfId="53343"/>
    <cellStyle name="Normal 3 2 2 3 2 4 4" xfId="8800"/>
    <cellStyle name="Normal 3 2 2 3 2 4 4 2" xfId="24307"/>
    <cellStyle name="Normal 3 2 2 3 2 4 4 3" xfId="34864"/>
    <cellStyle name="Normal 3 2 2 3 2 4 4 4" xfId="45419"/>
    <cellStyle name="Normal 3 2 2 3 2 4 4 5" xfId="55983"/>
    <cellStyle name="Normal 3 2 2 3 2 4 5" xfId="3518"/>
    <cellStyle name="Normal 3 2 2 3 2 4 6" xfId="14096"/>
    <cellStyle name="Normal 3 2 2 3 2 4 7" xfId="19027"/>
    <cellStyle name="Normal 3 2 2 3 2 4 8" xfId="29584"/>
    <cellStyle name="Normal 3 2 2 3 2 4 9" xfId="40139"/>
    <cellStyle name="Normal 3 2 2 3 2 5" xfId="1402"/>
    <cellStyle name="Normal 3 2 2 3 2 5 2" xfId="6688"/>
    <cellStyle name="Normal 3 2 2 3 2 5 2 2" xfId="11969"/>
    <cellStyle name="Normal 3 2 2 3 2 5 2 2 2" xfId="27475"/>
    <cellStyle name="Normal 3 2 2 3 2 5 2 2 3" xfId="38032"/>
    <cellStyle name="Normal 3 2 2 3 2 5 2 2 4" xfId="48587"/>
    <cellStyle name="Normal 3 2 2 3 2 5 2 2 5" xfId="59151"/>
    <cellStyle name="Normal 3 2 2 3 2 5 2 3" xfId="17088"/>
    <cellStyle name="Normal 3 2 2 3 2 5 2 4" xfId="22195"/>
    <cellStyle name="Normal 3 2 2 3 2 5 2 5" xfId="32752"/>
    <cellStyle name="Normal 3 2 2 3 2 5 2 6" xfId="43307"/>
    <cellStyle name="Normal 3 2 2 3 2 5 2 7" xfId="53871"/>
    <cellStyle name="Normal 3 2 2 3 2 5 3" xfId="9328"/>
    <cellStyle name="Normal 3 2 2 3 2 5 3 2" xfId="24835"/>
    <cellStyle name="Normal 3 2 2 3 2 5 3 3" xfId="35392"/>
    <cellStyle name="Normal 3 2 2 3 2 5 3 4" xfId="45947"/>
    <cellStyle name="Normal 3 2 2 3 2 5 3 5" xfId="56511"/>
    <cellStyle name="Normal 3 2 2 3 2 5 4" xfId="4046"/>
    <cellStyle name="Normal 3 2 2 3 2 5 5" xfId="14624"/>
    <cellStyle name="Normal 3 2 2 3 2 5 6" xfId="19555"/>
    <cellStyle name="Normal 3 2 2 3 2 5 7" xfId="30112"/>
    <cellStyle name="Normal 3 2 2 3 2 5 8" xfId="40667"/>
    <cellStyle name="Normal 3 2 2 3 2 5 9" xfId="51231"/>
    <cellStyle name="Normal 3 2 2 3 2 6" xfId="2634"/>
    <cellStyle name="Normal 3 2 2 3 2 6 2" xfId="7920"/>
    <cellStyle name="Normal 3 2 2 3 2 6 2 2" xfId="13201"/>
    <cellStyle name="Normal 3 2 2 3 2 6 2 2 2" xfId="28707"/>
    <cellStyle name="Normal 3 2 2 3 2 6 2 2 3" xfId="39264"/>
    <cellStyle name="Normal 3 2 2 3 2 6 2 2 4" xfId="49819"/>
    <cellStyle name="Normal 3 2 2 3 2 6 2 2 5" xfId="60383"/>
    <cellStyle name="Normal 3 2 2 3 2 6 2 3" xfId="23427"/>
    <cellStyle name="Normal 3 2 2 3 2 6 2 4" xfId="33984"/>
    <cellStyle name="Normal 3 2 2 3 2 6 2 5" xfId="44539"/>
    <cellStyle name="Normal 3 2 2 3 2 6 2 6" xfId="55103"/>
    <cellStyle name="Normal 3 2 2 3 2 6 3" xfId="10560"/>
    <cellStyle name="Normal 3 2 2 3 2 6 3 2" xfId="26067"/>
    <cellStyle name="Normal 3 2 2 3 2 6 3 3" xfId="36624"/>
    <cellStyle name="Normal 3 2 2 3 2 6 3 4" xfId="47179"/>
    <cellStyle name="Normal 3 2 2 3 2 6 3 5" xfId="57743"/>
    <cellStyle name="Normal 3 2 2 3 2 6 4" xfId="5278"/>
    <cellStyle name="Normal 3 2 2 3 2 6 5" xfId="15856"/>
    <cellStyle name="Normal 3 2 2 3 2 6 6" xfId="20787"/>
    <cellStyle name="Normal 3 2 2 3 2 6 7" xfId="31344"/>
    <cellStyle name="Normal 3 2 2 3 2 6 8" xfId="41899"/>
    <cellStyle name="Normal 3 2 2 3 2 6 9" xfId="52463"/>
    <cellStyle name="Normal 3 2 2 3 2 7" xfId="5455"/>
    <cellStyle name="Normal 3 2 2 3 2 7 2" xfId="10737"/>
    <cellStyle name="Normal 3 2 2 3 2 7 2 2" xfId="26243"/>
    <cellStyle name="Normal 3 2 2 3 2 7 2 3" xfId="36800"/>
    <cellStyle name="Normal 3 2 2 3 2 7 2 4" xfId="47355"/>
    <cellStyle name="Normal 3 2 2 3 2 7 2 5" xfId="57919"/>
    <cellStyle name="Normal 3 2 2 3 2 7 3" xfId="20963"/>
    <cellStyle name="Normal 3 2 2 3 2 7 4" xfId="31520"/>
    <cellStyle name="Normal 3 2 2 3 2 7 5" xfId="42075"/>
    <cellStyle name="Normal 3 2 2 3 2 7 6" xfId="52639"/>
    <cellStyle name="Normal 3 2 2 3 2 8" xfId="8096"/>
    <cellStyle name="Normal 3 2 2 3 2 8 2" xfId="23603"/>
    <cellStyle name="Normal 3 2 2 3 2 8 3" xfId="34160"/>
    <cellStyle name="Normal 3 2 2 3 2 8 4" xfId="44715"/>
    <cellStyle name="Normal 3 2 2 3 2 8 5" xfId="55279"/>
    <cellStyle name="Normal 3 2 2 3 2 9" xfId="2811"/>
    <cellStyle name="Normal 3 2 2 3 3" xfId="256"/>
    <cellStyle name="Normal 3 2 2 3 3 10" xfId="28971"/>
    <cellStyle name="Normal 3 2 2 3 3 11" xfId="39526"/>
    <cellStyle name="Normal 3 2 2 3 3 12" xfId="50086"/>
    <cellStyle name="Normal 3 2 2 3 3 2" xfId="609"/>
    <cellStyle name="Normal 3 2 2 3 3 2 10" xfId="50438"/>
    <cellStyle name="Normal 3 2 2 3 3 2 2" xfId="1841"/>
    <cellStyle name="Normal 3 2 2 3 3 2 2 2" xfId="7127"/>
    <cellStyle name="Normal 3 2 2 3 3 2 2 2 2" xfId="12408"/>
    <cellStyle name="Normal 3 2 2 3 3 2 2 2 2 2" xfId="27914"/>
    <cellStyle name="Normal 3 2 2 3 3 2 2 2 2 3" xfId="38471"/>
    <cellStyle name="Normal 3 2 2 3 3 2 2 2 2 4" xfId="49026"/>
    <cellStyle name="Normal 3 2 2 3 3 2 2 2 2 5" xfId="59590"/>
    <cellStyle name="Normal 3 2 2 3 3 2 2 2 3" xfId="17527"/>
    <cellStyle name="Normal 3 2 2 3 3 2 2 2 4" xfId="22634"/>
    <cellStyle name="Normal 3 2 2 3 3 2 2 2 5" xfId="33191"/>
    <cellStyle name="Normal 3 2 2 3 3 2 2 2 6" xfId="43746"/>
    <cellStyle name="Normal 3 2 2 3 3 2 2 2 7" xfId="54310"/>
    <cellStyle name="Normal 3 2 2 3 3 2 2 3" xfId="9767"/>
    <cellStyle name="Normal 3 2 2 3 3 2 2 3 2" xfId="25274"/>
    <cellStyle name="Normal 3 2 2 3 3 2 2 3 3" xfId="35831"/>
    <cellStyle name="Normal 3 2 2 3 3 2 2 3 4" xfId="46386"/>
    <cellStyle name="Normal 3 2 2 3 3 2 2 3 5" xfId="56950"/>
    <cellStyle name="Normal 3 2 2 3 3 2 2 4" xfId="4485"/>
    <cellStyle name="Normal 3 2 2 3 3 2 2 5" xfId="15063"/>
    <cellStyle name="Normal 3 2 2 3 3 2 2 6" xfId="19994"/>
    <cellStyle name="Normal 3 2 2 3 3 2 2 7" xfId="30551"/>
    <cellStyle name="Normal 3 2 2 3 3 2 2 8" xfId="41106"/>
    <cellStyle name="Normal 3 2 2 3 3 2 2 9" xfId="51670"/>
    <cellStyle name="Normal 3 2 2 3 3 2 3" xfId="5895"/>
    <cellStyle name="Normal 3 2 2 3 3 2 3 2" xfId="11176"/>
    <cellStyle name="Normal 3 2 2 3 3 2 3 2 2" xfId="26682"/>
    <cellStyle name="Normal 3 2 2 3 3 2 3 2 3" xfId="37239"/>
    <cellStyle name="Normal 3 2 2 3 3 2 3 2 4" xfId="47794"/>
    <cellStyle name="Normal 3 2 2 3 3 2 3 2 5" xfId="58358"/>
    <cellStyle name="Normal 3 2 2 3 3 2 3 3" xfId="16295"/>
    <cellStyle name="Normal 3 2 2 3 3 2 3 4" xfId="21402"/>
    <cellStyle name="Normal 3 2 2 3 3 2 3 5" xfId="31959"/>
    <cellStyle name="Normal 3 2 2 3 3 2 3 6" xfId="42514"/>
    <cellStyle name="Normal 3 2 2 3 3 2 3 7" xfId="53078"/>
    <cellStyle name="Normal 3 2 2 3 3 2 4" xfId="8535"/>
    <cellStyle name="Normal 3 2 2 3 3 2 4 2" xfId="24042"/>
    <cellStyle name="Normal 3 2 2 3 3 2 4 3" xfId="34599"/>
    <cellStyle name="Normal 3 2 2 3 3 2 4 4" xfId="45154"/>
    <cellStyle name="Normal 3 2 2 3 3 2 4 5" xfId="55718"/>
    <cellStyle name="Normal 3 2 2 3 3 2 5" xfId="3253"/>
    <cellStyle name="Normal 3 2 2 3 3 2 6" xfId="13831"/>
    <cellStyle name="Normal 3 2 2 3 3 2 7" xfId="18762"/>
    <cellStyle name="Normal 3 2 2 3 3 2 8" xfId="29319"/>
    <cellStyle name="Normal 3 2 2 3 3 2 9" xfId="39874"/>
    <cellStyle name="Normal 3 2 2 3 3 3" xfId="961"/>
    <cellStyle name="Normal 3 2 2 3 3 3 10" xfId="50790"/>
    <cellStyle name="Normal 3 2 2 3 3 3 2" xfId="2193"/>
    <cellStyle name="Normal 3 2 2 3 3 3 2 2" xfId="7479"/>
    <cellStyle name="Normal 3 2 2 3 3 3 2 2 2" xfId="12760"/>
    <cellStyle name="Normal 3 2 2 3 3 3 2 2 2 2" xfId="28266"/>
    <cellStyle name="Normal 3 2 2 3 3 3 2 2 2 3" xfId="38823"/>
    <cellStyle name="Normal 3 2 2 3 3 3 2 2 2 4" xfId="49378"/>
    <cellStyle name="Normal 3 2 2 3 3 3 2 2 2 5" xfId="59942"/>
    <cellStyle name="Normal 3 2 2 3 3 3 2 2 3" xfId="17879"/>
    <cellStyle name="Normal 3 2 2 3 3 3 2 2 4" xfId="22986"/>
    <cellStyle name="Normal 3 2 2 3 3 3 2 2 5" xfId="33543"/>
    <cellStyle name="Normal 3 2 2 3 3 3 2 2 6" xfId="44098"/>
    <cellStyle name="Normal 3 2 2 3 3 3 2 2 7" xfId="54662"/>
    <cellStyle name="Normal 3 2 2 3 3 3 2 3" xfId="10119"/>
    <cellStyle name="Normal 3 2 2 3 3 3 2 3 2" xfId="25626"/>
    <cellStyle name="Normal 3 2 2 3 3 3 2 3 3" xfId="36183"/>
    <cellStyle name="Normal 3 2 2 3 3 3 2 3 4" xfId="46738"/>
    <cellStyle name="Normal 3 2 2 3 3 3 2 3 5" xfId="57302"/>
    <cellStyle name="Normal 3 2 2 3 3 3 2 4" xfId="4837"/>
    <cellStyle name="Normal 3 2 2 3 3 3 2 5" xfId="15415"/>
    <cellStyle name="Normal 3 2 2 3 3 3 2 6" xfId="20346"/>
    <cellStyle name="Normal 3 2 2 3 3 3 2 7" xfId="30903"/>
    <cellStyle name="Normal 3 2 2 3 3 3 2 8" xfId="41458"/>
    <cellStyle name="Normal 3 2 2 3 3 3 2 9" xfId="52022"/>
    <cellStyle name="Normal 3 2 2 3 3 3 3" xfId="6247"/>
    <cellStyle name="Normal 3 2 2 3 3 3 3 2" xfId="11528"/>
    <cellStyle name="Normal 3 2 2 3 3 3 3 2 2" xfId="27034"/>
    <cellStyle name="Normal 3 2 2 3 3 3 3 2 3" xfId="37591"/>
    <cellStyle name="Normal 3 2 2 3 3 3 3 2 4" xfId="48146"/>
    <cellStyle name="Normal 3 2 2 3 3 3 3 2 5" xfId="58710"/>
    <cellStyle name="Normal 3 2 2 3 3 3 3 3" xfId="16647"/>
    <cellStyle name="Normal 3 2 2 3 3 3 3 4" xfId="21754"/>
    <cellStyle name="Normal 3 2 2 3 3 3 3 5" xfId="32311"/>
    <cellStyle name="Normal 3 2 2 3 3 3 3 6" xfId="42866"/>
    <cellStyle name="Normal 3 2 2 3 3 3 3 7" xfId="53430"/>
    <cellStyle name="Normal 3 2 2 3 3 3 4" xfId="8887"/>
    <cellStyle name="Normal 3 2 2 3 3 3 4 2" xfId="24394"/>
    <cellStyle name="Normal 3 2 2 3 3 3 4 3" xfId="34951"/>
    <cellStyle name="Normal 3 2 2 3 3 3 4 4" xfId="45506"/>
    <cellStyle name="Normal 3 2 2 3 3 3 4 5" xfId="56070"/>
    <cellStyle name="Normal 3 2 2 3 3 3 5" xfId="3605"/>
    <cellStyle name="Normal 3 2 2 3 3 3 6" xfId="14183"/>
    <cellStyle name="Normal 3 2 2 3 3 3 7" xfId="19114"/>
    <cellStyle name="Normal 3 2 2 3 3 3 8" xfId="29671"/>
    <cellStyle name="Normal 3 2 2 3 3 3 9" xfId="40226"/>
    <cellStyle name="Normal 3 2 2 3 3 4" xfId="1489"/>
    <cellStyle name="Normal 3 2 2 3 3 4 2" xfId="6775"/>
    <cellStyle name="Normal 3 2 2 3 3 4 2 2" xfId="12056"/>
    <cellStyle name="Normal 3 2 2 3 3 4 2 2 2" xfId="27562"/>
    <cellStyle name="Normal 3 2 2 3 3 4 2 2 3" xfId="38119"/>
    <cellStyle name="Normal 3 2 2 3 3 4 2 2 4" xfId="48674"/>
    <cellStyle name="Normal 3 2 2 3 3 4 2 2 5" xfId="59238"/>
    <cellStyle name="Normal 3 2 2 3 3 4 2 3" xfId="17175"/>
    <cellStyle name="Normal 3 2 2 3 3 4 2 4" xfId="22282"/>
    <cellStyle name="Normal 3 2 2 3 3 4 2 5" xfId="32839"/>
    <cellStyle name="Normal 3 2 2 3 3 4 2 6" xfId="43394"/>
    <cellStyle name="Normal 3 2 2 3 3 4 2 7" xfId="53958"/>
    <cellStyle name="Normal 3 2 2 3 3 4 3" xfId="9415"/>
    <cellStyle name="Normal 3 2 2 3 3 4 3 2" xfId="24922"/>
    <cellStyle name="Normal 3 2 2 3 3 4 3 3" xfId="35479"/>
    <cellStyle name="Normal 3 2 2 3 3 4 3 4" xfId="46034"/>
    <cellStyle name="Normal 3 2 2 3 3 4 3 5" xfId="56598"/>
    <cellStyle name="Normal 3 2 2 3 3 4 4" xfId="4133"/>
    <cellStyle name="Normal 3 2 2 3 3 4 5" xfId="14711"/>
    <cellStyle name="Normal 3 2 2 3 3 4 6" xfId="19642"/>
    <cellStyle name="Normal 3 2 2 3 3 4 7" xfId="30199"/>
    <cellStyle name="Normal 3 2 2 3 3 4 8" xfId="40754"/>
    <cellStyle name="Normal 3 2 2 3 3 4 9" xfId="51318"/>
    <cellStyle name="Normal 3 2 2 3 3 5" xfId="5542"/>
    <cellStyle name="Normal 3 2 2 3 3 5 2" xfId="10824"/>
    <cellStyle name="Normal 3 2 2 3 3 5 2 2" xfId="26330"/>
    <cellStyle name="Normal 3 2 2 3 3 5 2 3" xfId="36887"/>
    <cellStyle name="Normal 3 2 2 3 3 5 2 4" xfId="47442"/>
    <cellStyle name="Normal 3 2 2 3 3 5 2 5" xfId="58006"/>
    <cellStyle name="Normal 3 2 2 3 3 5 3" xfId="15943"/>
    <cellStyle name="Normal 3 2 2 3 3 5 4" xfId="21050"/>
    <cellStyle name="Normal 3 2 2 3 3 5 5" xfId="31607"/>
    <cellStyle name="Normal 3 2 2 3 3 5 6" xfId="42162"/>
    <cellStyle name="Normal 3 2 2 3 3 5 7" xfId="52726"/>
    <cellStyle name="Normal 3 2 2 3 3 6" xfId="8183"/>
    <cellStyle name="Normal 3 2 2 3 3 6 2" xfId="23690"/>
    <cellStyle name="Normal 3 2 2 3 3 6 3" xfId="34247"/>
    <cellStyle name="Normal 3 2 2 3 3 6 4" xfId="44802"/>
    <cellStyle name="Normal 3 2 2 3 3 6 5" xfId="55366"/>
    <cellStyle name="Normal 3 2 2 3 3 7" xfId="2905"/>
    <cellStyle name="Normal 3 2 2 3 3 8" xfId="13479"/>
    <cellStyle name="Normal 3 2 2 3 3 9" xfId="18410"/>
    <cellStyle name="Normal 3 2 2 3 4" xfId="434"/>
    <cellStyle name="Normal 3 2 2 3 4 10" xfId="39704"/>
    <cellStyle name="Normal 3 2 2 3 4 11" xfId="50264"/>
    <cellStyle name="Normal 3 2 2 3 4 2" xfId="1139"/>
    <cellStyle name="Normal 3 2 2 3 4 2 10" xfId="50968"/>
    <cellStyle name="Normal 3 2 2 3 4 2 2" xfId="2371"/>
    <cellStyle name="Normal 3 2 2 3 4 2 2 2" xfId="7657"/>
    <cellStyle name="Normal 3 2 2 3 4 2 2 2 2" xfId="12938"/>
    <cellStyle name="Normal 3 2 2 3 4 2 2 2 2 2" xfId="28444"/>
    <cellStyle name="Normal 3 2 2 3 4 2 2 2 2 3" xfId="39001"/>
    <cellStyle name="Normal 3 2 2 3 4 2 2 2 2 4" xfId="49556"/>
    <cellStyle name="Normal 3 2 2 3 4 2 2 2 2 5" xfId="60120"/>
    <cellStyle name="Normal 3 2 2 3 4 2 2 2 3" xfId="18057"/>
    <cellStyle name="Normal 3 2 2 3 4 2 2 2 4" xfId="23164"/>
    <cellStyle name="Normal 3 2 2 3 4 2 2 2 5" xfId="33721"/>
    <cellStyle name="Normal 3 2 2 3 4 2 2 2 6" xfId="44276"/>
    <cellStyle name="Normal 3 2 2 3 4 2 2 2 7" xfId="54840"/>
    <cellStyle name="Normal 3 2 2 3 4 2 2 3" xfId="10297"/>
    <cellStyle name="Normal 3 2 2 3 4 2 2 3 2" xfId="25804"/>
    <cellStyle name="Normal 3 2 2 3 4 2 2 3 3" xfId="36361"/>
    <cellStyle name="Normal 3 2 2 3 4 2 2 3 4" xfId="46916"/>
    <cellStyle name="Normal 3 2 2 3 4 2 2 3 5" xfId="57480"/>
    <cellStyle name="Normal 3 2 2 3 4 2 2 4" xfId="5015"/>
    <cellStyle name="Normal 3 2 2 3 4 2 2 5" xfId="15593"/>
    <cellStyle name="Normal 3 2 2 3 4 2 2 6" xfId="20524"/>
    <cellStyle name="Normal 3 2 2 3 4 2 2 7" xfId="31081"/>
    <cellStyle name="Normal 3 2 2 3 4 2 2 8" xfId="41636"/>
    <cellStyle name="Normal 3 2 2 3 4 2 2 9" xfId="52200"/>
    <cellStyle name="Normal 3 2 2 3 4 2 3" xfId="6425"/>
    <cellStyle name="Normal 3 2 2 3 4 2 3 2" xfId="11706"/>
    <cellStyle name="Normal 3 2 2 3 4 2 3 2 2" xfId="27212"/>
    <cellStyle name="Normal 3 2 2 3 4 2 3 2 3" xfId="37769"/>
    <cellStyle name="Normal 3 2 2 3 4 2 3 2 4" xfId="48324"/>
    <cellStyle name="Normal 3 2 2 3 4 2 3 2 5" xfId="58888"/>
    <cellStyle name="Normal 3 2 2 3 4 2 3 3" xfId="16825"/>
    <cellStyle name="Normal 3 2 2 3 4 2 3 4" xfId="21932"/>
    <cellStyle name="Normal 3 2 2 3 4 2 3 5" xfId="32489"/>
    <cellStyle name="Normal 3 2 2 3 4 2 3 6" xfId="43044"/>
    <cellStyle name="Normal 3 2 2 3 4 2 3 7" xfId="53608"/>
    <cellStyle name="Normal 3 2 2 3 4 2 4" xfId="9065"/>
    <cellStyle name="Normal 3 2 2 3 4 2 4 2" xfId="24572"/>
    <cellStyle name="Normal 3 2 2 3 4 2 4 3" xfId="35129"/>
    <cellStyle name="Normal 3 2 2 3 4 2 4 4" xfId="45684"/>
    <cellStyle name="Normal 3 2 2 3 4 2 4 5" xfId="56248"/>
    <cellStyle name="Normal 3 2 2 3 4 2 5" xfId="3783"/>
    <cellStyle name="Normal 3 2 2 3 4 2 6" xfId="14361"/>
    <cellStyle name="Normal 3 2 2 3 4 2 7" xfId="19292"/>
    <cellStyle name="Normal 3 2 2 3 4 2 8" xfId="29849"/>
    <cellStyle name="Normal 3 2 2 3 4 2 9" xfId="40404"/>
    <cellStyle name="Normal 3 2 2 3 4 3" xfId="1667"/>
    <cellStyle name="Normal 3 2 2 3 4 3 2" xfId="6953"/>
    <cellStyle name="Normal 3 2 2 3 4 3 2 2" xfId="12234"/>
    <cellStyle name="Normal 3 2 2 3 4 3 2 2 2" xfId="27740"/>
    <cellStyle name="Normal 3 2 2 3 4 3 2 2 3" xfId="38297"/>
    <cellStyle name="Normal 3 2 2 3 4 3 2 2 4" xfId="48852"/>
    <cellStyle name="Normal 3 2 2 3 4 3 2 2 5" xfId="59416"/>
    <cellStyle name="Normal 3 2 2 3 4 3 2 3" xfId="17353"/>
    <cellStyle name="Normal 3 2 2 3 4 3 2 4" xfId="22460"/>
    <cellStyle name="Normal 3 2 2 3 4 3 2 5" xfId="33017"/>
    <cellStyle name="Normal 3 2 2 3 4 3 2 6" xfId="43572"/>
    <cellStyle name="Normal 3 2 2 3 4 3 2 7" xfId="54136"/>
    <cellStyle name="Normal 3 2 2 3 4 3 3" xfId="9593"/>
    <cellStyle name="Normal 3 2 2 3 4 3 3 2" xfId="25100"/>
    <cellStyle name="Normal 3 2 2 3 4 3 3 3" xfId="35657"/>
    <cellStyle name="Normal 3 2 2 3 4 3 3 4" xfId="46212"/>
    <cellStyle name="Normal 3 2 2 3 4 3 3 5" xfId="56776"/>
    <cellStyle name="Normal 3 2 2 3 4 3 4" xfId="4311"/>
    <cellStyle name="Normal 3 2 2 3 4 3 5" xfId="14889"/>
    <cellStyle name="Normal 3 2 2 3 4 3 6" xfId="19820"/>
    <cellStyle name="Normal 3 2 2 3 4 3 7" xfId="30377"/>
    <cellStyle name="Normal 3 2 2 3 4 3 8" xfId="40932"/>
    <cellStyle name="Normal 3 2 2 3 4 3 9" xfId="51496"/>
    <cellStyle name="Normal 3 2 2 3 4 4" xfId="5720"/>
    <cellStyle name="Normal 3 2 2 3 4 4 2" xfId="11002"/>
    <cellStyle name="Normal 3 2 2 3 4 4 2 2" xfId="26508"/>
    <cellStyle name="Normal 3 2 2 3 4 4 2 3" xfId="37065"/>
    <cellStyle name="Normal 3 2 2 3 4 4 2 4" xfId="47620"/>
    <cellStyle name="Normal 3 2 2 3 4 4 2 5" xfId="58184"/>
    <cellStyle name="Normal 3 2 2 3 4 4 3" xfId="16121"/>
    <cellStyle name="Normal 3 2 2 3 4 4 4" xfId="21228"/>
    <cellStyle name="Normal 3 2 2 3 4 4 5" xfId="31785"/>
    <cellStyle name="Normal 3 2 2 3 4 4 6" xfId="42340"/>
    <cellStyle name="Normal 3 2 2 3 4 4 7" xfId="52904"/>
    <cellStyle name="Normal 3 2 2 3 4 5" xfId="8361"/>
    <cellStyle name="Normal 3 2 2 3 4 5 2" xfId="23868"/>
    <cellStyle name="Normal 3 2 2 3 4 5 3" xfId="34425"/>
    <cellStyle name="Normal 3 2 2 3 4 5 4" xfId="44980"/>
    <cellStyle name="Normal 3 2 2 3 4 5 5" xfId="55544"/>
    <cellStyle name="Normal 3 2 2 3 4 6" xfId="3083"/>
    <cellStyle name="Normal 3 2 2 3 4 7" xfId="13657"/>
    <cellStyle name="Normal 3 2 2 3 4 8" xfId="18588"/>
    <cellStyle name="Normal 3 2 2 3 4 9" xfId="29149"/>
    <cellStyle name="Normal 3 2 2 3 5" xfId="787"/>
    <cellStyle name="Normal 3 2 2 3 5 10" xfId="50616"/>
    <cellStyle name="Normal 3 2 2 3 5 2" xfId="2019"/>
    <cellStyle name="Normal 3 2 2 3 5 2 2" xfId="7305"/>
    <cellStyle name="Normal 3 2 2 3 5 2 2 2" xfId="12586"/>
    <cellStyle name="Normal 3 2 2 3 5 2 2 2 2" xfId="28092"/>
    <cellStyle name="Normal 3 2 2 3 5 2 2 2 3" xfId="38649"/>
    <cellStyle name="Normal 3 2 2 3 5 2 2 2 4" xfId="49204"/>
    <cellStyle name="Normal 3 2 2 3 5 2 2 2 5" xfId="59768"/>
    <cellStyle name="Normal 3 2 2 3 5 2 2 3" xfId="17705"/>
    <cellStyle name="Normal 3 2 2 3 5 2 2 4" xfId="22812"/>
    <cellStyle name="Normal 3 2 2 3 5 2 2 5" xfId="33369"/>
    <cellStyle name="Normal 3 2 2 3 5 2 2 6" xfId="43924"/>
    <cellStyle name="Normal 3 2 2 3 5 2 2 7" xfId="54488"/>
    <cellStyle name="Normal 3 2 2 3 5 2 3" xfId="9945"/>
    <cellStyle name="Normal 3 2 2 3 5 2 3 2" xfId="25452"/>
    <cellStyle name="Normal 3 2 2 3 5 2 3 3" xfId="36009"/>
    <cellStyle name="Normal 3 2 2 3 5 2 3 4" xfId="46564"/>
    <cellStyle name="Normal 3 2 2 3 5 2 3 5" xfId="57128"/>
    <cellStyle name="Normal 3 2 2 3 5 2 4" xfId="4663"/>
    <cellStyle name="Normal 3 2 2 3 5 2 5" xfId="15241"/>
    <cellStyle name="Normal 3 2 2 3 5 2 6" xfId="20172"/>
    <cellStyle name="Normal 3 2 2 3 5 2 7" xfId="30729"/>
    <cellStyle name="Normal 3 2 2 3 5 2 8" xfId="41284"/>
    <cellStyle name="Normal 3 2 2 3 5 2 9" xfId="51848"/>
    <cellStyle name="Normal 3 2 2 3 5 3" xfId="6073"/>
    <cellStyle name="Normal 3 2 2 3 5 3 2" xfId="11354"/>
    <cellStyle name="Normal 3 2 2 3 5 3 2 2" xfId="26860"/>
    <cellStyle name="Normal 3 2 2 3 5 3 2 3" xfId="37417"/>
    <cellStyle name="Normal 3 2 2 3 5 3 2 4" xfId="47972"/>
    <cellStyle name="Normal 3 2 2 3 5 3 2 5" xfId="58536"/>
    <cellStyle name="Normal 3 2 2 3 5 3 3" xfId="16473"/>
    <cellStyle name="Normal 3 2 2 3 5 3 4" xfId="21580"/>
    <cellStyle name="Normal 3 2 2 3 5 3 5" xfId="32137"/>
    <cellStyle name="Normal 3 2 2 3 5 3 6" xfId="42692"/>
    <cellStyle name="Normal 3 2 2 3 5 3 7" xfId="53256"/>
    <cellStyle name="Normal 3 2 2 3 5 4" xfId="8713"/>
    <cellStyle name="Normal 3 2 2 3 5 4 2" xfId="24220"/>
    <cellStyle name="Normal 3 2 2 3 5 4 3" xfId="34777"/>
    <cellStyle name="Normal 3 2 2 3 5 4 4" xfId="45332"/>
    <cellStyle name="Normal 3 2 2 3 5 4 5" xfId="55896"/>
    <cellStyle name="Normal 3 2 2 3 5 5" xfId="3431"/>
    <cellStyle name="Normal 3 2 2 3 5 6" xfId="14009"/>
    <cellStyle name="Normal 3 2 2 3 5 7" xfId="18940"/>
    <cellStyle name="Normal 3 2 2 3 5 8" xfId="29497"/>
    <cellStyle name="Normal 3 2 2 3 5 9" xfId="40052"/>
    <cellStyle name="Normal 3 2 2 3 6" xfId="1313"/>
    <cellStyle name="Normal 3 2 2 3 6 2" xfId="6599"/>
    <cellStyle name="Normal 3 2 2 3 6 2 2" xfId="11880"/>
    <cellStyle name="Normal 3 2 2 3 6 2 2 2" xfId="27386"/>
    <cellStyle name="Normal 3 2 2 3 6 2 2 3" xfId="37943"/>
    <cellStyle name="Normal 3 2 2 3 6 2 2 4" xfId="48498"/>
    <cellStyle name="Normal 3 2 2 3 6 2 2 5" xfId="59062"/>
    <cellStyle name="Normal 3 2 2 3 6 2 3" xfId="16999"/>
    <cellStyle name="Normal 3 2 2 3 6 2 4" xfId="22106"/>
    <cellStyle name="Normal 3 2 2 3 6 2 5" xfId="32663"/>
    <cellStyle name="Normal 3 2 2 3 6 2 6" xfId="43218"/>
    <cellStyle name="Normal 3 2 2 3 6 2 7" xfId="53782"/>
    <cellStyle name="Normal 3 2 2 3 6 3" xfId="9239"/>
    <cellStyle name="Normal 3 2 2 3 6 3 2" xfId="24746"/>
    <cellStyle name="Normal 3 2 2 3 6 3 3" xfId="35303"/>
    <cellStyle name="Normal 3 2 2 3 6 3 4" xfId="45858"/>
    <cellStyle name="Normal 3 2 2 3 6 3 5" xfId="56422"/>
    <cellStyle name="Normal 3 2 2 3 6 4" xfId="3957"/>
    <cellStyle name="Normal 3 2 2 3 6 5" xfId="14535"/>
    <cellStyle name="Normal 3 2 2 3 6 6" xfId="19466"/>
    <cellStyle name="Normal 3 2 2 3 6 7" xfId="30023"/>
    <cellStyle name="Normal 3 2 2 3 6 8" xfId="40578"/>
    <cellStyle name="Normal 3 2 2 3 6 9" xfId="51142"/>
    <cellStyle name="Normal 3 2 2 3 7" xfId="2545"/>
    <cellStyle name="Normal 3 2 2 3 7 2" xfId="7831"/>
    <cellStyle name="Normal 3 2 2 3 7 2 2" xfId="13112"/>
    <cellStyle name="Normal 3 2 2 3 7 2 2 2" xfId="28618"/>
    <cellStyle name="Normal 3 2 2 3 7 2 2 3" xfId="39175"/>
    <cellStyle name="Normal 3 2 2 3 7 2 2 4" xfId="49730"/>
    <cellStyle name="Normal 3 2 2 3 7 2 2 5" xfId="60294"/>
    <cellStyle name="Normal 3 2 2 3 7 2 3" xfId="23338"/>
    <cellStyle name="Normal 3 2 2 3 7 2 4" xfId="33895"/>
    <cellStyle name="Normal 3 2 2 3 7 2 5" xfId="44450"/>
    <cellStyle name="Normal 3 2 2 3 7 2 6" xfId="55014"/>
    <cellStyle name="Normal 3 2 2 3 7 3" xfId="10471"/>
    <cellStyle name="Normal 3 2 2 3 7 3 2" xfId="25978"/>
    <cellStyle name="Normal 3 2 2 3 7 3 3" xfId="36535"/>
    <cellStyle name="Normal 3 2 2 3 7 3 4" xfId="47090"/>
    <cellStyle name="Normal 3 2 2 3 7 3 5" xfId="57654"/>
    <cellStyle name="Normal 3 2 2 3 7 4" xfId="5189"/>
    <cellStyle name="Normal 3 2 2 3 7 5" xfId="15767"/>
    <cellStyle name="Normal 3 2 2 3 7 6" xfId="20698"/>
    <cellStyle name="Normal 3 2 2 3 7 7" xfId="31255"/>
    <cellStyle name="Normal 3 2 2 3 7 8" xfId="41810"/>
    <cellStyle name="Normal 3 2 2 3 7 9" xfId="52374"/>
    <cellStyle name="Normal 3 2 2 3 8" xfId="5368"/>
    <cellStyle name="Normal 3 2 2 3 8 2" xfId="10650"/>
    <cellStyle name="Normal 3 2 2 3 8 2 2" xfId="26156"/>
    <cellStyle name="Normal 3 2 2 3 8 2 3" xfId="36713"/>
    <cellStyle name="Normal 3 2 2 3 8 2 4" xfId="47268"/>
    <cellStyle name="Normal 3 2 2 3 8 2 5" xfId="57832"/>
    <cellStyle name="Normal 3 2 2 3 8 3" xfId="20876"/>
    <cellStyle name="Normal 3 2 2 3 8 4" xfId="31433"/>
    <cellStyle name="Normal 3 2 2 3 8 5" xfId="41988"/>
    <cellStyle name="Normal 3 2 2 3 8 6" xfId="52552"/>
    <cellStyle name="Normal 3 2 2 3 9" xfId="8009"/>
    <cellStyle name="Normal 3 2 2 3 9 2" xfId="23516"/>
    <cellStyle name="Normal 3 2 2 3 9 3" xfId="34073"/>
    <cellStyle name="Normal 3 2 2 3 9 4" xfId="44628"/>
    <cellStyle name="Normal 3 2 2 3 9 5" xfId="55192"/>
    <cellStyle name="Normal 3 2 2 4" xfId="99"/>
    <cellStyle name="Normal 3 2 2 4 10" xfId="2755"/>
    <cellStyle name="Normal 3 2 2 4 11" xfId="13319"/>
    <cellStyle name="Normal 3 2 2 4 12" xfId="18248"/>
    <cellStyle name="Normal 3 2 2 4 13" xfId="28829"/>
    <cellStyle name="Normal 3 2 2 4 14" xfId="39384"/>
    <cellStyle name="Normal 3 2 2 4 15" xfId="49925"/>
    <cellStyle name="Normal 3 2 2 4 2" xfId="179"/>
    <cellStyle name="Normal 3 2 2 4 2 10" xfId="13406"/>
    <cellStyle name="Normal 3 2 2 4 2 11" xfId="18336"/>
    <cellStyle name="Normal 3 2 2 4 2 12" xfId="28898"/>
    <cellStyle name="Normal 3 2 2 4 2 13" xfId="39453"/>
    <cellStyle name="Normal 3 2 2 4 2 14" xfId="50013"/>
    <cellStyle name="Normal 3 2 2 4 2 2" xfId="359"/>
    <cellStyle name="Normal 3 2 2 4 2 2 10" xfId="29074"/>
    <cellStyle name="Normal 3 2 2 4 2 2 11" xfId="39629"/>
    <cellStyle name="Normal 3 2 2 4 2 2 12" xfId="50189"/>
    <cellStyle name="Normal 3 2 2 4 2 2 2" xfId="712"/>
    <cellStyle name="Normal 3 2 2 4 2 2 2 10" xfId="50541"/>
    <cellStyle name="Normal 3 2 2 4 2 2 2 2" xfId="1944"/>
    <cellStyle name="Normal 3 2 2 4 2 2 2 2 2" xfId="7230"/>
    <cellStyle name="Normal 3 2 2 4 2 2 2 2 2 2" xfId="12511"/>
    <cellStyle name="Normal 3 2 2 4 2 2 2 2 2 2 2" xfId="28017"/>
    <cellStyle name="Normal 3 2 2 4 2 2 2 2 2 2 3" xfId="38574"/>
    <cellStyle name="Normal 3 2 2 4 2 2 2 2 2 2 4" xfId="49129"/>
    <cellStyle name="Normal 3 2 2 4 2 2 2 2 2 2 5" xfId="59693"/>
    <cellStyle name="Normal 3 2 2 4 2 2 2 2 2 3" xfId="17630"/>
    <cellStyle name="Normal 3 2 2 4 2 2 2 2 2 4" xfId="22737"/>
    <cellStyle name="Normal 3 2 2 4 2 2 2 2 2 5" xfId="33294"/>
    <cellStyle name="Normal 3 2 2 4 2 2 2 2 2 6" xfId="43849"/>
    <cellStyle name="Normal 3 2 2 4 2 2 2 2 2 7" xfId="54413"/>
    <cellStyle name="Normal 3 2 2 4 2 2 2 2 3" xfId="9870"/>
    <cellStyle name="Normal 3 2 2 4 2 2 2 2 3 2" xfId="25377"/>
    <cellStyle name="Normal 3 2 2 4 2 2 2 2 3 3" xfId="35934"/>
    <cellStyle name="Normal 3 2 2 4 2 2 2 2 3 4" xfId="46489"/>
    <cellStyle name="Normal 3 2 2 4 2 2 2 2 3 5" xfId="57053"/>
    <cellStyle name="Normal 3 2 2 4 2 2 2 2 4" xfId="4588"/>
    <cellStyle name="Normal 3 2 2 4 2 2 2 2 5" xfId="15166"/>
    <cellStyle name="Normal 3 2 2 4 2 2 2 2 6" xfId="20097"/>
    <cellStyle name="Normal 3 2 2 4 2 2 2 2 7" xfId="30654"/>
    <cellStyle name="Normal 3 2 2 4 2 2 2 2 8" xfId="41209"/>
    <cellStyle name="Normal 3 2 2 4 2 2 2 2 9" xfId="51773"/>
    <cellStyle name="Normal 3 2 2 4 2 2 2 3" xfId="5998"/>
    <cellStyle name="Normal 3 2 2 4 2 2 2 3 2" xfId="11279"/>
    <cellStyle name="Normal 3 2 2 4 2 2 2 3 2 2" xfId="26785"/>
    <cellStyle name="Normal 3 2 2 4 2 2 2 3 2 3" xfId="37342"/>
    <cellStyle name="Normal 3 2 2 4 2 2 2 3 2 4" xfId="47897"/>
    <cellStyle name="Normal 3 2 2 4 2 2 2 3 2 5" xfId="58461"/>
    <cellStyle name="Normal 3 2 2 4 2 2 2 3 3" xfId="16398"/>
    <cellStyle name="Normal 3 2 2 4 2 2 2 3 4" xfId="21505"/>
    <cellStyle name="Normal 3 2 2 4 2 2 2 3 5" xfId="32062"/>
    <cellStyle name="Normal 3 2 2 4 2 2 2 3 6" xfId="42617"/>
    <cellStyle name="Normal 3 2 2 4 2 2 2 3 7" xfId="53181"/>
    <cellStyle name="Normal 3 2 2 4 2 2 2 4" xfId="8638"/>
    <cellStyle name="Normal 3 2 2 4 2 2 2 4 2" xfId="24145"/>
    <cellStyle name="Normal 3 2 2 4 2 2 2 4 3" xfId="34702"/>
    <cellStyle name="Normal 3 2 2 4 2 2 2 4 4" xfId="45257"/>
    <cellStyle name="Normal 3 2 2 4 2 2 2 4 5" xfId="55821"/>
    <cellStyle name="Normal 3 2 2 4 2 2 2 5" xfId="3356"/>
    <cellStyle name="Normal 3 2 2 4 2 2 2 6" xfId="13934"/>
    <cellStyle name="Normal 3 2 2 4 2 2 2 7" xfId="18865"/>
    <cellStyle name="Normal 3 2 2 4 2 2 2 8" xfId="29422"/>
    <cellStyle name="Normal 3 2 2 4 2 2 2 9" xfId="39977"/>
    <cellStyle name="Normal 3 2 2 4 2 2 3" xfId="1064"/>
    <cellStyle name="Normal 3 2 2 4 2 2 3 10" xfId="50893"/>
    <cellStyle name="Normal 3 2 2 4 2 2 3 2" xfId="2296"/>
    <cellStyle name="Normal 3 2 2 4 2 2 3 2 2" xfId="7582"/>
    <cellStyle name="Normal 3 2 2 4 2 2 3 2 2 2" xfId="12863"/>
    <cellStyle name="Normal 3 2 2 4 2 2 3 2 2 2 2" xfId="28369"/>
    <cellStyle name="Normal 3 2 2 4 2 2 3 2 2 2 3" xfId="38926"/>
    <cellStyle name="Normal 3 2 2 4 2 2 3 2 2 2 4" xfId="49481"/>
    <cellStyle name="Normal 3 2 2 4 2 2 3 2 2 2 5" xfId="60045"/>
    <cellStyle name="Normal 3 2 2 4 2 2 3 2 2 3" xfId="17982"/>
    <cellStyle name="Normal 3 2 2 4 2 2 3 2 2 4" xfId="23089"/>
    <cellStyle name="Normal 3 2 2 4 2 2 3 2 2 5" xfId="33646"/>
    <cellStyle name="Normal 3 2 2 4 2 2 3 2 2 6" xfId="44201"/>
    <cellStyle name="Normal 3 2 2 4 2 2 3 2 2 7" xfId="54765"/>
    <cellStyle name="Normal 3 2 2 4 2 2 3 2 3" xfId="10222"/>
    <cellStyle name="Normal 3 2 2 4 2 2 3 2 3 2" xfId="25729"/>
    <cellStyle name="Normal 3 2 2 4 2 2 3 2 3 3" xfId="36286"/>
    <cellStyle name="Normal 3 2 2 4 2 2 3 2 3 4" xfId="46841"/>
    <cellStyle name="Normal 3 2 2 4 2 2 3 2 3 5" xfId="57405"/>
    <cellStyle name="Normal 3 2 2 4 2 2 3 2 4" xfId="4940"/>
    <cellStyle name="Normal 3 2 2 4 2 2 3 2 5" xfId="15518"/>
    <cellStyle name="Normal 3 2 2 4 2 2 3 2 6" xfId="20449"/>
    <cellStyle name="Normal 3 2 2 4 2 2 3 2 7" xfId="31006"/>
    <cellStyle name="Normal 3 2 2 4 2 2 3 2 8" xfId="41561"/>
    <cellStyle name="Normal 3 2 2 4 2 2 3 2 9" xfId="52125"/>
    <cellStyle name="Normal 3 2 2 4 2 2 3 3" xfId="6350"/>
    <cellStyle name="Normal 3 2 2 4 2 2 3 3 2" xfId="11631"/>
    <cellStyle name="Normal 3 2 2 4 2 2 3 3 2 2" xfId="27137"/>
    <cellStyle name="Normal 3 2 2 4 2 2 3 3 2 3" xfId="37694"/>
    <cellStyle name="Normal 3 2 2 4 2 2 3 3 2 4" xfId="48249"/>
    <cellStyle name="Normal 3 2 2 4 2 2 3 3 2 5" xfId="58813"/>
    <cellStyle name="Normal 3 2 2 4 2 2 3 3 3" xfId="16750"/>
    <cellStyle name="Normal 3 2 2 4 2 2 3 3 4" xfId="21857"/>
    <cellStyle name="Normal 3 2 2 4 2 2 3 3 5" xfId="32414"/>
    <cellStyle name="Normal 3 2 2 4 2 2 3 3 6" xfId="42969"/>
    <cellStyle name="Normal 3 2 2 4 2 2 3 3 7" xfId="53533"/>
    <cellStyle name="Normal 3 2 2 4 2 2 3 4" xfId="8990"/>
    <cellStyle name="Normal 3 2 2 4 2 2 3 4 2" xfId="24497"/>
    <cellStyle name="Normal 3 2 2 4 2 2 3 4 3" xfId="35054"/>
    <cellStyle name="Normal 3 2 2 4 2 2 3 4 4" xfId="45609"/>
    <cellStyle name="Normal 3 2 2 4 2 2 3 4 5" xfId="56173"/>
    <cellStyle name="Normal 3 2 2 4 2 2 3 5" xfId="3708"/>
    <cellStyle name="Normal 3 2 2 4 2 2 3 6" xfId="14286"/>
    <cellStyle name="Normal 3 2 2 4 2 2 3 7" xfId="19217"/>
    <cellStyle name="Normal 3 2 2 4 2 2 3 8" xfId="29774"/>
    <cellStyle name="Normal 3 2 2 4 2 2 3 9" xfId="40329"/>
    <cellStyle name="Normal 3 2 2 4 2 2 4" xfId="1592"/>
    <cellStyle name="Normal 3 2 2 4 2 2 4 2" xfId="6878"/>
    <cellStyle name="Normal 3 2 2 4 2 2 4 2 2" xfId="12159"/>
    <cellStyle name="Normal 3 2 2 4 2 2 4 2 2 2" xfId="27665"/>
    <cellStyle name="Normal 3 2 2 4 2 2 4 2 2 3" xfId="38222"/>
    <cellStyle name="Normal 3 2 2 4 2 2 4 2 2 4" xfId="48777"/>
    <cellStyle name="Normal 3 2 2 4 2 2 4 2 2 5" xfId="59341"/>
    <cellStyle name="Normal 3 2 2 4 2 2 4 2 3" xfId="17278"/>
    <cellStyle name="Normal 3 2 2 4 2 2 4 2 4" xfId="22385"/>
    <cellStyle name="Normal 3 2 2 4 2 2 4 2 5" xfId="32942"/>
    <cellStyle name="Normal 3 2 2 4 2 2 4 2 6" xfId="43497"/>
    <cellStyle name="Normal 3 2 2 4 2 2 4 2 7" xfId="54061"/>
    <cellStyle name="Normal 3 2 2 4 2 2 4 3" xfId="9518"/>
    <cellStyle name="Normal 3 2 2 4 2 2 4 3 2" xfId="25025"/>
    <cellStyle name="Normal 3 2 2 4 2 2 4 3 3" xfId="35582"/>
    <cellStyle name="Normal 3 2 2 4 2 2 4 3 4" xfId="46137"/>
    <cellStyle name="Normal 3 2 2 4 2 2 4 3 5" xfId="56701"/>
    <cellStyle name="Normal 3 2 2 4 2 2 4 4" xfId="4236"/>
    <cellStyle name="Normal 3 2 2 4 2 2 4 5" xfId="14814"/>
    <cellStyle name="Normal 3 2 2 4 2 2 4 6" xfId="19745"/>
    <cellStyle name="Normal 3 2 2 4 2 2 4 7" xfId="30302"/>
    <cellStyle name="Normal 3 2 2 4 2 2 4 8" xfId="40857"/>
    <cellStyle name="Normal 3 2 2 4 2 2 4 9" xfId="51421"/>
    <cellStyle name="Normal 3 2 2 4 2 2 5" xfId="5645"/>
    <cellStyle name="Normal 3 2 2 4 2 2 5 2" xfId="10927"/>
    <cellStyle name="Normal 3 2 2 4 2 2 5 2 2" xfId="26433"/>
    <cellStyle name="Normal 3 2 2 4 2 2 5 2 3" xfId="36990"/>
    <cellStyle name="Normal 3 2 2 4 2 2 5 2 4" xfId="47545"/>
    <cellStyle name="Normal 3 2 2 4 2 2 5 2 5" xfId="58109"/>
    <cellStyle name="Normal 3 2 2 4 2 2 5 3" xfId="16046"/>
    <cellStyle name="Normal 3 2 2 4 2 2 5 4" xfId="21153"/>
    <cellStyle name="Normal 3 2 2 4 2 2 5 5" xfId="31710"/>
    <cellStyle name="Normal 3 2 2 4 2 2 5 6" xfId="42265"/>
    <cellStyle name="Normal 3 2 2 4 2 2 5 7" xfId="52829"/>
    <cellStyle name="Normal 3 2 2 4 2 2 6" xfId="8286"/>
    <cellStyle name="Normal 3 2 2 4 2 2 6 2" xfId="23793"/>
    <cellStyle name="Normal 3 2 2 4 2 2 6 3" xfId="34350"/>
    <cellStyle name="Normal 3 2 2 4 2 2 6 4" xfId="44905"/>
    <cellStyle name="Normal 3 2 2 4 2 2 6 5" xfId="55469"/>
    <cellStyle name="Normal 3 2 2 4 2 2 7" xfId="3008"/>
    <cellStyle name="Normal 3 2 2 4 2 2 8" xfId="13582"/>
    <cellStyle name="Normal 3 2 2 4 2 2 9" xfId="18513"/>
    <cellStyle name="Normal 3 2 2 4 2 3" xfId="535"/>
    <cellStyle name="Normal 3 2 2 4 2 3 10" xfId="39801"/>
    <cellStyle name="Normal 3 2 2 4 2 3 11" xfId="50365"/>
    <cellStyle name="Normal 3 2 2 4 2 3 2" xfId="1240"/>
    <cellStyle name="Normal 3 2 2 4 2 3 2 10" xfId="51069"/>
    <cellStyle name="Normal 3 2 2 4 2 3 2 2" xfId="2472"/>
    <cellStyle name="Normal 3 2 2 4 2 3 2 2 2" xfId="7758"/>
    <cellStyle name="Normal 3 2 2 4 2 3 2 2 2 2" xfId="13039"/>
    <cellStyle name="Normal 3 2 2 4 2 3 2 2 2 2 2" xfId="28545"/>
    <cellStyle name="Normal 3 2 2 4 2 3 2 2 2 2 3" xfId="39102"/>
    <cellStyle name="Normal 3 2 2 4 2 3 2 2 2 2 4" xfId="49657"/>
    <cellStyle name="Normal 3 2 2 4 2 3 2 2 2 2 5" xfId="60221"/>
    <cellStyle name="Normal 3 2 2 4 2 3 2 2 2 3" xfId="18158"/>
    <cellStyle name="Normal 3 2 2 4 2 3 2 2 2 4" xfId="23265"/>
    <cellStyle name="Normal 3 2 2 4 2 3 2 2 2 5" xfId="33822"/>
    <cellStyle name="Normal 3 2 2 4 2 3 2 2 2 6" xfId="44377"/>
    <cellStyle name="Normal 3 2 2 4 2 3 2 2 2 7" xfId="54941"/>
    <cellStyle name="Normal 3 2 2 4 2 3 2 2 3" xfId="10398"/>
    <cellStyle name="Normal 3 2 2 4 2 3 2 2 3 2" xfId="25905"/>
    <cellStyle name="Normal 3 2 2 4 2 3 2 2 3 3" xfId="36462"/>
    <cellStyle name="Normal 3 2 2 4 2 3 2 2 3 4" xfId="47017"/>
    <cellStyle name="Normal 3 2 2 4 2 3 2 2 3 5" xfId="57581"/>
    <cellStyle name="Normal 3 2 2 4 2 3 2 2 4" xfId="5116"/>
    <cellStyle name="Normal 3 2 2 4 2 3 2 2 5" xfId="15694"/>
    <cellStyle name="Normal 3 2 2 4 2 3 2 2 6" xfId="20625"/>
    <cellStyle name="Normal 3 2 2 4 2 3 2 2 7" xfId="31182"/>
    <cellStyle name="Normal 3 2 2 4 2 3 2 2 8" xfId="41737"/>
    <cellStyle name="Normal 3 2 2 4 2 3 2 2 9" xfId="52301"/>
    <cellStyle name="Normal 3 2 2 4 2 3 2 3" xfId="6526"/>
    <cellStyle name="Normal 3 2 2 4 2 3 2 3 2" xfId="11807"/>
    <cellStyle name="Normal 3 2 2 4 2 3 2 3 2 2" xfId="27313"/>
    <cellStyle name="Normal 3 2 2 4 2 3 2 3 2 3" xfId="37870"/>
    <cellStyle name="Normal 3 2 2 4 2 3 2 3 2 4" xfId="48425"/>
    <cellStyle name="Normal 3 2 2 4 2 3 2 3 2 5" xfId="58989"/>
    <cellStyle name="Normal 3 2 2 4 2 3 2 3 3" xfId="16926"/>
    <cellStyle name="Normal 3 2 2 4 2 3 2 3 4" xfId="22033"/>
    <cellStyle name="Normal 3 2 2 4 2 3 2 3 5" xfId="32590"/>
    <cellStyle name="Normal 3 2 2 4 2 3 2 3 6" xfId="43145"/>
    <cellStyle name="Normal 3 2 2 4 2 3 2 3 7" xfId="53709"/>
    <cellStyle name="Normal 3 2 2 4 2 3 2 4" xfId="9166"/>
    <cellStyle name="Normal 3 2 2 4 2 3 2 4 2" xfId="24673"/>
    <cellStyle name="Normal 3 2 2 4 2 3 2 4 3" xfId="35230"/>
    <cellStyle name="Normal 3 2 2 4 2 3 2 4 4" xfId="45785"/>
    <cellStyle name="Normal 3 2 2 4 2 3 2 4 5" xfId="56349"/>
    <cellStyle name="Normal 3 2 2 4 2 3 2 5" xfId="3884"/>
    <cellStyle name="Normal 3 2 2 4 2 3 2 6" xfId="14462"/>
    <cellStyle name="Normal 3 2 2 4 2 3 2 7" xfId="19393"/>
    <cellStyle name="Normal 3 2 2 4 2 3 2 8" xfId="29950"/>
    <cellStyle name="Normal 3 2 2 4 2 3 2 9" xfId="40505"/>
    <cellStyle name="Normal 3 2 2 4 2 3 3" xfId="1768"/>
    <cellStyle name="Normal 3 2 2 4 2 3 3 2" xfId="7054"/>
    <cellStyle name="Normal 3 2 2 4 2 3 3 2 2" xfId="12335"/>
    <cellStyle name="Normal 3 2 2 4 2 3 3 2 2 2" xfId="27841"/>
    <cellStyle name="Normal 3 2 2 4 2 3 3 2 2 3" xfId="38398"/>
    <cellStyle name="Normal 3 2 2 4 2 3 3 2 2 4" xfId="48953"/>
    <cellStyle name="Normal 3 2 2 4 2 3 3 2 2 5" xfId="59517"/>
    <cellStyle name="Normal 3 2 2 4 2 3 3 2 3" xfId="17454"/>
    <cellStyle name="Normal 3 2 2 4 2 3 3 2 4" xfId="22561"/>
    <cellStyle name="Normal 3 2 2 4 2 3 3 2 5" xfId="33118"/>
    <cellStyle name="Normal 3 2 2 4 2 3 3 2 6" xfId="43673"/>
    <cellStyle name="Normal 3 2 2 4 2 3 3 2 7" xfId="54237"/>
    <cellStyle name="Normal 3 2 2 4 2 3 3 3" xfId="9694"/>
    <cellStyle name="Normal 3 2 2 4 2 3 3 3 2" xfId="25201"/>
    <cellStyle name="Normal 3 2 2 4 2 3 3 3 3" xfId="35758"/>
    <cellStyle name="Normal 3 2 2 4 2 3 3 3 4" xfId="46313"/>
    <cellStyle name="Normal 3 2 2 4 2 3 3 3 5" xfId="56877"/>
    <cellStyle name="Normal 3 2 2 4 2 3 3 4" xfId="4412"/>
    <cellStyle name="Normal 3 2 2 4 2 3 3 5" xfId="14990"/>
    <cellStyle name="Normal 3 2 2 4 2 3 3 6" xfId="19921"/>
    <cellStyle name="Normal 3 2 2 4 2 3 3 7" xfId="30478"/>
    <cellStyle name="Normal 3 2 2 4 2 3 3 8" xfId="41033"/>
    <cellStyle name="Normal 3 2 2 4 2 3 3 9" xfId="51597"/>
    <cellStyle name="Normal 3 2 2 4 2 3 4" xfId="5821"/>
    <cellStyle name="Normal 3 2 2 4 2 3 4 2" xfId="11103"/>
    <cellStyle name="Normal 3 2 2 4 2 3 4 2 2" xfId="26609"/>
    <cellStyle name="Normal 3 2 2 4 2 3 4 2 3" xfId="37166"/>
    <cellStyle name="Normal 3 2 2 4 2 3 4 2 4" xfId="47721"/>
    <cellStyle name="Normal 3 2 2 4 2 3 4 2 5" xfId="58285"/>
    <cellStyle name="Normal 3 2 2 4 2 3 4 3" xfId="16222"/>
    <cellStyle name="Normal 3 2 2 4 2 3 4 4" xfId="21329"/>
    <cellStyle name="Normal 3 2 2 4 2 3 4 5" xfId="31886"/>
    <cellStyle name="Normal 3 2 2 4 2 3 4 6" xfId="42441"/>
    <cellStyle name="Normal 3 2 2 4 2 3 4 7" xfId="53005"/>
    <cellStyle name="Normal 3 2 2 4 2 3 5" xfId="8462"/>
    <cellStyle name="Normal 3 2 2 4 2 3 5 2" xfId="23969"/>
    <cellStyle name="Normal 3 2 2 4 2 3 5 3" xfId="34526"/>
    <cellStyle name="Normal 3 2 2 4 2 3 5 4" xfId="45081"/>
    <cellStyle name="Normal 3 2 2 4 2 3 5 5" xfId="55645"/>
    <cellStyle name="Normal 3 2 2 4 2 3 6" xfId="3180"/>
    <cellStyle name="Normal 3 2 2 4 2 3 7" xfId="13758"/>
    <cellStyle name="Normal 3 2 2 4 2 3 8" xfId="18689"/>
    <cellStyle name="Normal 3 2 2 4 2 3 9" xfId="29246"/>
    <cellStyle name="Normal 3 2 2 4 2 4" xfId="888"/>
    <cellStyle name="Normal 3 2 2 4 2 4 10" xfId="50717"/>
    <cellStyle name="Normal 3 2 2 4 2 4 2" xfId="2120"/>
    <cellStyle name="Normal 3 2 2 4 2 4 2 2" xfId="7406"/>
    <cellStyle name="Normal 3 2 2 4 2 4 2 2 2" xfId="12687"/>
    <cellStyle name="Normal 3 2 2 4 2 4 2 2 2 2" xfId="28193"/>
    <cellStyle name="Normal 3 2 2 4 2 4 2 2 2 3" xfId="38750"/>
    <cellStyle name="Normal 3 2 2 4 2 4 2 2 2 4" xfId="49305"/>
    <cellStyle name="Normal 3 2 2 4 2 4 2 2 2 5" xfId="59869"/>
    <cellStyle name="Normal 3 2 2 4 2 4 2 2 3" xfId="17806"/>
    <cellStyle name="Normal 3 2 2 4 2 4 2 2 4" xfId="22913"/>
    <cellStyle name="Normal 3 2 2 4 2 4 2 2 5" xfId="33470"/>
    <cellStyle name="Normal 3 2 2 4 2 4 2 2 6" xfId="44025"/>
    <cellStyle name="Normal 3 2 2 4 2 4 2 2 7" xfId="54589"/>
    <cellStyle name="Normal 3 2 2 4 2 4 2 3" xfId="10046"/>
    <cellStyle name="Normal 3 2 2 4 2 4 2 3 2" xfId="25553"/>
    <cellStyle name="Normal 3 2 2 4 2 4 2 3 3" xfId="36110"/>
    <cellStyle name="Normal 3 2 2 4 2 4 2 3 4" xfId="46665"/>
    <cellStyle name="Normal 3 2 2 4 2 4 2 3 5" xfId="57229"/>
    <cellStyle name="Normal 3 2 2 4 2 4 2 4" xfId="4764"/>
    <cellStyle name="Normal 3 2 2 4 2 4 2 5" xfId="15342"/>
    <cellStyle name="Normal 3 2 2 4 2 4 2 6" xfId="20273"/>
    <cellStyle name="Normal 3 2 2 4 2 4 2 7" xfId="30830"/>
    <cellStyle name="Normal 3 2 2 4 2 4 2 8" xfId="41385"/>
    <cellStyle name="Normal 3 2 2 4 2 4 2 9" xfId="51949"/>
    <cellStyle name="Normal 3 2 2 4 2 4 3" xfId="6174"/>
    <cellStyle name="Normal 3 2 2 4 2 4 3 2" xfId="11455"/>
    <cellStyle name="Normal 3 2 2 4 2 4 3 2 2" xfId="26961"/>
    <cellStyle name="Normal 3 2 2 4 2 4 3 2 3" xfId="37518"/>
    <cellStyle name="Normal 3 2 2 4 2 4 3 2 4" xfId="48073"/>
    <cellStyle name="Normal 3 2 2 4 2 4 3 2 5" xfId="58637"/>
    <cellStyle name="Normal 3 2 2 4 2 4 3 3" xfId="16574"/>
    <cellStyle name="Normal 3 2 2 4 2 4 3 4" xfId="21681"/>
    <cellStyle name="Normal 3 2 2 4 2 4 3 5" xfId="32238"/>
    <cellStyle name="Normal 3 2 2 4 2 4 3 6" xfId="42793"/>
    <cellStyle name="Normal 3 2 2 4 2 4 3 7" xfId="53357"/>
    <cellStyle name="Normal 3 2 2 4 2 4 4" xfId="8814"/>
    <cellStyle name="Normal 3 2 2 4 2 4 4 2" xfId="24321"/>
    <cellStyle name="Normal 3 2 2 4 2 4 4 3" xfId="34878"/>
    <cellStyle name="Normal 3 2 2 4 2 4 4 4" xfId="45433"/>
    <cellStyle name="Normal 3 2 2 4 2 4 4 5" xfId="55997"/>
    <cellStyle name="Normal 3 2 2 4 2 4 5" xfId="3532"/>
    <cellStyle name="Normal 3 2 2 4 2 4 6" xfId="14110"/>
    <cellStyle name="Normal 3 2 2 4 2 4 7" xfId="19041"/>
    <cellStyle name="Normal 3 2 2 4 2 4 8" xfId="29598"/>
    <cellStyle name="Normal 3 2 2 4 2 4 9" xfId="40153"/>
    <cellStyle name="Normal 3 2 2 4 2 5" xfId="1416"/>
    <cellStyle name="Normal 3 2 2 4 2 5 2" xfId="6702"/>
    <cellStyle name="Normal 3 2 2 4 2 5 2 2" xfId="11983"/>
    <cellStyle name="Normal 3 2 2 4 2 5 2 2 2" xfId="27489"/>
    <cellStyle name="Normal 3 2 2 4 2 5 2 2 3" xfId="38046"/>
    <cellStyle name="Normal 3 2 2 4 2 5 2 2 4" xfId="48601"/>
    <cellStyle name="Normal 3 2 2 4 2 5 2 2 5" xfId="59165"/>
    <cellStyle name="Normal 3 2 2 4 2 5 2 3" xfId="17102"/>
    <cellStyle name="Normal 3 2 2 4 2 5 2 4" xfId="22209"/>
    <cellStyle name="Normal 3 2 2 4 2 5 2 5" xfId="32766"/>
    <cellStyle name="Normal 3 2 2 4 2 5 2 6" xfId="43321"/>
    <cellStyle name="Normal 3 2 2 4 2 5 2 7" xfId="53885"/>
    <cellStyle name="Normal 3 2 2 4 2 5 3" xfId="9342"/>
    <cellStyle name="Normal 3 2 2 4 2 5 3 2" xfId="24849"/>
    <cellStyle name="Normal 3 2 2 4 2 5 3 3" xfId="35406"/>
    <cellStyle name="Normal 3 2 2 4 2 5 3 4" xfId="45961"/>
    <cellStyle name="Normal 3 2 2 4 2 5 3 5" xfId="56525"/>
    <cellStyle name="Normal 3 2 2 4 2 5 4" xfId="4060"/>
    <cellStyle name="Normal 3 2 2 4 2 5 5" xfId="14638"/>
    <cellStyle name="Normal 3 2 2 4 2 5 6" xfId="19569"/>
    <cellStyle name="Normal 3 2 2 4 2 5 7" xfId="30126"/>
    <cellStyle name="Normal 3 2 2 4 2 5 8" xfId="40681"/>
    <cellStyle name="Normal 3 2 2 4 2 5 9" xfId="51245"/>
    <cellStyle name="Normal 3 2 2 4 2 6" xfId="2648"/>
    <cellStyle name="Normal 3 2 2 4 2 6 2" xfId="7934"/>
    <cellStyle name="Normal 3 2 2 4 2 6 2 2" xfId="13215"/>
    <cellStyle name="Normal 3 2 2 4 2 6 2 2 2" xfId="28721"/>
    <cellStyle name="Normal 3 2 2 4 2 6 2 2 3" xfId="39278"/>
    <cellStyle name="Normal 3 2 2 4 2 6 2 2 4" xfId="49833"/>
    <cellStyle name="Normal 3 2 2 4 2 6 2 2 5" xfId="60397"/>
    <cellStyle name="Normal 3 2 2 4 2 6 2 3" xfId="23441"/>
    <cellStyle name="Normal 3 2 2 4 2 6 2 4" xfId="33998"/>
    <cellStyle name="Normal 3 2 2 4 2 6 2 5" xfId="44553"/>
    <cellStyle name="Normal 3 2 2 4 2 6 2 6" xfId="55117"/>
    <cellStyle name="Normal 3 2 2 4 2 6 3" xfId="10574"/>
    <cellStyle name="Normal 3 2 2 4 2 6 3 2" xfId="26081"/>
    <cellStyle name="Normal 3 2 2 4 2 6 3 3" xfId="36638"/>
    <cellStyle name="Normal 3 2 2 4 2 6 3 4" xfId="47193"/>
    <cellStyle name="Normal 3 2 2 4 2 6 3 5" xfId="57757"/>
    <cellStyle name="Normal 3 2 2 4 2 6 4" xfId="5292"/>
    <cellStyle name="Normal 3 2 2 4 2 6 5" xfId="15870"/>
    <cellStyle name="Normal 3 2 2 4 2 6 6" xfId="20801"/>
    <cellStyle name="Normal 3 2 2 4 2 6 7" xfId="31358"/>
    <cellStyle name="Normal 3 2 2 4 2 6 8" xfId="41913"/>
    <cellStyle name="Normal 3 2 2 4 2 6 9" xfId="52477"/>
    <cellStyle name="Normal 3 2 2 4 2 7" xfId="5469"/>
    <cellStyle name="Normal 3 2 2 4 2 7 2" xfId="10751"/>
    <cellStyle name="Normal 3 2 2 4 2 7 2 2" xfId="26257"/>
    <cellStyle name="Normal 3 2 2 4 2 7 2 3" xfId="36814"/>
    <cellStyle name="Normal 3 2 2 4 2 7 2 4" xfId="47369"/>
    <cellStyle name="Normal 3 2 2 4 2 7 2 5" xfId="57933"/>
    <cellStyle name="Normal 3 2 2 4 2 7 3" xfId="20977"/>
    <cellStyle name="Normal 3 2 2 4 2 7 4" xfId="31534"/>
    <cellStyle name="Normal 3 2 2 4 2 7 5" xfId="42089"/>
    <cellStyle name="Normal 3 2 2 4 2 7 6" xfId="52653"/>
    <cellStyle name="Normal 3 2 2 4 2 8" xfId="8110"/>
    <cellStyle name="Normal 3 2 2 4 2 8 2" xfId="23617"/>
    <cellStyle name="Normal 3 2 2 4 2 8 3" xfId="34174"/>
    <cellStyle name="Normal 3 2 2 4 2 8 4" xfId="44729"/>
    <cellStyle name="Normal 3 2 2 4 2 8 5" xfId="55293"/>
    <cellStyle name="Normal 3 2 2 4 2 9" xfId="2825"/>
    <cellStyle name="Normal 3 2 2 4 3" xfId="272"/>
    <cellStyle name="Normal 3 2 2 4 3 10" xfId="28987"/>
    <cellStyle name="Normal 3 2 2 4 3 11" xfId="39542"/>
    <cellStyle name="Normal 3 2 2 4 3 12" xfId="50102"/>
    <cellStyle name="Normal 3 2 2 4 3 2" xfId="625"/>
    <cellStyle name="Normal 3 2 2 4 3 2 10" xfId="50454"/>
    <cellStyle name="Normal 3 2 2 4 3 2 2" xfId="1857"/>
    <cellStyle name="Normal 3 2 2 4 3 2 2 2" xfId="7143"/>
    <cellStyle name="Normal 3 2 2 4 3 2 2 2 2" xfId="12424"/>
    <cellStyle name="Normal 3 2 2 4 3 2 2 2 2 2" xfId="27930"/>
    <cellStyle name="Normal 3 2 2 4 3 2 2 2 2 3" xfId="38487"/>
    <cellStyle name="Normal 3 2 2 4 3 2 2 2 2 4" xfId="49042"/>
    <cellStyle name="Normal 3 2 2 4 3 2 2 2 2 5" xfId="59606"/>
    <cellStyle name="Normal 3 2 2 4 3 2 2 2 3" xfId="17543"/>
    <cellStyle name="Normal 3 2 2 4 3 2 2 2 4" xfId="22650"/>
    <cellStyle name="Normal 3 2 2 4 3 2 2 2 5" xfId="33207"/>
    <cellStyle name="Normal 3 2 2 4 3 2 2 2 6" xfId="43762"/>
    <cellStyle name="Normal 3 2 2 4 3 2 2 2 7" xfId="54326"/>
    <cellStyle name="Normal 3 2 2 4 3 2 2 3" xfId="9783"/>
    <cellStyle name="Normal 3 2 2 4 3 2 2 3 2" xfId="25290"/>
    <cellStyle name="Normal 3 2 2 4 3 2 2 3 3" xfId="35847"/>
    <cellStyle name="Normal 3 2 2 4 3 2 2 3 4" xfId="46402"/>
    <cellStyle name="Normal 3 2 2 4 3 2 2 3 5" xfId="56966"/>
    <cellStyle name="Normal 3 2 2 4 3 2 2 4" xfId="4501"/>
    <cellStyle name="Normal 3 2 2 4 3 2 2 5" xfId="15079"/>
    <cellStyle name="Normal 3 2 2 4 3 2 2 6" xfId="20010"/>
    <cellStyle name="Normal 3 2 2 4 3 2 2 7" xfId="30567"/>
    <cellStyle name="Normal 3 2 2 4 3 2 2 8" xfId="41122"/>
    <cellStyle name="Normal 3 2 2 4 3 2 2 9" xfId="51686"/>
    <cellStyle name="Normal 3 2 2 4 3 2 3" xfId="5911"/>
    <cellStyle name="Normal 3 2 2 4 3 2 3 2" xfId="11192"/>
    <cellStyle name="Normal 3 2 2 4 3 2 3 2 2" xfId="26698"/>
    <cellStyle name="Normal 3 2 2 4 3 2 3 2 3" xfId="37255"/>
    <cellStyle name="Normal 3 2 2 4 3 2 3 2 4" xfId="47810"/>
    <cellStyle name="Normal 3 2 2 4 3 2 3 2 5" xfId="58374"/>
    <cellStyle name="Normal 3 2 2 4 3 2 3 3" xfId="16311"/>
    <cellStyle name="Normal 3 2 2 4 3 2 3 4" xfId="21418"/>
    <cellStyle name="Normal 3 2 2 4 3 2 3 5" xfId="31975"/>
    <cellStyle name="Normal 3 2 2 4 3 2 3 6" xfId="42530"/>
    <cellStyle name="Normal 3 2 2 4 3 2 3 7" xfId="53094"/>
    <cellStyle name="Normal 3 2 2 4 3 2 4" xfId="8551"/>
    <cellStyle name="Normal 3 2 2 4 3 2 4 2" xfId="24058"/>
    <cellStyle name="Normal 3 2 2 4 3 2 4 3" xfId="34615"/>
    <cellStyle name="Normal 3 2 2 4 3 2 4 4" xfId="45170"/>
    <cellStyle name="Normal 3 2 2 4 3 2 4 5" xfId="55734"/>
    <cellStyle name="Normal 3 2 2 4 3 2 5" xfId="3269"/>
    <cellStyle name="Normal 3 2 2 4 3 2 6" xfId="13847"/>
    <cellStyle name="Normal 3 2 2 4 3 2 7" xfId="18778"/>
    <cellStyle name="Normal 3 2 2 4 3 2 8" xfId="29335"/>
    <cellStyle name="Normal 3 2 2 4 3 2 9" xfId="39890"/>
    <cellStyle name="Normal 3 2 2 4 3 3" xfId="977"/>
    <cellStyle name="Normal 3 2 2 4 3 3 10" xfId="50806"/>
    <cellStyle name="Normal 3 2 2 4 3 3 2" xfId="2209"/>
    <cellStyle name="Normal 3 2 2 4 3 3 2 2" xfId="7495"/>
    <cellStyle name="Normal 3 2 2 4 3 3 2 2 2" xfId="12776"/>
    <cellStyle name="Normal 3 2 2 4 3 3 2 2 2 2" xfId="28282"/>
    <cellStyle name="Normal 3 2 2 4 3 3 2 2 2 3" xfId="38839"/>
    <cellStyle name="Normal 3 2 2 4 3 3 2 2 2 4" xfId="49394"/>
    <cellStyle name="Normal 3 2 2 4 3 3 2 2 2 5" xfId="59958"/>
    <cellStyle name="Normal 3 2 2 4 3 3 2 2 3" xfId="17895"/>
    <cellStyle name="Normal 3 2 2 4 3 3 2 2 4" xfId="23002"/>
    <cellStyle name="Normal 3 2 2 4 3 3 2 2 5" xfId="33559"/>
    <cellStyle name="Normal 3 2 2 4 3 3 2 2 6" xfId="44114"/>
    <cellStyle name="Normal 3 2 2 4 3 3 2 2 7" xfId="54678"/>
    <cellStyle name="Normal 3 2 2 4 3 3 2 3" xfId="10135"/>
    <cellStyle name="Normal 3 2 2 4 3 3 2 3 2" xfId="25642"/>
    <cellStyle name="Normal 3 2 2 4 3 3 2 3 3" xfId="36199"/>
    <cellStyle name="Normal 3 2 2 4 3 3 2 3 4" xfId="46754"/>
    <cellStyle name="Normal 3 2 2 4 3 3 2 3 5" xfId="57318"/>
    <cellStyle name="Normal 3 2 2 4 3 3 2 4" xfId="4853"/>
    <cellStyle name="Normal 3 2 2 4 3 3 2 5" xfId="15431"/>
    <cellStyle name="Normal 3 2 2 4 3 3 2 6" xfId="20362"/>
    <cellStyle name="Normal 3 2 2 4 3 3 2 7" xfId="30919"/>
    <cellStyle name="Normal 3 2 2 4 3 3 2 8" xfId="41474"/>
    <cellStyle name="Normal 3 2 2 4 3 3 2 9" xfId="52038"/>
    <cellStyle name="Normal 3 2 2 4 3 3 3" xfId="6263"/>
    <cellStyle name="Normal 3 2 2 4 3 3 3 2" xfId="11544"/>
    <cellStyle name="Normal 3 2 2 4 3 3 3 2 2" xfId="27050"/>
    <cellStyle name="Normal 3 2 2 4 3 3 3 2 3" xfId="37607"/>
    <cellStyle name="Normal 3 2 2 4 3 3 3 2 4" xfId="48162"/>
    <cellStyle name="Normal 3 2 2 4 3 3 3 2 5" xfId="58726"/>
    <cellStyle name="Normal 3 2 2 4 3 3 3 3" xfId="16663"/>
    <cellStyle name="Normal 3 2 2 4 3 3 3 4" xfId="21770"/>
    <cellStyle name="Normal 3 2 2 4 3 3 3 5" xfId="32327"/>
    <cellStyle name="Normal 3 2 2 4 3 3 3 6" xfId="42882"/>
    <cellStyle name="Normal 3 2 2 4 3 3 3 7" xfId="53446"/>
    <cellStyle name="Normal 3 2 2 4 3 3 4" xfId="8903"/>
    <cellStyle name="Normal 3 2 2 4 3 3 4 2" xfId="24410"/>
    <cellStyle name="Normal 3 2 2 4 3 3 4 3" xfId="34967"/>
    <cellStyle name="Normal 3 2 2 4 3 3 4 4" xfId="45522"/>
    <cellStyle name="Normal 3 2 2 4 3 3 4 5" xfId="56086"/>
    <cellStyle name="Normal 3 2 2 4 3 3 5" xfId="3621"/>
    <cellStyle name="Normal 3 2 2 4 3 3 6" xfId="14199"/>
    <cellStyle name="Normal 3 2 2 4 3 3 7" xfId="19130"/>
    <cellStyle name="Normal 3 2 2 4 3 3 8" xfId="29687"/>
    <cellStyle name="Normal 3 2 2 4 3 3 9" xfId="40242"/>
    <cellStyle name="Normal 3 2 2 4 3 4" xfId="1505"/>
    <cellStyle name="Normal 3 2 2 4 3 4 2" xfId="6791"/>
    <cellStyle name="Normal 3 2 2 4 3 4 2 2" xfId="12072"/>
    <cellStyle name="Normal 3 2 2 4 3 4 2 2 2" xfId="27578"/>
    <cellStyle name="Normal 3 2 2 4 3 4 2 2 3" xfId="38135"/>
    <cellStyle name="Normal 3 2 2 4 3 4 2 2 4" xfId="48690"/>
    <cellStyle name="Normal 3 2 2 4 3 4 2 2 5" xfId="59254"/>
    <cellStyle name="Normal 3 2 2 4 3 4 2 3" xfId="17191"/>
    <cellStyle name="Normal 3 2 2 4 3 4 2 4" xfId="22298"/>
    <cellStyle name="Normal 3 2 2 4 3 4 2 5" xfId="32855"/>
    <cellStyle name="Normal 3 2 2 4 3 4 2 6" xfId="43410"/>
    <cellStyle name="Normal 3 2 2 4 3 4 2 7" xfId="53974"/>
    <cellStyle name="Normal 3 2 2 4 3 4 3" xfId="9431"/>
    <cellStyle name="Normal 3 2 2 4 3 4 3 2" xfId="24938"/>
    <cellStyle name="Normal 3 2 2 4 3 4 3 3" xfId="35495"/>
    <cellStyle name="Normal 3 2 2 4 3 4 3 4" xfId="46050"/>
    <cellStyle name="Normal 3 2 2 4 3 4 3 5" xfId="56614"/>
    <cellStyle name="Normal 3 2 2 4 3 4 4" xfId="4149"/>
    <cellStyle name="Normal 3 2 2 4 3 4 5" xfId="14727"/>
    <cellStyle name="Normal 3 2 2 4 3 4 6" xfId="19658"/>
    <cellStyle name="Normal 3 2 2 4 3 4 7" xfId="30215"/>
    <cellStyle name="Normal 3 2 2 4 3 4 8" xfId="40770"/>
    <cellStyle name="Normal 3 2 2 4 3 4 9" xfId="51334"/>
    <cellStyle name="Normal 3 2 2 4 3 5" xfId="5558"/>
    <cellStyle name="Normal 3 2 2 4 3 5 2" xfId="10840"/>
    <cellStyle name="Normal 3 2 2 4 3 5 2 2" xfId="26346"/>
    <cellStyle name="Normal 3 2 2 4 3 5 2 3" xfId="36903"/>
    <cellStyle name="Normal 3 2 2 4 3 5 2 4" xfId="47458"/>
    <cellStyle name="Normal 3 2 2 4 3 5 2 5" xfId="58022"/>
    <cellStyle name="Normal 3 2 2 4 3 5 3" xfId="15959"/>
    <cellStyle name="Normal 3 2 2 4 3 5 4" xfId="21066"/>
    <cellStyle name="Normal 3 2 2 4 3 5 5" xfId="31623"/>
    <cellStyle name="Normal 3 2 2 4 3 5 6" xfId="42178"/>
    <cellStyle name="Normal 3 2 2 4 3 5 7" xfId="52742"/>
    <cellStyle name="Normal 3 2 2 4 3 6" xfId="8199"/>
    <cellStyle name="Normal 3 2 2 4 3 6 2" xfId="23706"/>
    <cellStyle name="Normal 3 2 2 4 3 6 3" xfId="34263"/>
    <cellStyle name="Normal 3 2 2 4 3 6 4" xfId="44818"/>
    <cellStyle name="Normal 3 2 2 4 3 6 5" xfId="55382"/>
    <cellStyle name="Normal 3 2 2 4 3 7" xfId="2921"/>
    <cellStyle name="Normal 3 2 2 4 3 8" xfId="13495"/>
    <cellStyle name="Normal 3 2 2 4 3 9" xfId="18426"/>
    <cellStyle name="Normal 3 2 2 4 4" xfId="450"/>
    <cellStyle name="Normal 3 2 2 4 4 10" xfId="39718"/>
    <cellStyle name="Normal 3 2 2 4 4 11" xfId="50280"/>
    <cellStyle name="Normal 3 2 2 4 4 2" xfId="1155"/>
    <cellStyle name="Normal 3 2 2 4 4 2 10" xfId="50984"/>
    <cellStyle name="Normal 3 2 2 4 4 2 2" xfId="2387"/>
    <cellStyle name="Normal 3 2 2 4 4 2 2 2" xfId="7673"/>
    <cellStyle name="Normal 3 2 2 4 4 2 2 2 2" xfId="12954"/>
    <cellStyle name="Normal 3 2 2 4 4 2 2 2 2 2" xfId="28460"/>
    <cellStyle name="Normal 3 2 2 4 4 2 2 2 2 3" xfId="39017"/>
    <cellStyle name="Normal 3 2 2 4 4 2 2 2 2 4" xfId="49572"/>
    <cellStyle name="Normal 3 2 2 4 4 2 2 2 2 5" xfId="60136"/>
    <cellStyle name="Normal 3 2 2 4 4 2 2 2 3" xfId="18073"/>
    <cellStyle name="Normal 3 2 2 4 4 2 2 2 4" xfId="23180"/>
    <cellStyle name="Normal 3 2 2 4 4 2 2 2 5" xfId="33737"/>
    <cellStyle name="Normal 3 2 2 4 4 2 2 2 6" xfId="44292"/>
    <cellStyle name="Normal 3 2 2 4 4 2 2 2 7" xfId="54856"/>
    <cellStyle name="Normal 3 2 2 4 4 2 2 3" xfId="10313"/>
    <cellStyle name="Normal 3 2 2 4 4 2 2 3 2" xfId="25820"/>
    <cellStyle name="Normal 3 2 2 4 4 2 2 3 3" xfId="36377"/>
    <cellStyle name="Normal 3 2 2 4 4 2 2 3 4" xfId="46932"/>
    <cellStyle name="Normal 3 2 2 4 4 2 2 3 5" xfId="57496"/>
    <cellStyle name="Normal 3 2 2 4 4 2 2 4" xfId="5031"/>
    <cellStyle name="Normal 3 2 2 4 4 2 2 5" xfId="15609"/>
    <cellStyle name="Normal 3 2 2 4 4 2 2 6" xfId="20540"/>
    <cellStyle name="Normal 3 2 2 4 4 2 2 7" xfId="31097"/>
    <cellStyle name="Normal 3 2 2 4 4 2 2 8" xfId="41652"/>
    <cellStyle name="Normal 3 2 2 4 4 2 2 9" xfId="52216"/>
    <cellStyle name="Normal 3 2 2 4 4 2 3" xfId="6441"/>
    <cellStyle name="Normal 3 2 2 4 4 2 3 2" xfId="11722"/>
    <cellStyle name="Normal 3 2 2 4 4 2 3 2 2" xfId="27228"/>
    <cellStyle name="Normal 3 2 2 4 4 2 3 2 3" xfId="37785"/>
    <cellStyle name="Normal 3 2 2 4 4 2 3 2 4" xfId="48340"/>
    <cellStyle name="Normal 3 2 2 4 4 2 3 2 5" xfId="58904"/>
    <cellStyle name="Normal 3 2 2 4 4 2 3 3" xfId="16841"/>
    <cellStyle name="Normal 3 2 2 4 4 2 3 4" xfId="21948"/>
    <cellStyle name="Normal 3 2 2 4 4 2 3 5" xfId="32505"/>
    <cellStyle name="Normal 3 2 2 4 4 2 3 6" xfId="43060"/>
    <cellStyle name="Normal 3 2 2 4 4 2 3 7" xfId="53624"/>
    <cellStyle name="Normal 3 2 2 4 4 2 4" xfId="9081"/>
    <cellStyle name="Normal 3 2 2 4 4 2 4 2" xfId="24588"/>
    <cellStyle name="Normal 3 2 2 4 4 2 4 3" xfId="35145"/>
    <cellStyle name="Normal 3 2 2 4 4 2 4 4" xfId="45700"/>
    <cellStyle name="Normal 3 2 2 4 4 2 4 5" xfId="56264"/>
    <cellStyle name="Normal 3 2 2 4 4 2 5" xfId="3799"/>
    <cellStyle name="Normal 3 2 2 4 4 2 6" xfId="14377"/>
    <cellStyle name="Normal 3 2 2 4 4 2 7" xfId="19308"/>
    <cellStyle name="Normal 3 2 2 4 4 2 8" xfId="29865"/>
    <cellStyle name="Normal 3 2 2 4 4 2 9" xfId="40420"/>
    <cellStyle name="Normal 3 2 2 4 4 3" xfId="1683"/>
    <cellStyle name="Normal 3 2 2 4 4 3 2" xfId="6969"/>
    <cellStyle name="Normal 3 2 2 4 4 3 2 2" xfId="12250"/>
    <cellStyle name="Normal 3 2 2 4 4 3 2 2 2" xfId="27756"/>
    <cellStyle name="Normal 3 2 2 4 4 3 2 2 3" xfId="38313"/>
    <cellStyle name="Normal 3 2 2 4 4 3 2 2 4" xfId="48868"/>
    <cellStyle name="Normal 3 2 2 4 4 3 2 2 5" xfId="59432"/>
    <cellStyle name="Normal 3 2 2 4 4 3 2 3" xfId="17369"/>
    <cellStyle name="Normal 3 2 2 4 4 3 2 4" xfId="22476"/>
    <cellStyle name="Normal 3 2 2 4 4 3 2 5" xfId="33033"/>
    <cellStyle name="Normal 3 2 2 4 4 3 2 6" xfId="43588"/>
    <cellStyle name="Normal 3 2 2 4 4 3 2 7" xfId="54152"/>
    <cellStyle name="Normal 3 2 2 4 4 3 3" xfId="9609"/>
    <cellStyle name="Normal 3 2 2 4 4 3 3 2" xfId="25116"/>
    <cellStyle name="Normal 3 2 2 4 4 3 3 3" xfId="35673"/>
    <cellStyle name="Normal 3 2 2 4 4 3 3 4" xfId="46228"/>
    <cellStyle name="Normal 3 2 2 4 4 3 3 5" xfId="56792"/>
    <cellStyle name="Normal 3 2 2 4 4 3 4" xfId="4327"/>
    <cellStyle name="Normal 3 2 2 4 4 3 5" xfId="14905"/>
    <cellStyle name="Normal 3 2 2 4 4 3 6" xfId="19836"/>
    <cellStyle name="Normal 3 2 2 4 4 3 7" xfId="30393"/>
    <cellStyle name="Normal 3 2 2 4 4 3 8" xfId="40948"/>
    <cellStyle name="Normal 3 2 2 4 4 3 9" xfId="51512"/>
    <cellStyle name="Normal 3 2 2 4 4 4" xfId="5736"/>
    <cellStyle name="Normal 3 2 2 4 4 4 2" xfId="11018"/>
    <cellStyle name="Normal 3 2 2 4 4 4 2 2" xfId="26524"/>
    <cellStyle name="Normal 3 2 2 4 4 4 2 3" xfId="37081"/>
    <cellStyle name="Normal 3 2 2 4 4 4 2 4" xfId="47636"/>
    <cellStyle name="Normal 3 2 2 4 4 4 2 5" xfId="58200"/>
    <cellStyle name="Normal 3 2 2 4 4 4 3" xfId="16137"/>
    <cellStyle name="Normal 3 2 2 4 4 4 4" xfId="21244"/>
    <cellStyle name="Normal 3 2 2 4 4 4 5" xfId="31801"/>
    <cellStyle name="Normal 3 2 2 4 4 4 6" xfId="42356"/>
    <cellStyle name="Normal 3 2 2 4 4 4 7" xfId="52920"/>
    <cellStyle name="Normal 3 2 2 4 4 5" xfId="8377"/>
    <cellStyle name="Normal 3 2 2 4 4 5 2" xfId="23884"/>
    <cellStyle name="Normal 3 2 2 4 4 5 3" xfId="34441"/>
    <cellStyle name="Normal 3 2 2 4 4 5 4" xfId="44996"/>
    <cellStyle name="Normal 3 2 2 4 4 5 5" xfId="55560"/>
    <cellStyle name="Normal 3 2 2 4 4 6" xfId="3097"/>
    <cellStyle name="Normal 3 2 2 4 4 7" xfId="13673"/>
    <cellStyle name="Normal 3 2 2 4 4 8" xfId="18604"/>
    <cellStyle name="Normal 3 2 2 4 4 9" xfId="29163"/>
    <cellStyle name="Normal 3 2 2 4 5" xfId="803"/>
    <cellStyle name="Normal 3 2 2 4 5 10" xfId="50632"/>
    <cellStyle name="Normal 3 2 2 4 5 2" xfId="2035"/>
    <cellStyle name="Normal 3 2 2 4 5 2 2" xfId="7321"/>
    <cellStyle name="Normal 3 2 2 4 5 2 2 2" xfId="12602"/>
    <cellStyle name="Normal 3 2 2 4 5 2 2 2 2" xfId="28108"/>
    <cellStyle name="Normal 3 2 2 4 5 2 2 2 3" xfId="38665"/>
    <cellStyle name="Normal 3 2 2 4 5 2 2 2 4" xfId="49220"/>
    <cellStyle name="Normal 3 2 2 4 5 2 2 2 5" xfId="59784"/>
    <cellStyle name="Normal 3 2 2 4 5 2 2 3" xfId="17721"/>
    <cellStyle name="Normal 3 2 2 4 5 2 2 4" xfId="22828"/>
    <cellStyle name="Normal 3 2 2 4 5 2 2 5" xfId="33385"/>
    <cellStyle name="Normal 3 2 2 4 5 2 2 6" xfId="43940"/>
    <cellStyle name="Normal 3 2 2 4 5 2 2 7" xfId="54504"/>
    <cellStyle name="Normal 3 2 2 4 5 2 3" xfId="9961"/>
    <cellStyle name="Normal 3 2 2 4 5 2 3 2" xfId="25468"/>
    <cellStyle name="Normal 3 2 2 4 5 2 3 3" xfId="36025"/>
    <cellStyle name="Normal 3 2 2 4 5 2 3 4" xfId="46580"/>
    <cellStyle name="Normal 3 2 2 4 5 2 3 5" xfId="57144"/>
    <cellStyle name="Normal 3 2 2 4 5 2 4" xfId="4679"/>
    <cellStyle name="Normal 3 2 2 4 5 2 5" xfId="15257"/>
    <cellStyle name="Normal 3 2 2 4 5 2 6" xfId="20188"/>
    <cellStyle name="Normal 3 2 2 4 5 2 7" xfId="30745"/>
    <cellStyle name="Normal 3 2 2 4 5 2 8" xfId="41300"/>
    <cellStyle name="Normal 3 2 2 4 5 2 9" xfId="51864"/>
    <cellStyle name="Normal 3 2 2 4 5 3" xfId="6089"/>
    <cellStyle name="Normal 3 2 2 4 5 3 2" xfId="11370"/>
    <cellStyle name="Normal 3 2 2 4 5 3 2 2" xfId="26876"/>
    <cellStyle name="Normal 3 2 2 4 5 3 2 3" xfId="37433"/>
    <cellStyle name="Normal 3 2 2 4 5 3 2 4" xfId="47988"/>
    <cellStyle name="Normal 3 2 2 4 5 3 2 5" xfId="58552"/>
    <cellStyle name="Normal 3 2 2 4 5 3 3" xfId="16489"/>
    <cellStyle name="Normal 3 2 2 4 5 3 4" xfId="21596"/>
    <cellStyle name="Normal 3 2 2 4 5 3 5" xfId="32153"/>
    <cellStyle name="Normal 3 2 2 4 5 3 6" xfId="42708"/>
    <cellStyle name="Normal 3 2 2 4 5 3 7" xfId="53272"/>
    <cellStyle name="Normal 3 2 2 4 5 4" xfId="8729"/>
    <cellStyle name="Normal 3 2 2 4 5 4 2" xfId="24236"/>
    <cellStyle name="Normal 3 2 2 4 5 4 3" xfId="34793"/>
    <cellStyle name="Normal 3 2 2 4 5 4 4" xfId="45348"/>
    <cellStyle name="Normal 3 2 2 4 5 4 5" xfId="55912"/>
    <cellStyle name="Normal 3 2 2 4 5 5" xfId="3447"/>
    <cellStyle name="Normal 3 2 2 4 5 6" xfId="14025"/>
    <cellStyle name="Normal 3 2 2 4 5 7" xfId="18956"/>
    <cellStyle name="Normal 3 2 2 4 5 8" xfId="29513"/>
    <cellStyle name="Normal 3 2 2 4 5 9" xfId="40068"/>
    <cellStyle name="Normal 3 2 2 4 6" xfId="1329"/>
    <cellStyle name="Normal 3 2 2 4 6 2" xfId="6615"/>
    <cellStyle name="Normal 3 2 2 4 6 2 2" xfId="11896"/>
    <cellStyle name="Normal 3 2 2 4 6 2 2 2" xfId="27402"/>
    <cellStyle name="Normal 3 2 2 4 6 2 2 3" xfId="37959"/>
    <cellStyle name="Normal 3 2 2 4 6 2 2 4" xfId="48514"/>
    <cellStyle name="Normal 3 2 2 4 6 2 2 5" xfId="59078"/>
    <cellStyle name="Normal 3 2 2 4 6 2 3" xfId="17015"/>
    <cellStyle name="Normal 3 2 2 4 6 2 4" xfId="22122"/>
    <cellStyle name="Normal 3 2 2 4 6 2 5" xfId="32679"/>
    <cellStyle name="Normal 3 2 2 4 6 2 6" xfId="43234"/>
    <cellStyle name="Normal 3 2 2 4 6 2 7" xfId="53798"/>
    <cellStyle name="Normal 3 2 2 4 6 3" xfId="9255"/>
    <cellStyle name="Normal 3 2 2 4 6 3 2" xfId="24762"/>
    <cellStyle name="Normal 3 2 2 4 6 3 3" xfId="35319"/>
    <cellStyle name="Normal 3 2 2 4 6 3 4" xfId="45874"/>
    <cellStyle name="Normal 3 2 2 4 6 3 5" xfId="56438"/>
    <cellStyle name="Normal 3 2 2 4 6 4" xfId="3973"/>
    <cellStyle name="Normal 3 2 2 4 6 5" xfId="14551"/>
    <cellStyle name="Normal 3 2 2 4 6 6" xfId="19482"/>
    <cellStyle name="Normal 3 2 2 4 6 7" xfId="30039"/>
    <cellStyle name="Normal 3 2 2 4 6 8" xfId="40594"/>
    <cellStyle name="Normal 3 2 2 4 6 9" xfId="51158"/>
    <cellStyle name="Normal 3 2 2 4 7" xfId="2561"/>
    <cellStyle name="Normal 3 2 2 4 7 2" xfId="7847"/>
    <cellStyle name="Normal 3 2 2 4 7 2 2" xfId="13128"/>
    <cellStyle name="Normal 3 2 2 4 7 2 2 2" xfId="28634"/>
    <cellStyle name="Normal 3 2 2 4 7 2 2 3" xfId="39191"/>
    <cellStyle name="Normal 3 2 2 4 7 2 2 4" xfId="49746"/>
    <cellStyle name="Normal 3 2 2 4 7 2 2 5" xfId="60310"/>
    <cellStyle name="Normal 3 2 2 4 7 2 3" xfId="23354"/>
    <cellStyle name="Normal 3 2 2 4 7 2 4" xfId="33911"/>
    <cellStyle name="Normal 3 2 2 4 7 2 5" xfId="44466"/>
    <cellStyle name="Normal 3 2 2 4 7 2 6" xfId="55030"/>
    <cellStyle name="Normal 3 2 2 4 7 3" xfId="10487"/>
    <cellStyle name="Normal 3 2 2 4 7 3 2" xfId="25994"/>
    <cellStyle name="Normal 3 2 2 4 7 3 3" xfId="36551"/>
    <cellStyle name="Normal 3 2 2 4 7 3 4" xfId="47106"/>
    <cellStyle name="Normal 3 2 2 4 7 3 5" xfId="57670"/>
    <cellStyle name="Normal 3 2 2 4 7 4" xfId="5205"/>
    <cellStyle name="Normal 3 2 2 4 7 5" xfId="15783"/>
    <cellStyle name="Normal 3 2 2 4 7 6" xfId="20714"/>
    <cellStyle name="Normal 3 2 2 4 7 7" xfId="31271"/>
    <cellStyle name="Normal 3 2 2 4 7 8" xfId="41826"/>
    <cellStyle name="Normal 3 2 2 4 7 9" xfId="52390"/>
    <cellStyle name="Normal 3 2 2 4 8" xfId="5384"/>
    <cellStyle name="Normal 3 2 2 4 8 2" xfId="10666"/>
    <cellStyle name="Normal 3 2 2 4 8 2 2" xfId="26172"/>
    <cellStyle name="Normal 3 2 2 4 8 2 3" xfId="36729"/>
    <cellStyle name="Normal 3 2 2 4 8 2 4" xfId="47284"/>
    <cellStyle name="Normal 3 2 2 4 8 2 5" xfId="57848"/>
    <cellStyle name="Normal 3 2 2 4 8 3" xfId="20892"/>
    <cellStyle name="Normal 3 2 2 4 8 4" xfId="31449"/>
    <cellStyle name="Normal 3 2 2 4 8 5" xfId="42004"/>
    <cellStyle name="Normal 3 2 2 4 8 6" xfId="52568"/>
    <cellStyle name="Normal 3 2 2 4 9" xfId="8025"/>
    <cellStyle name="Normal 3 2 2 4 9 2" xfId="23532"/>
    <cellStyle name="Normal 3 2 2 4 9 3" xfId="34089"/>
    <cellStyle name="Normal 3 2 2 4 9 4" xfId="44644"/>
    <cellStyle name="Normal 3 2 2 4 9 5" xfId="55208"/>
    <cellStyle name="Normal 3 2 2 5" xfId="117"/>
    <cellStyle name="Normal 3 2 2 5 10" xfId="2772"/>
    <cellStyle name="Normal 3 2 2 5 11" xfId="13337"/>
    <cellStyle name="Normal 3 2 2 5 12" xfId="18266"/>
    <cellStyle name="Normal 3 2 2 5 13" xfId="28846"/>
    <cellStyle name="Normal 3 2 2 5 14" xfId="39401"/>
    <cellStyle name="Normal 3 2 2 5 15" xfId="49943"/>
    <cellStyle name="Normal 3 2 2 5 2" xfId="197"/>
    <cellStyle name="Normal 3 2 2 5 2 10" xfId="13424"/>
    <cellStyle name="Normal 3 2 2 5 2 11" xfId="18354"/>
    <cellStyle name="Normal 3 2 2 5 2 12" xfId="28916"/>
    <cellStyle name="Normal 3 2 2 5 2 13" xfId="39471"/>
    <cellStyle name="Normal 3 2 2 5 2 14" xfId="50031"/>
    <cellStyle name="Normal 3 2 2 5 2 2" xfId="377"/>
    <cellStyle name="Normal 3 2 2 5 2 2 10" xfId="29092"/>
    <cellStyle name="Normal 3 2 2 5 2 2 11" xfId="39647"/>
    <cellStyle name="Normal 3 2 2 5 2 2 12" xfId="50207"/>
    <cellStyle name="Normal 3 2 2 5 2 2 2" xfId="730"/>
    <cellStyle name="Normal 3 2 2 5 2 2 2 10" xfId="50559"/>
    <cellStyle name="Normal 3 2 2 5 2 2 2 2" xfId="1962"/>
    <cellStyle name="Normal 3 2 2 5 2 2 2 2 2" xfId="7248"/>
    <cellStyle name="Normal 3 2 2 5 2 2 2 2 2 2" xfId="12529"/>
    <cellStyle name="Normal 3 2 2 5 2 2 2 2 2 2 2" xfId="28035"/>
    <cellStyle name="Normal 3 2 2 5 2 2 2 2 2 2 3" xfId="38592"/>
    <cellStyle name="Normal 3 2 2 5 2 2 2 2 2 2 4" xfId="49147"/>
    <cellStyle name="Normal 3 2 2 5 2 2 2 2 2 2 5" xfId="59711"/>
    <cellStyle name="Normal 3 2 2 5 2 2 2 2 2 3" xfId="17648"/>
    <cellStyle name="Normal 3 2 2 5 2 2 2 2 2 4" xfId="22755"/>
    <cellStyle name="Normal 3 2 2 5 2 2 2 2 2 5" xfId="33312"/>
    <cellStyle name="Normal 3 2 2 5 2 2 2 2 2 6" xfId="43867"/>
    <cellStyle name="Normal 3 2 2 5 2 2 2 2 2 7" xfId="54431"/>
    <cellStyle name="Normal 3 2 2 5 2 2 2 2 3" xfId="9888"/>
    <cellStyle name="Normal 3 2 2 5 2 2 2 2 3 2" xfId="25395"/>
    <cellStyle name="Normal 3 2 2 5 2 2 2 2 3 3" xfId="35952"/>
    <cellStyle name="Normal 3 2 2 5 2 2 2 2 3 4" xfId="46507"/>
    <cellStyle name="Normal 3 2 2 5 2 2 2 2 3 5" xfId="57071"/>
    <cellStyle name="Normal 3 2 2 5 2 2 2 2 4" xfId="4606"/>
    <cellStyle name="Normal 3 2 2 5 2 2 2 2 5" xfId="15184"/>
    <cellStyle name="Normal 3 2 2 5 2 2 2 2 6" xfId="20115"/>
    <cellStyle name="Normal 3 2 2 5 2 2 2 2 7" xfId="30672"/>
    <cellStyle name="Normal 3 2 2 5 2 2 2 2 8" xfId="41227"/>
    <cellStyle name="Normal 3 2 2 5 2 2 2 2 9" xfId="51791"/>
    <cellStyle name="Normal 3 2 2 5 2 2 2 3" xfId="6016"/>
    <cellStyle name="Normal 3 2 2 5 2 2 2 3 2" xfId="11297"/>
    <cellStyle name="Normal 3 2 2 5 2 2 2 3 2 2" xfId="26803"/>
    <cellStyle name="Normal 3 2 2 5 2 2 2 3 2 3" xfId="37360"/>
    <cellStyle name="Normal 3 2 2 5 2 2 2 3 2 4" xfId="47915"/>
    <cellStyle name="Normal 3 2 2 5 2 2 2 3 2 5" xfId="58479"/>
    <cellStyle name="Normal 3 2 2 5 2 2 2 3 3" xfId="16416"/>
    <cellStyle name="Normal 3 2 2 5 2 2 2 3 4" xfId="21523"/>
    <cellStyle name="Normal 3 2 2 5 2 2 2 3 5" xfId="32080"/>
    <cellStyle name="Normal 3 2 2 5 2 2 2 3 6" xfId="42635"/>
    <cellStyle name="Normal 3 2 2 5 2 2 2 3 7" xfId="53199"/>
    <cellStyle name="Normal 3 2 2 5 2 2 2 4" xfId="8656"/>
    <cellStyle name="Normal 3 2 2 5 2 2 2 4 2" xfId="24163"/>
    <cellStyle name="Normal 3 2 2 5 2 2 2 4 3" xfId="34720"/>
    <cellStyle name="Normal 3 2 2 5 2 2 2 4 4" xfId="45275"/>
    <cellStyle name="Normal 3 2 2 5 2 2 2 4 5" xfId="55839"/>
    <cellStyle name="Normal 3 2 2 5 2 2 2 5" xfId="3374"/>
    <cellStyle name="Normal 3 2 2 5 2 2 2 6" xfId="13952"/>
    <cellStyle name="Normal 3 2 2 5 2 2 2 7" xfId="18883"/>
    <cellStyle name="Normal 3 2 2 5 2 2 2 8" xfId="29440"/>
    <cellStyle name="Normal 3 2 2 5 2 2 2 9" xfId="39995"/>
    <cellStyle name="Normal 3 2 2 5 2 2 3" xfId="1082"/>
    <cellStyle name="Normal 3 2 2 5 2 2 3 10" xfId="50911"/>
    <cellStyle name="Normal 3 2 2 5 2 2 3 2" xfId="2314"/>
    <cellStyle name="Normal 3 2 2 5 2 2 3 2 2" xfId="7600"/>
    <cellStyle name="Normal 3 2 2 5 2 2 3 2 2 2" xfId="12881"/>
    <cellStyle name="Normal 3 2 2 5 2 2 3 2 2 2 2" xfId="28387"/>
    <cellStyle name="Normal 3 2 2 5 2 2 3 2 2 2 3" xfId="38944"/>
    <cellStyle name="Normal 3 2 2 5 2 2 3 2 2 2 4" xfId="49499"/>
    <cellStyle name="Normal 3 2 2 5 2 2 3 2 2 2 5" xfId="60063"/>
    <cellStyle name="Normal 3 2 2 5 2 2 3 2 2 3" xfId="18000"/>
    <cellStyle name="Normal 3 2 2 5 2 2 3 2 2 4" xfId="23107"/>
    <cellStyle name="Normal 3 2 2 5 2 2 3 2 2 5" xfId="33664"/>
    <cellStyle name="Normal 3 2 2 5 2 2 3 2 2 6" xfId="44219"/>
    <cellStyle name="Normal 3 2 2 5 2 2 3 2 2 7" xfId="54783"/>
    <cellStyle name="Normal 3 2 2 5 2 2 3 2 3" xfId="10240"/>
    <cellStyle name="Normal 3 2 2 5 2 2 3 2 3 2" xfId="25747"/>
    <cellStyle name="Normal 3 2 2 5 2 2 3 2 3 3" xfId="36304"/>
    <cellStyle name="Normal 3 2 2 5 2 2 3 2 3 4" xfId="46859"/>
    <cellStyle name="Normal 3 2 2 5 2 2 3 2 3 5" xfId="57423"/>
    <cellStyle name="Normal 3 2 2 5 2 2 3 2 4" xfId="4958"/>
    <cellStyle name="Normal 3 2 2 5 2 2 3 2 5" xfId="15536"/>
    <cellStyle name="Normal 3 2 2 5 2 2 3 2 6" xfId="20467"/>
    <cellStyle name="Normal 3 2 2 5 2 2 3 2 7" xfId="31024"/>
    <cellStyle name="Normal 3 2 2 5 2 2 3 2 8" xfId="41579"/>
    <cellStyle name="Normal 3 2 2 5 2 2 3 2 9" xfId="52143"/>
    <cellStyle name="Normal 3 2 2 5 2 2 3 3" xfId="6368"/>
    <cellStyle name="Normal 3 2 2 5 2 2 3 3 2" xfId="11649"/>
    <cellStyle name="Normal 3 2 2 5 2 2 3 3 2 2" xfId="27155"/>
    <cellStyle name="Normal 3 2 2 5 2 2 3 3 2 3" xfId="37712"/>
    <cellStyle name="Normal 3 2 2 5 2 2 3 3 2 4" xfId="48267"/>
    <cellStyle name="Normal 3 2 2 5 2 2 3 3 2 5" xfId="58831"/>
    <cellStyle name="Normal 3 2 2 5 2 2 3 3 3" xfId="16768"/>
    <cellStyle name="Normal 3 2 2 5 2 2 3 3 4" xfId="21875"/>
    <cellStyle name="Normal 3 2 2 5 2 2 3 3 5" xfId="32432"/>
    <cellStyle name="Normal 3 2 2 5 2 2 3 3 6" xfId="42987"/>
    <cellStyle name="Normal 3 2 2 5 2 2 3 3 7" xfId="53551"/>
    <cellStyle name="Normal 3 2 2 5 2 2 3 4" xfId="9008"/>
    <cellStyle name="Normal 3 2 2 5 2 2 3 4 2" xfId="24515"/>
    <cellStyle name="Normal 3 2 2 5 2 2 3 4 3" xfId="35072"/>
    <cellStyle name="Normal 3 2 2 5 2 2 3 4 4" xfId="45627"/>
    <cellStyle name="Normal 3 2 2 5 2 2 3 4 5" xfId="56191"/>
    <cellStyle name="Normal 3 2 2 5 2 2 3 5" xfId="3726"/>
    <cellStyle name="Normal 3 2 2 5 2 2 3 6" xfId="14304"/>
    <cellStyle name="Normal 3 2 2 5 2 2 3 7" xfId="19235"/>
    <cellStyle name="Normal 3 2 2 5 2 2 3 8" xfId="29792"/>
    <cellStyle name="Normal 3 2 2 5 2 2 3 9" xfId="40347"/>
    <cellStyle name="Normal 3 2 2 5 2 2 4" xfId="1610"/>
    <cellStyle name="Normal 3 2 2 5 2 2 4 2" xfId="6896"/>
    <cellStyle name="Normal 3 2 2 5 2 2 4 2 2" xfId="12177"/>
    <cellStyle name="Normal 3 2 2 5 2 2 4 2 2 2" xfId="27683"/>
    <cellStyle name="Normal 3 2 2 5 2 2 4 2 2 3" xfId="38240"/>
    <cellStyle name="Normal 3 2 2 5 2 2 4 2 2 4" xfId="48795"/>
    <cellStyle name="Normal 3 2 2 5 2 2 4 2 2 5" xfId="59359"/>
    <cellStyle name="Normal 3 2 2 5 2 2 4 2 3" xfId="17296"/>
    <cellStyle name="Normal 3 2 2 5 2 2 4 2 4" xfId="22403"/>
    <cellStyle name="Normal 3 2 2 5 2 2 4 2 5" xfId="32960"/>
    <cellStyle name="Normal 3 2 2 5 2 2 4 2 6" xfId="43515"/>
    <cellStyle name="Normal 3 2 2 5 2 2 4 2 7" xfId="54079"/>
    <cellStyle name="Normal 3 2 2 5 2 2 4 3" xfId="9536"/>
    <cellStyle name="Normal 3 2 2 5 2 2 4 3 2" xfId="25043"/>
    <cellStyle name="Normal 3 2 2 5 2 2 4 3 3" xfId="35600"/>
    <cellStyle name="Normal 3 2 2 5 2 2 4 3 4" xfId="46155"/>
    <cellStyle name="Normal 3 2 2 5 2 2 4 3 5" xfId="56719"/>
    <cellStyle name="Normal 3 2 2 5 2 2 4 4" xfId="4254"/>
    <cellStyle name="Normal 3 2 2 5 2 2 4 5" xfId="14832"/>
    <cellStyle name="Normal 3 2 2 5 2 2 4 6" xfId="19763"/>
    <cellStyle name="Normal 3 2 2 5 2 2 4 7" xfId="30320"/>
    <cellStyle name="Normal 3 2 2 5 2 2 4 8" xfId="40875"/>
    <cellStyle name="Normal 3 2 2 5 2 2 4 9" xfId="51439"/>
    <cellStyle name="Normal 3 2 2 5 2 2 5" xfId="5663"/>
    <cellStyle name="Normal 3 2 2 5 2 2 5 2" xfId="10945"/>
    <cellStyle name="Normal 3 2 2 5 2 2 5 2 2" xfId="26451"/>
    <cellStyle name="Normal 3 2 2 5 2 2 5 2 3" xfId="37008"/>
    <cellStyle name="Normal 3 2 2 5 2 2 5 2 4" xfId="47563"/>
    <cellStyle name="Normal 3 2 2 5 2 2 5 2 5" xfId="58127"/>
    <cellStyle name="Normal 3 2 2 5 2 2 5 3" xfId="16064"/>
    <cellStyle name="Normal 3 2 2 5 2 2 5 4" xfId="21171"/>
    <cellStyle name="Normal 3 2 2 5 2 2 5 5" xfId="31728"/>
    <cellStyle name="Normal 3 2 2 5 2 2 5 6" xfId="42283"/>
    <cellStyle name="Normal 3 2 2 5 2 2 5 7" xfId="52847"/>
    <cellStyle name="Normal 3 2 2 5 2 2 6" xfId="8304"/>
    <cellStyle name="Normal 3 2 2 5 2 2 6 2" xfId="23811"/>
    <cellStyle name="Normal 3 2 2 5 2 2 6 3" xfId="34368"/>
    <cellStyle name="Normal 3 2 2 5 2 2 6 4" xfId="44923"/>
    <cellStyle name="Normal 3 2 2 5 2 2 6 5" xfId="55487"/>
    <cellStyle name="Normal 3 2 2 5 2 2 7" xfId="3026"/>
    <cellStyle name="Normal 3 2 2 5 2 2 8" xfId="13600"/>
    <cellStyle name="Normal 3 2 2 5 2 2 9" xfId="18531"/>
    <cellStyle name="Normal 3 2 2 5 2 3" xfId="553"/>
    <cellStyle name="Normal 3 2 2 5 2 3 10" xfId="39819"/>
    <cellStyle name="Normal 3 2 2 5 2 3 11" xfId="50383"/>
    <cellStyle name="Normal 3 2 2 5 2 3 2" xfId="1258"/>
    <cellStyle name="Normal 3 2 2 5 2 3 2 10" xfId="51087"/>
    <cellStyle name="Normal 3 2 2 5 2 3 2 2" xfId="2490"/>
    <cellStyle name="Normal 3 2 2 5 2 3 2 2 2" xfId="7776"/>
    <cellStyle name="Normal 3 2 2 5 2 3 2 2 2 2" xfId="13057"/>
    <cellStyle name="Normal 3 2 2 5 2 3 2 2 2 2 2" xfId="28563"/>
    <cellStyle name="Normal 3 2 2 5 2 3 2 2 2 2 3" xfId="39120"/>
    <cellStyle name="Normal 3 2 2 5 2 3 2 2 2 2 4" xfId="49675"/>
    <cellStyle name="Normal 3 2 2 5 2 3 2 2 2 2 5" xfId="60239"/>
    <cellStyle name="Normal 3 2 2 5 2 3 2 2 2 3" xfId="18176"/>
    <cellStyle name="Normal 3 2 2 5 2 3 2 2 2 4" xfId="23283"/>
    <cellStyle name="Normal 3 2 2 5 2 3 2 2 2 5" xfId="33840"/>
    <cellStyle name="Normal 3 2 2 5 2 3 2 2 2 6" xfId="44395"/>
    <cellStyle name="Normal 3 2 2 5 2 3 2 2 2 7" xfId="54959"/>
    <cellStyle name="Normal 3 2 2 5 2 3 2 2 3" xfId="10416"/>
    <cellStyle name="Normal 3 2 2 5 2 3 2 2 3 2" xfId="25923"/>
    <cellStyle name="Normal 3 2 2 5 2 3 2 2 3 3" xfId="36480"/>
    <cellStyle name="Normal 3 2 2 5 2 3 2 2 3 4" xfId="47035"/>
    <cellStyle name="Normal 3 2 2 5 2 3 2 2 3 5" xfId="57599"/>
    <cellStyle name="Normal 3 2 2 5 2 3 2 2 4" xfId="5134"/>
    <cellStyle name="Normal 3 2 2 5 2 3 2 2 5" xfId="15712"/>
    <cellStyle name="Normal 3 2 2 5 2 3 2 2 6" xfId="20643"/>
    <cellStyle name="Normal 3 2 2 5 2 3 2 2 7" xfId="31200"/>
    <cellStyle name="Normal 3 2 2 5 2 3 2 2 8" xfId="41755"/>
    <cellStyle name="Normal 3 2 2 5 2 3 2 2 9" xfId="52319"/>
    <cellStyle name="Normal 3 2 2 5 2 3 2 3" xfId="6544"/>
    <cellStyle name="Normal 3 2 2 5 2 3 2 3 2" xfId="11825"/>
    <cellStyle name="Normal 3 2 2 5 2 3 2 3 2 2" xfId="27331"/>
    <cellStyle name="Normal 3 2 2 5 2 3 2 3 2 3" xfId="37888"/>
    <cellStyle name="Normal 3 2 2 5 2 3 2 3 2 4" xfId="48443"/>
    <cellStyle name="Normal 3 2 2 5 2 3 2 3 2 5" xfId="59007"/>
    <cellStyle name="Normal 3 2 2 5 2 3 2 3 3" xfId="16944"/>
    <cellStyle name="Normal 3 2 2 5 2 3 2 3 4" xfId="22051"/>
    <cellStyle name="Normal 3 2 2 5 2 3 2 3 5" xfId="32608"/>
    <cellStyle name="Normal 3 2 2 5 2 3 2 3 6" xfId="43163"/>
    <cellStyle name="Normal 3 2 2 5 2 3 2 3 7" xfId="53727"/>
    <cellStyle name="Normal 3 2 2 5 2 3 2 4" xfId="9184"/>
    <cellStyle name="Normal 3 2 2 5 2 3 2 4 2" xfId="24691"/>
    <cellStyle name="Normal 3 2 2 5 2 3 2 4 3" xfId="35248"/>
    <cellStyle name="Normal 3 2 2 5 2 3 2 4 4" xfId="45803"/>
    <cellStyle name="Normal 3 2 2 5 2 3 2 4 5" xfId="56367"/>
    <cellStyle name="Normal 3 2 2 5 2 3 2 5" xfId="3902"/>
    <cellStyle name="Normal 3 2 2 5 2 3 2 6" xfId="14480"/>
    <cellStyle name="Normal 3 2 2 5 2 3 2 7" xfId="19411"/>
    <cellStyle name="Normal 3 2 2 5 2 3 2 8" xfId="29968"/>
    <cellStyle name="Normal 3 2 2 5 2 3 2 9" xfId="40523"/>
    <cellStyle name="Normal 3 2 2 5 2 3 3" xfId="1786"/>
    <cellStyle name="Normal 3 2 2 5 2 3 3 2" xfId="7072"/>
    <cellStyle name="Normal 3 2 2 5 2 3 3 2 2" xfId="12353"/>
    <cellStyle name="Normal 3 2 2 5 2 3 3 2 2 2" xfId="27859"/>
    <cellStyle name="Normal 3 2 2 5 2 3 3 2 2 3" xfId="38416"/>
    <cellStyle name="Normal 3 2 2 5 2 3 3 2 2 4" xfId="48971"/>
    <cellStyle name="Normal 3 2 2 5 2 3 3 2 2 5" xfId="59535"/>
    <cellStyle name="Normal 3 2 2 5 2 3 3 2 3" xfId="17472"/>
    <cellStyle name="Normal 3 2 2 5 2 3 3 2 4" xfId="22579"/>
    <cellStyle name="Normal 3 2 2 5 2 3 3 2 5" xfId="33136"/>
    <cellStyle name="Normal 3 2 2 5 2 3 3 2 6" xfId="43691"/>
    <cellStyle name="Normal 3 2 2 5 2 3 3 2 7" xfId="54255"/>
    <cellStyle name="Normal 3 2 2 5 2 3 3 3" xfId="9712"/>
    <cellStyle name="Normal 3 2 2 5 2 3 3 3 2" xfId="25219"/>
    <cellStyle name="Normal 3 2 2 5 2 3 3 3 3" xfId="35776"/>
    <cellStyle name="Normal 3 2 2 5 2 3 3 3 4" xfId="46331"/>
    <cellStyle name="Normal 3 2 2 5 2 3 3 3 5" xfId="56895"/>
    <cellStyle name="Normal 3 2 2 5 2 3 3 4" xfId="4430"/>
    <cellStyle name="Normal 3 2 2 5 2 3 3 5" xfId="15008"/>
    <cellStyle name="Normal 3 2 2 5 2 3 3 6" xfId="19939"/>
    <cellStyle name="Normal 3 2 2 5 2 3 3 7" xfId="30496"/>
    <cellStyle name="Normal 3 2 2 5 2 3 3 8" xfId="41051"/>
    <cellStyle name="Normal 3 2 2 5 2 3 3 9" xfId="51615"/>
    <cellStyle name="Normal 3 2 2 5 2 3 4" xfId="5839"/>
    <cellStyle name="Normal 3 2 2 5 2 3 4 2" xfId="11121"/>
    <cellStyle name="Normal 3 2 2 5 2 3 4 2 2" xfId="26627"/>
    <cellStyle name="Normal 3 2 2 5 2 3 4 2 3" xfId="37184"/>
    <cellStyle name="Normal 3 2 2 5 2 3 4 2 4" xfId="47739"/>
    <cellStyle name="Normal 3 2 2 5 2 3 4 2 5" xfId="58303"/>
    <cellStyle name="Normal 3 2 2 5 2 3 4 3" xfId="16240"/>
    <cellStyle name="Normal 3 2 2 5 2 3 4 4" xfId="21347"/>
    <cellStyle name="Normal 3 2 2 5 2 3 4 5" xfId="31904"/>
    <cellStyle name="Normal 3 2 2 5 2 3 4 6" xfId="42459"/>
    <cellStyle name="Normal 3 2 2 5 2 3 4 7" xfId="53023"/>
    <cellStyle name="Normal 3 2 2 5 2 3 5" xfId="8480"/>
    <cellStyle name="Normal 3 2 2 5 2 3 5 2" xfId="23987"/>
    <cellStyle name="Normal 3 2 2 5 2 3 5 3" xfId="34544"/>
    <cellStyle name="Normal 3 2 2 5 2 3 5 4" xfId="45099"/>
    <cellStyle name="Normal 3 2 2 5 2 3 5 5" xfId="55663"/>
    <cellStyle name="Normal 3 2 2 5 2 3 6" xfId="3198"/>
    <cellStyle name="Normal 3 2 2 5 2 3 7" xfId="13776"/>
    <cellStyle name="Normal 3 2 2 5 2 3 8" xfId="18707"/>
    <cellStyle name="Normal 3 2 2 5 2 3 9" xfId="29264"/>
    <cellStyle name="Normal 3 2 2 5 2 4" xfId="906"/>
    <cellStyle name="Normal 3 2 2 5 2 4 10" xfId="50735"/>
    <cellStyle name="Normal 3 2 2 5 2 4 2" xfId="2138"/>
    <cellStyle name="Normal 3 2 2 5 2 4 2 2" xfId="7424"/>
    <cellStyle name="Normal 3 2 2 5 2 4 2 2 2" xfId="12705"/>
    <cellStyle name="Normal 3 2 2 5 2 4 2 2 2 2" xfId="28211"/>
    <cellStyle name="Normal 3 2 2 5 2 4 2 2 2 3" xfId="38768"/>
    <cellStyle name="Normal 3 2 2 5 2 4 2 2 2 4" xfId="49323"/>
    <cellStyle name="Normal 3 2 2 5 2 4 2 2 2 5" xfId="59887"/>
    <cellStyle name="Normal 3 2 2 5 2 4 2 2 3" xfId="17824"/>
    <cellStyle name="Normal 3 2 2 5 2 4 2 2 4" xfId="22931"/>
    <cellStyle name="Normal 3 2 2 5 2 4 2 2 5" xfId="33488"/>
    <cellStyle name="Normal 3 2 2 5 2 4 2 2 6" xfId="44043"/>
    <cellStyle name="Normal 3 2 2 5 2 4 2 2 7" xfId="54607"/>
    <cellStyle name="Normal 3 2 2 5 2 4 2 3" xfId="10064"/>
    <cellStyle name="Normal 3 2 2 5 2 4 2 3 2" xfId="25571"/>
    <cellStyle name="Normal 3 2 2 5 2 4 2 3 3" xfId="36128"/>
    <cellStyle name="Normal 3 2 2 5 2 4 2 3 4" xfId="46683"/>
    <cellStyle name="Normal 3 2 2 5 2 4 2 3 5" xfId="57247"/>
    <cellStyle name="Normal 3 2 2 5 2 4 2 4" xfId="4782"/>
    <cellStyle name="Normal 3 2 2 5 2 4 2 5" xfId="15360"/>
    <cellStyle name="Normal 3 2 2 5 2 4 2 6" xfId="20291"/>
    <cellStyle name="Normal 3 2 2 5 2 4 2 7" xfId="30848"/>
    <cellStyle name="Normal 3 2 2 5 2 4 2 8" xfId="41403"/>
    <cellStyle name="Normal 3 2 2 5 2 4 2 9" xfId="51967"/>
    <cellStyle name="Normal 3 2 2 5 2 4 3" xfId="6192"/>
    <cellStyle name="Normal 3 2 2 5 2 4 3 2" xfId="11473"/>
    <cellStyle name="Normal 3 2 2 5 2 4 3 2 2" xfId="26979"/>
    <cellStyle name="Normal 3 2 2 5 2 4 3 2 3" xfId="37536"/>
    <cellStyle name="Normal 3 2 2 5 2 4 3 2 4" xfId="48091"/>
    <cellStyle name="Normal 3 2 2 5 2 4 3 2 5" xfId="58655"/>
    <cellStyle name="Normal 3 2 2 5 2 4 3 3" xfId="16592"/>
    <cellStyle name="Normal 3 2 2 5 2 4 3 4" xfId="21699"/>
    <cellStyle name="Normal 3 2 2 5 2 4 3 5" xfId="32256"/>
    <cellStyle name="Normal 3 2 2 5 2 4 3 6" xfId="42811"/>
    <cellStyle name="Normal 3 2 2 5 2 4 3 7" xfId="53375"/>
    <cellStyle name="Normal 3 2 2 5 2 4 4" xfId="8832"/>
    <cellStyle name="Normal 3 2 2 5 2 4 4 2" xfId="24339"/>
    <cellStyle name="Normal 3 2 2 5 2 4 4 3" xfId="34896"/>
    <cellStyle name="Normal 3 2 2 5 2 4 4 4" xfId="45451"/>
    <cellStyle name="Normal 3 2 2 5 2 4 4 5" xfId="56015"/>
    <cellStyle name="Normal 3 2 2 5 2 4 5" xfId="3550"/>
    <cellStyle name="Normal 3 2 2 5 2 4 6" xfId="14128"/>
    <cellStyle name="Normal 3 2 2 5 2 4 7" xfId="19059"/>
    <cellStyle name="Normal 3 2 2 5 2 4 8" xfId="29616"/>
    <cellStyle name="Normal 3 2 2 5 2 4 9" xfId="40171"/>
    <cellStyle name="Normal 3 2 2 5 2 5" xfId="1434"/>
    <cellStyle name="Normal 3 2 2 5 2 5 2" xfId="6720"/>
    <cellStyle name="Normal 3 2 2 5 2 5 2 2" xfId="12001"/>
    <cellStyle name="Normal 3 2 2 5 2 5 2 2 2" xfId="27507"/>
    <cellStyle name="Normal 3 2 2 5 2 5 2 2 3" xfId="38064"/>
    <cellStyle name="Normal 3 2 2 5 2 5 2 2 4" xfId="48619"/>
    <cellStyle name="Normal 3 2 2 5 2 5 2 2 5" xfId="59183"/>
    <cellStyle name="Normal 3 2 2 5 2 5 2 3" xfId="17120"/>
    <cellStyle name="Normal 3 2 2 5 2 5 2 4" xfId="22227"/>
    <cellStyle name="Normal 3 2 2 5 2 5 2 5" xfId="32784"/>
    <cellStyle name="Normal 3 2 2 5 2 5 2 6" xfId="43339"/>
    <cellStyle name="Normal 3 2 2 5 2 5 2 7" xfId="53903"/>
    <cellStyle name="Normal 3 2 2 5 2 5 3" xfId="9360"/>
    <cellStyle name="Normal 3 2 2 5 2 5 3 2" xfId="24867"/>
    <cellStyle name="Normal 3 2 2 5 2 5 3 3" xfId="35424"/>
    <cellStyle name="Normal 3 2 2 5 2 5 3 4" xfId="45979"/>
    <cellStyle name="Normal 3 2 2 5 2 5 3 5" xfId="56543"/>
    <cellStyle name="Normal 3 2 2 5 2 5 4" xfId="4078"/>
    <cellStyle name="Normal 3 2 2 5 2 5 5" xfId="14656"/>
    <cellStyle name="Normal 3 2 2 5 2 5 6" xfId="19587"/>
    <cellStyle name="Normal 3 2 2 5 2 5 7" xfId="30144"/>
    <cellStyle name="Normal 3 2 2 5 2 5 8" xfId="40699"/>
    <cellStyle name="Normal 3 2 2 5 2 5 9" xfId="51263"/>
    <cellStyle name="Normal 3 2 2 5 2 6" xfId="2666"/>
    <cellStyle name="Normal 3 2 2 5 2 6 2" xfId="7952"/>
    <cellStyle name="Normal 3 2 2 5 2 6 2 2" xfId="13233"/>
    <cellStyle name="Normal 3 2 2 5 2 6 2 2 2" xfId="28739"/>
    <cellStyle name="Normal 3 2 2 5 2 6 2 2 3" xfId="39296"/>
    <cellStyle name="Normal 3 2 2 5 2 6 2 2 4" xfId="49851"/>
    <cellStyle name="Normal 3 2 2 5 2 6 2 2 5" xfId="60415"/>
    <cellStyle name="Normal 3 2 2 5 2 6 2 3" xfId="23459"/>
    <cellStyle name="Normal 3 2 2 5 2 6 2 4" xfId="34016"/>
    <cellStyle name="Normal 3 2 2 5 2 6 2 5" xfId="44571"/>
    <cellStyle name="Normal 3 2 2 5 2 6 2 6" xfId="55135"/>
    <cellStyle name="Normal 3 2 2 5 2 6 3" xfId="10592"/>
    <cellStyle name="Normal 3 2 2 5 2 6 3 2" xfId="26099"/>
    <cellStyle name="Normal 3 2 2 5 2 6 3 3" xfId="36656"/>
    <cellStyle name="Normal 3 2 2 5 2 6 3 4" xfId="47211"/>
    <cellStyle name="Normal 3 2 2 5 2 6 3 5" xfId="57775"/>
    <cellStyle name="Normal 3 2 2 5 2 6 4" xfId="5310"/>
    <cellStyle name="Normal 3 2 2 5 2 6 5" xfId="15888"/>
    <cellStyle name="Normal 3 2 2 5 2 6 6" xfId="20819"/>
    <cellStyle name="Normal 3 2 2 5 2 6 7" xfId="31376"/>
    <cellStyle name="Normal 3 2 2 5 2 6 8" xfId="41931"/>
    <cellStyle name="Normal 3 2 2 5 2 6 9" xfId="52495"/>
    <cellStyle name="Normal 3 2 2 5 2 7" xfId="5487"/>
    <cellStyle name="Normal 3 2 2 5 2 7 2" xfId="10769"/>
    <cellStyle name="Normal 3 2 2 5 2 7 2 2" xfId="26275"/>
    <cellStyle name="Normal 3 2 2 5 2 7 2 3" xfId="36832"/>
    <cellStyle name="Normal 3 2 2 5 2 7 2 4" xfId="47387"/>
    <cellStyle name="Normal 3 2 2 5 2 7 2 5" xfId="57951"/>
    <cellStyle name="Normal 3 2 2 5 2 7 3" xfId="20995"/>
    <cellStyle name="Normal 3 2 2 5 2 7 4" xfId="31552"/>
    <cellStyle name="Normal 3 2 2 5 2 7 5" xfId="42107"/>
    <cellStyle name="Normal 3 2 2 5 2 7 6" xfId="52671"/>
    <cellStyle name="Normal 3 2 2 5 2 8" xfId="8128"/>
    <cellStyle name="Normal 3 2 2 5 2 8 2" xfId="23635"/>
    <cellStyle name="Normal 3 2 2 5 2 8 3" xfId="34192"/>
    <cellStyle name="Normal 3 2 2 5 2 8 4" xfId="44747"/>
    <cellStyle name="Normal 3 2 2 5 2 8 5" xfId="55311"/>
    <cellStyle name="Normal 3 2 2 5 2 9" xfId="2843"/>
    <cellStyle name="Normal 3 2 2 5 3" xfId="290"/>
    <cellStyle name="Normal 3 2 2 5 3 10" xfId="29005"/>
    <cellStyle name="Normal 3 2 2 5 3 11" xfId="39560"/>
    <cellStyle name="Normal 3 2 2 5 3 12" xfId="50120"/>
    <cellStyle name="Normal 3 2 2 5 3 2" xfId="643"/>
    <cellStyle name="Normal 3 2 2 5 3 2 10" xfId="50472"/>
    <cellStyle name="Normal 3 2 2 5 3 2 2" xfId="1875"/>
    <cellStyle name="Normal 3 2 2 5 3 2 2 2" xfId="7161"/>
    <cellStyle name="Normal 3 2 2 5 3 2 2 2 2" xfId="12442"/>
    <cellStyle name="Normal 3 2 2 5 3 2 2 2 2 2" xfId="27948"/>
    <cellStyle name="Normal 3 2 2 5 3 2 2 2 2 3" xfId="38505"/>
    <cellStyle name="Normal 3 2 2 5 3 2 2 2 2 4" xfId="49060"/>
    <cellStyle name="Normal 3 2 2 5 3 2 2 2 2 5" xfId="59624"/>
    <cellStyle name="Normal 3 2 2 5 3 2 2 2 3" xfId="17561"/>
    <cellStyle name="Normal 3 2 2 5 3 2 2 2 4" xfId="22668"/>
    <cellStyle name="Normal 3 2 2 5 3 2 2 2 5" xfId="33225"/>
    <cellStyle name="Normal 3 2 2 5 3 2 2 2 6" xfId="43780"/>
    <cellStyle name="Normal 3 2 2 5 3 2 2 2 7" xfId="54344"/>
    <cellStyle name="Normal 3 2 2 5 3 2 2 3" xfId="9801"/>
    <cellStyle name="Normal 3 2 2 5 3 2 2 3 2" xfId="25308"/>
    <cellStyle name="Normal 3 2 2 5 3 2 2 3 3" xfId="35865"/>
    <cellStyle name="Normal 3 2 2 5 3 2 2 3 4" xfId="46420"/>
    <cellStyle name="Normal 3 2 2 5 3 2 2 3 5" xfId="56984"/>
    <cellStyle name="Normal 3 2 2 5 3 2 2 4" xfId="4519"/>
    <cellStyle name="Normal 3 2 2 5 3 2 2 5" xfId="15097"/>
    <cellStyle name="Normal 3 2 2 5 3 2 2 6" xfId="20028"/>
    <cellStyle name="Normal 3 2 2 5 3 2 2 7" xfId="30585"/>
    <cellStyle name="Normal 3 2 2 5 3 2 2 8" xfId="41140"/>
    <cellStyle name="Normal 3 2 2 5 3 2 2 9" xfId="51704"/>
    <cellStyle name="Normal 3 2 2 5 3 2 3" xfId="5929"/>
    <cellStyle name="Normal 3 2 2 5 3 2 3 2" xfId="11210"/>
    <cellStyle name="Normal 3 2 2 5 3 2 3 2 2" xfId="26716"/>
    <cellStyle name="Normal 3 2 2 5 3 2 3 2 3" xfId="37273"/>
    <cellStyle name="Normal 3 2 2 5 3 2 3 2 4" xfId="47828"/>
    <cellStyle name="Normal 3 2 2 5 3 2 3 2 5" xfId="58392"/>
    <cellStyle name="Normal 3 2 2 5 3 2 3 3" xfId="16329"/>
    <cellStyle name="Normal 3 2 2 5 3 2 3 4" xfId="21436"/>
    <cellStyle name="Normal 3 2 2 5 3 2 3 5" xfId="31993"/>
    <cellStyle name="Normal 3 2 2 5 3 2 3 6" xfId="42548"/>
    <cellStyle name="Normal 3 2 2 5 3 2 3 7" xfId="53112"/>
    <cellStyle name="Normal 3 2 2 5 3 2 4" xfId="8569"/>
    <cellStyle name="Normal 3 2 2 5 3 2 4 2" xfId="24076"/>
    <cellStyle name="Normal 3 2 2 5 3 2 4 3" xfId="34633"/>
    <cellStyle name="Normal 3 2 2 5 3 2 4 4" xfId="45188"/>
    <cellStyle name="Normal 3 2 2 5 3 2 4 5" xfId="55752"/>
    <cellStyle name="Normal 3 2 2 5 3 2 5" xfId="3287"/>
    <cellStyle name="Normal 3 2 2 5 3 2 6" xfId="13865"/>
    <cellStyle name="Normal 3 2 2 5 3 2 7" xfId="18796"/>
    <cellStyle name="Normal 3 2 2 5 3 2 8" xfId="29353"/>
    <cellStyle name="Normal 3 2 2 5 3 2 9" xfId="39908"/>
    <cellStyle name="Normal 3 2 2 5 3 3" xfId="995"/>
    <cellStyle name="Normal 3 2 2 5 3 3 10" xfId="50824"/>
    <cellStyle name="Normal 3 2 2 5 3 3 2" xfId="2227"/>
    <cellStyle name="Normal 3 2 2 5 3 3 2 2" xfId="7513"/>
    <cellStyle name="Normal 3 2 2 5 3 3 2 2 2" xfId="12794"/>
    <cellStyle name="Normal 3 2 2 5 3 3 2 2 2 2" xfId="28300"/>
    <cellStyle name="Normal 3 2 2 5 3 3 2 2 2 3" xfId="38857"/>
    <cellStyle name="Normal 3 2 2 5 3 3 2 2 2 4" xfId="49412"/>
    <cellStyle name="Normal 3 2 2 5 3 3 2 2 2 5" xfId="59976"/>
    <cellStyle name="Normal 3 2 2 5 3 3 2 2 3" xfId="17913"/>
    <cellStyle name="Normal 3 2 2 5 3 3 2 2 4" xfId="23020"/>
    <cellStyle name="Normal 3 2 2 5 3 3 2 2 5" xfId="33577"/>
    <cellStyle name="Normal 3 2 2 5 3 3 2 2 6" xfId="44132"/>
    <cellStyle name="Normal 3 2 2 5 3 3 2 2 7" xfId="54696"/>
    <cellStyle name="Normal 3 2 2 5 3 3 2 3" xfId="10153"/>
    <cellStyle name="Normal 3 2 2 5 3 3 2 3 2" xfId="25660"/>
    <cellStyle name="Normal 3 2 2 5 3 3 2 3 3" xfId="36217"/>
    <cellStyle name="Normal 3 2 2 5 3 3 2 3 4" xfId="46772"/>
    <cellStyle name="Normal 3 2 2 5 3 3 2 3 5" xfId="57336"/>
    <cellStyle name="Normal 3 2 2 5 3 3 2 4" xfId="4871"/>
    <cellStyle name="Normal 3 2 2 5 3 3 2 5" xfId="15449"/>
    <cellStyle name="Normal 3 2 2 5 3 3 2 6" xfId="20380"/>
    <cellStyle name="Normal 3 2 2 5 3 3 2 7" xfId="30937"/>
    <cellStyle name="Normal 3 2 2 5 3 3 2 8" xfId="41492"/>
    <cellStyle name="Normal 3 2 2 5 3 3 2 9" xfId="52056"/>
    <cellStyle name="Normal 3 2 2 5 3 3 3" xfId="6281"/>
    <cellStyle name="Normal 3 2 2 5 3 3 3 2" xfId="11562"/>
    <cellStyle name="Normal 3 2 2 5 3 3 3 2 2" xfId="27068"/>
    <cellStyle name="Normal 3 2 2 5 3 3 3 2 3" xfId="37625"/>
    <cellStyle name="Normal 3 2 2 5 3 3 3 2 4" xfId="48180"/>
    <cellStyle name="Normal 3 2 2 5 3 3 3 2 5" xfId="58744"/>
    <cellStyle name="Normal 3 2 2 5 3 3 3 3" xfId="16681"/>
    <cellStyle name="Normal 3 2 2 5 3 3 3 4" xfId="21788"/>
    <cellStyle name="Normal 3 2 2 5 3 3 3 5" xfId="32345"/>
    <cellStyle name="Normal 3 2 2 5 3 3 3 6" xfId="42900"/>
    <cellStyle name="Normal 3 2 2 5 3 3 3 7" xfId="53464"/>
    <cellStyle name="Normal 3 2 2 5 3 3 4" xfId="8921"/>
    <cellStyle name="Normal 3 2 2 5 3 3 4 2" xfId="24428"/>
    <cellStyle name="Normal 3 2 2 5 3 3 4 3" xfId="34985"/>
    <cellStyle name="Normal 3 2 2 5 3 3 4 4" xfId="45540"/>
    <cellStyle name="Normal 3 2 2 5 3 3 4 5" xfId="56104"/>
    <cellStyle name="Normal 3 2 2 5 3 3 5" xfId="3639"/>
    <cellStyle name="Normal 3 2 2 5 3 3 6" xfId="14217"/>
    <cellStyle name="Normal 3 2 2 5 3 3 7" xfId="19148"/>
    <cellStyle name="Normal 3 2 2 5 3 3 8" xfId="29705"/>
    <cellStyle name="Normal 3 2 2 5 3 3 9" xfId="40260"/>
    <cellStyle name="Normal 3 2 2 5 3 4" xfId="1523"/>
    <cellStyle name="Normal 3 2 2 5 3 4 2" xfId="6809"/>
    <cellStyle name="Normal 3 2 2 5 3 4 2 2" xfId="12090"/>
    <cellStyle name="Normal 3 2 2 5 3 4 2 2 2" xfId="27596"/>
    <cellStyle name="Normal 3 2 2 5 3 4 2 2 3" xfId="38153"/>
    <cellStyle name="Normal 3 2 2 5 3 4 2 2 4" xfId="48708"/>
    <cellStyle name="Normal 3 2 2 5 3 4 2 2 5" xfId="59272"/>
    <cellStyle name="Normal 3 2 2 5 3 4 2 3" xfId="17209"/>
    <cellStyle name="Normal 3 2 2 5 3 4 2 4" xfId="22316"/>
    <cellStyle name="Normal 3 2 2 5 3 4 2 5" xfId="32873"/>
    <cellStyle name="Normal 3 2 2 5 3 4 2 6" xfId="43428"/>
    <cellStyle name="Normal 3 2 2 5 3 4 2 7" xfId="53992"/>
    <cellStyle name="Normal 3 2 2 5 3 4 3" xfId="9449"/>
    <cellStyle name="Normal 3 2 2 5 3 4 3 2" xfId="24956"/>
    <cellStyle name="Normal 3 2 2 5 3 4 3 3" xfId="35513"/>
    <cellStyle name="Normal 3 2 2 5 3 4 3 4" xfId="46068"/>
    <cellStyle name="Normal 3 2 2 5 3 4 3 5" xfId="56632"/>
    <cellStyle name="Normal 3 2 2 5 3 4 4" xfId="4167"/>
    <cellStyle name="Normal 3 2 2 5 3 4 5" xfId="14745"/>
    <cellStyle name="Normal 3 2 2 5 3 4 6" xfId="19676"/>
    <cellStyle name="Normal 3 2 2 5 3 4 7" xfId="30233"/>
    <cellStyle name="Normal 3 2 2 5 3 4 8" xfId="40788"/>
    <cellStyle name="Normal 3 2 2 5 3 4 9" xfId="51352"/>
    <cellStyle name="Normal 3 2 2 5 3 5" xfId="5576"/>
    <cellStyle name="Normal 3 2 2 5 3 5 2" xfId="10858"/>
    <cellStyle name="Normal 3 2 2 5 3 5 2 2" xfId="26364"/>
    <cellStyle name="Normal 3 2 2 5 3 5 2 3" xfId="36921"/>
    <cellStyle name="Normal 3 2 2 5 3 5 2 4" xfId="47476"/>
    <cellStyle name="Normal 3 2 2 5 3 5 2 5" xfId="58040"/>
    <cellStyle name="Normal 3 2 2 5 3 5 3" xfId="15977"/>
    <cellStyle name="Normal 3 2 2 5 3 5 4" xfId="21084"/>
    <cellStyle name="Normal 3 2 2 5 3 5 5" xfId="31641"/>
    <cellStyle name="Normal 3 2 2 5 3 5 6" xfId="42196"/>
    <cellStyle name="Normal 3 2 2 5 3 5 7" xfId="52760"/>
    <cellStyle name="Normal 3 2 2 5 3 6" xfId="8217"/>
    <cellStyle name="Normal 3 2 2 5 3 6 2" xfId="23724"/>
    <cellStyle name="Normal 3 2 2 5 3 6 3" xfId="34281"/>
    <cellStyle name="Normal 3 2 2 5 3 6 4" xfId="44836"/>
    <cellStyle name="Normal 3 2 2 5 3 6 5" xfId="55400"/>
    <cellStyle name="Normal 3 2 2 5 3 7" xfId="2939"/>
    <cellStyle name="Normal 3 2 2 5 3 8" xfId="13513"/>
    <cellStyle name="Normal 3 2 2 5 3 9" xfId="18444"/>
    <cellStyle name="Normal 3 2 2 5 4" xfId="466"/>
    <cellStyle name="Normal 3 2 2 5 4 10" xfId="39734"/>
    <cellStyle name="Normal 3 2 2 5 4 11" xfId="50296"/>
    <cellStyle name="Normal 3 2 2 5 4 2" xfId="1171"/>
    <cellStyle name="Normal 3 2 2 5 4 2 10" xfId="51000"/>
    <cellStyle name="Normal 3 2 2 5 4 2 2" xfId="2403"/>
    <cellStyle name="Normal 3 2 2 5 4 2 2 2" xfId="7689"/>
    <cellStyle name="Normal 3 2 2 5 4 2 2 2 2" xfId="12970"/>
    <cellStyle name="Normal 3 2 2 5 4 2 2 2 2 2" xfId="28476"/>
    <cellStyle name="Normal 3 2 2 5 4 2 2 2 2 3" xfId="39033"/>
    <cellStyle name="Normal 3 2 2 5 4 2 2 2 2 4" xfId="49588"/>
    <cellStyle name="Normal 3 2 2 5 4 2 2 2 2 5" xfId="60152"/>
    <cellStyle name="Normal 3 2 2 5 4 2 2 2 3" xfId="18089"/>
    <cellStyle name="Normal 3 2 2 5 4 2 2 2 4" xfId="23196"/>
    <cellStyle name="Normal 3 2 2 5 4 2 2 2 5" xfId="33753"/>
    <cellStyle name="Normal 3 2 2 5 4 2 2 2 6" xfId="44308"/>
    <cellStyle name="Normal 3 2 2 5 4 2 2 2 7" xfId="54872"/>
    <cellStyle name="Normal 3 2 2 5 4 2 2 3" xfId="10329"/>
    <cellStyle name="Normal 3 2 2 5 4 2 2 3 2" xfId="25836"/>
    <cellStyle name="Normal 3 2 2 5 4 2 2 3 3" xfId="36393"/>
    <cellStyle name="Normal 3 2 2 5 4 2 2 3 4" xfId="46948"/>
    <cellStyle name="Normal 3 2 2 5 4 2 2 3 5" xfId="57512"/>
    <cellStyle name="Normal 3 2 2 5 4 2 2 4" xfId="5047"/>
    <cellStyle name="Normal 3 2 2 5 4 2 2 5" xfId="15625"/>
    <cellStyle name="Normal 3 2 2 5 4 2 2 6" xfId="20556"/>
    <cellStyle name="Normal 3 2 2 5 4 2 2 7" xfId="31113"/>
    <cellStyle name="Normal 3 2 2 5 4 2 2 8" xfId="41668"/>
    <cellStyle name="Normal 3 2 2 5 4 2 2 9" xfId="52232"/>
    <cellStyle name="Normal 3 2 2 5 4 2 3" xfId="6457"/>
    <cellStyle name="Normal 3 2 2 5 4 2 3 2" xfId="11738"/>
    <cellStyle name="Normal 3 2 2 5 4 2 3 2 2" xfId="27244"/>
    <cellStyle name="Normal 3 2 2 5 4 2 3 2 3" xfId="37801"/>
    <cellStyle name="Normal 3 2 2 5 4 2 3 2 4" xfId="48356"/>
    <cellStyle name="Normal 3 2 2 5 4 2 3 2 5" xfId="58920"/>
    <cellStyle name="Normal 3 2 2 5 4 2 3 3" xfId="16857"/>
    <cellStyle name="Normal 3 2 2 5 4 2 3 4" xfId="21964"/>
    <cellStyle name="Normal 3 2 2 5 4 2 3 5" xfId="32521"/>
    <cellStyle name="Normal 3 2 2 5 4 2 3 6" xfId="43076"/>
    <cellStyle name="Normal 3 2 2 5 4 2 3 7" xfId="53640"/>
    <cellStyle name="Normal 3 2 2 5 4 2 4" xfId="9097"/>
    <cellStyle name="Normal 3 2 2 5 4 2 4 2" xfId="24604"/>
    <cellStyle name="Normal 3 2 2 5 4 2 4 3" xfId="35161"/>
    <cellStyle name="Normal 3 2 2 5 4 2 4 4" xfId="45716"/>
    <cellStyle name="Normal 3 2 2 5 4 2 4 5" xfId="56280"/>
    <cellStyle name="Normal 3 2 2 5 4 2 5" xfId="3815"/>
    <cellStyle name="Normal 3 2 2 5 4 2 6" xfId="14393"/>
    <cellStyle name="Normal 3 2 2 5 4 2 7" xfId="19324"/>
    <cellStyle name="Normal 3 2 2 5 4 2 8" xfId="29881"/>
    <cellStyle name="Normal 3 2 2 5 4 2 9" xfId="40436"/>
    <cellStyle name="Normal 3 2 2 5 4 3" xfId="1699"/>
    <cellStyle name="Normal 3 2 2 5 4 3 2" xfId="6985"/>
    <cellStyle name="Normal 3 2 2 5 4 3 2 2" xfId="12266"/>
    <cellStyle name="Normal 3 2 2 5 4 3 2 2 2" xfId="27772"/>
    <cellStyle name="Normal 3 2 2 5 4 3 2 2 3" xfId="38329"/>
    <cellStyle name="Normal 3 2 2 5 4 3 2 2 4" xfId="48884"/>
    <cellStyle name="Normal 3 2 2 5 4 3 2 2 5" xfId="59448"/>
    <cellStyle name="Normal 3 2 2 5 4 3 2 3" xfId="17385"/>
    <cellStyle name="Normal 3 2 2 5 4 3 2 4" xfId="22492"/>
    <cellStyle name="Normal 3 2 2 5 4 3 2 5" xfId="33049"/>
    <cellStyle name="Normal 3 2 2 5 4 3 2 6" xfId="43604"/>
    <cellStyle name="Normal 3 2 2 5 4 3 2 7" xfId="54168"/>
    <cellStyle name="Normal 3 2 2 5 4 3 3" xfId="9625"/>
    <cellStyle name="Normal 3 2 2 5 4 3 3 2" xfId="25132"/>
    <cellStyle name="Normal 3 2 2 5 4 3 3 3" xfId="35689"/>
    <cellStyle name="Normal 3 2 2 5 4 3 3 4" xfId="46244"/>
    <cellStyle name="Normal 3 2 2 5 4 3 3 5" xfId="56808"/>
    <cellStyle name="Normal 3 2 2 5 4 3 4" xfId="4343"/>
    <cellStyle name="Normal 3 2 2 5 4 3 5" xfId="14921"/>
    <cellStyle name="Normal 3 2 2 5 4 3 6" xfId="19852"/>
    <cellStyle name="Normal 3 2 2 5 4 3 7" xfId="30409"/>
    <cellStyle name="Normal 3 2 2 5 4 3 8" xfId="40964"/>
    <cellStyle name="Normal 3 2 2 5 4 3 9" xfId="51528"/>
    <cellStyle name="Normal 3 2 2 5 4 4" xfId="5752"/>
    <cellStyle name="Normal 3 2 2 5 4 4 2" xfId="11034"/>
    <cellStyle name="Normal 3 2 2 5 4 4 2 2" xfId="26540"/>
    <cellStyle name="Normal 3 2 2 5 4 4 2 3" xfId="37097"/>
    <cellStyle name="Normal 3 2 2 5 4 4 2 4" xfId="47652"/>
    <cellStyle name="Normal 3 2 2 5 4 4 2 5" xfId="58216"/>
    <cellStyle name="Normal 3 2 2 5 4 4 3" xfId="16153"/>
    <cellStyle name="Normal 3 2 2 5 4 4 4" xfId="21260"/>
    <cellStyle name="Normal 3 2 2 5 4 4 5" xfId="31817"/>
    <cellStyle name="Normal 3 2 2 5 4 4 6" xfId="42372"/>
    <cellStyle name="Normal 3 2 2 5 4 4 7" xfId="52936"/>
    <cellStyle name="Normal 3 2 2 5 4 5" xfId="8393"/>
    <cellStyle name="Normal 3 2 2 5 4 5 2" xfId="23900"/>
    <cellStyle name="Normal 3 2 2 5 4 5 3" xfId="34457"/>
    <cellStyle name="Normal 3 2 2 5 4 5 4" xfId="45012"/>
    <cellStyle name="Normal 3 2 2 5 4 5 5" xfId="55576"/>
    <cellStyle name="Normal 3 2 2 5 4 6" xfId="3113"/>
    <cellStyle name="Normal 3 2 2 5 4 7" xfId="13689"/>
    <cellStyle name="Normal 3 2 2 5 4 8" xfId="18620"/>
    <cellStyle name="Normal 3 2 2 5 4 9" xfId="29179"/>
    <cellStyle name="Normal 3 2 2 5 5" xfId="819"/>
    <cellStyle name="Normal 3 2 2 5 5 10" xfId="50648"/>
    <cellStyle name="Normal 3 2 2 5 5 2" xfId="2051"/>
    <cellStyle name="Normal 3 2 2 5 5 2 2" xfId="7337"/>
    <cellStyle name="Normal 3 2 2 5 5 2 2 2" xfId="12618"/>
    <cellStyle name="Normal 3 2 2 5 5 2 2 2 2" xfId="28124"/>
    <cellStyle name="Normal 3 2 2 5 5 2 2 2 3" xfId="38681"/>
    <cellStyle name="Normal 3 2 2 5 5 2 2 2 4" xfId="49236"/>
    <cellStyle name="Normal 3 2 2 5 5 2 2 2 5" xfId="59800"/>
    <cellStyle name="Normal 3 2 2 5 5 2 2 3" xfId="17737"/>
    <cellStyle name="Normal 3 2 2 5 5 2 2 4" xfId="22844"/>
    <cellStyle name="Normal 3 2 2 5 5 2 2 5" xfId="33401"/>
    <cellStyle name="Normal 3 2 2 5 5 2 2 6" xfId="43956"/>
    <cellStyle name="Normal 3 2 2 5 5 2 2 7" xfId="54520"/>
    <cellStyle name="Normal 3 2 2 5 5 2 3" xfId="9977"/>
    <cellStyle name="Normal 3 2 2 5 5 2 3 2" xfId="25484"/>
    <cellStyle name="Normal 3 2 2 5 5 2 3 3" xfId="36041"/>
    <cellStyle name="Normal 3 2 2 5 5 2 3 4" xfId="46596"/>
    <cellStyle name="Normal 3 2 2 5 5 2 3 5" xfId="57160"/>
    <cellStyle name="Normal 3 2 2 5 5 2 4" xfId="4695"/>
    <cellStyle name="Normal 3 2 2 5 5 2 5" xfId="15273"/>
    <cellStyle name="Normal 3 2 2 5 5 2 6" xfId="20204"/>
    <cellStyle name="Normal 3 2 2 5 5 2 7" xfId="30761"/>
    <cellStyle name="Normal 3 2 2 5 5 2 8" xfId="41316"/>
    <cellStyle name="Normal 3 2 2 5 5 2 9" xfId="51880"/>
    <cellStyle name="Normal 3 2 2 5 5 3" xfId="6105"/>
    <cellStyle name="Normal 3 2 2 5 5 3 2" xfId="11386"/>
    <cellStyle name="Normal 3 2 2 5 5 3 2 2" xfId="26892"/>
    <cellStyle name="Normal 3 2 2 5 5 3 2 3" xfId="37449"/>
    <cellStyle name="Normal 3 2 2 5 5 3 2 4" xfId="48004"/>
    <cellStyle name="Normal 3 2 2 5 5 3 2 5" xfId="58568"/>
    <cellStyle name="Normal 3 2 2 5 5 3 3" xfId="16505"/>
    <cellStyle name="Normal 3 2 2 5 5 3 4" xfId="21612"/>
    <cellStyle name="Normal 3 2 2 5 5 3 5" xfId="32169"/>
    <cellStyle name="Normal 3 2 2 5 5 3 6" xfId="42724"/>
    <cellStyle name="Normal 3 2 2 5 5 3 7" xfId="53288"/>
    <cellStyle name="Normal 3 2 2 5 5 4" xfId="8745"/>
    <cellStyle name="Normal 3 2 2 5 5 4 2" xfId="24252"/>
    <cellStyle name="Normal 3 2 2 5 5 4 3" xfId="34809"/>
    <cellStyle name="Normal 3 2 2 5 5 4 4" xfId="45364"/>
    <cellStyle name="Normal 3 2 2 5 5 4 5" xfId="55928"/>
    <cellStyle name="Normal 3 2 2 5 5 5" xfId="3463"/>
    <cellStyle name="Normal 3 2 2 5 5 6" xfId="14041"/>
    <cellStyle name="Normal 3 2 2 5 5 7" xfId="18972"/>
    <cellStyle name="Normal 3 2 2 5 5 8" xfId="29529"/>
    <cellStyle name="Normal 3 2 2 5 5 9" xfId="40084"/>
    <cellStyle name="Normal 3 2 2 5 6" xfId="1347"/>
    <cellStyle name="Normal 3 2 2 5 6 2" xfId="6633"/>
    <cellStyle name="Normal 3 2 2 5 6 2 2" xfId="11914"/>
    <cellStyle name="Normal 3 2 2 5 6 2 2 2" xfId="27420"/>
    <cellStyle name="Normal 3 2 2 5 6 2 2 3" xfId="37977"/>
    <cellStyle name="Normal 3 2 2 5 6 2 2 4" xfId="48532"/>
    <cellStyle name="Normal 3 2 2 5 6 2 2 5" xfId="59096"/>
    <cellStyle name="Normal 3 2 2 5 6 2 3" xfId="17033"/>
    <cellStyle name="Normal 3 2 2 5 6 2 4" xfId="22140"/>
    <cellStyle name="Normal 3 2 2 5 6 2 5" xfId="32697"/>
    <cellStyle name="Normal 3 2 2 5 6 2 6" xfId="43252"/>
    <cellStyle name="Normal 3 2 2 5 6 2 7" xfId="53816"/>
    <cellStyle name="Normal 3 2 2 5 6 3" xfId="9273"/>
    <cellStyle name="Normal 3 2 2 5 6 3 2" xfId="24780"/>
    <cellStyle name="Normal 3 2 2 5 6 3 3" xfId="35337"/>
    <cellStyle name="Normal 3 2 2 5 6 3 4" xfId="45892"/>
    <cellStyle name="Normal 3 2 2 5 6 3 5" xfId="56456"/>
    <cellStyle name="Normal 3 2 2 5 6 4" xfId="3991"/>
    <cellStyle name="Normal 3 2 2 5 6 5" xfId="14569"/>
    <cellStyle name="Normal 3 2 2 5 6 6" xfId="19500"/>
    <cellStyle name="Normal 3 2 2 5 6 7" xfId="30057"/>
    <cellStyle name="Normal 3 2 2 5 6 8" xfId="40612"/>
    <cellStyle name="Normal 3 2 2 5 6 9" xfId="51176"/>
    <cellStyle name="Normal 3 2 2 5 7" xfId="2579"/>
    <cellStyle name="Normal 3 2 2 5 7 2" xfId="7865"/>
    <cellStyle name="Normal 3 2 2 5 7 2 2" xfId="13146"/>
    <cellStyle name="Normal 3 2 2 5 7 2 2 2" xfId="28652"/>
    <cellStyle name="Normal 3 2 2 5 7 2 2 3" xfId="39209"/>
    <cellStyle name="Normal 3 2 2 5 7 2 2 4" xfId="49764"/>
    <cellStyle name="Normal 3 2 2 5 7 2 2 5" xfId="60328"/>
    <cellStyle name="Normal 3 2 2 5 7 2 3" xfId="23372"/>
    <cellStyle name="Normal 3 2 2 5 7 2 4" xfId="33929"/>
    <cellStyle name="Normal 3 2 2 5 7 2 5" xfId="44484"/>
    <cellStyle name="Normal 3 2 2 5 7 2 6" xfId="55048"/>
    <cellStyle name="Normal 3 2 2 5 7 3" xfId="10505"/>
    <cellStyle name="Normal 3 2 2 5 7 3 2" xfId="26012"/>
    <cellStyle name="Normal 3 2 2 5 7 3 3" xfId="36569"/>
    <cellStyle name="Normal 3 2 2 5 7 3 4" xfId="47124"/>
    <cellStyle name="Normal 3 2 2 5 7 3 5" xfId="57688"/>
    <cellStyle name="Normal 3 2 2 5 7 4" xfId="5223"/>
    <cellStyle name="Normal 3 2 2 5 7 5" xfId="15801"/>
    <cellStyle name="Normal 3 2 2 5 7 6" xfId="20732"/>
    <cellStyle name="Normal 3 2 2 5 7 7" xfId="31289"/>
    <cellStyle name="Normal 3 2 2 5 7 8" xfId="41844"/>
    <cellStyle name="Normal 3 2 2 5 7 9" xfId="52408"/>
    <cellStyle name="Normal 3 2 2 5 8" xfId="5400"/>
    <cellStyle name="Normal 3 2 2 5 8 2" xfId="10682"/>
    <cellStyle name="Normal 3 2 2 5 8 2 2" xfId="26188"/>
    <cellStyle name="Normal 3 2 2 5 8 2 3" xfId="36745"/>
    <cellStyle name="Normal 3 2 2 5 8 2 4" xfId="47300"/>
    <cellStyle name="Normal 3 2 2 5 8 2 5" xfId="57864"/>
    <cellStyle name="Normal 3 2 2 5 8 3" xfId="20908"/>
    <cellStyle name="Normal 3 2 2 5 8 4" xfId="31465"/>
    <cellStyle name="Normal 3 2 2 5 8 5" xfId="42020"/>
    <cellStyle name="Normal 3 2 2 5 8 6" xfId="52584"/>
    <cellStyle name="Normal 3 2 2 5 9" xfId="8041"/>
    <cellStyle name="Normal 3 2 2 5 9 2" xfId="23548"/>
    <cellStyle name="Normal 3 2 2 5 9 3" xfId="34105"/>
    <cellStyle name="Normal 3 2 2 5 9 4" xfId="44660"/>
    <cellStyle name="Normal 3 2 2 5 9 5" xfId="55224"/>
    <cellStyle name="Normal 3 2 2 6" xfId="146"/>
    <cellStyle name="Normal 3 2 2 6 10" xfId="13376"/>
    <cellStyle name="Normal 3 2 2 6 11" xfId="18306"/>
    <cellStyle name="Normal 3 2 2 6 12" xfId="28868"/>
    <cellStyle name="Normal 3 2 2 6 13" xfId="39423"/>
    <cellStyle name="Normal 3 2 2 6 14" xfId="49983"/>
    <cellStyle name="Normal 3 2 2 6 2" xfId="329"/>
    <cellStyle name="Normal 3 2 2 6 2 10" xfId="29044"/>
    <cellStyle name="Normal 3 2 2 6 2 11" xfId="39599"/>
    <cellStyle name="Normal 3 2 2 6 2 12" xfId="50159"/>
    <cellStyle name="Normal 3 2 2 6 2 2" xfId="682"/>
    <cellStyle name="Normal 3 2 2 6 2 2 10" xfId="50511"/>
    <cellStyle name="Normal 3 2 2 6 2 2 2" xfId="1914"/>
    <cellStyle name="Normal 3 2 2 6 2 2 2 2" xfId="7200"/>
    <cellStyle name="Normal 3 2 2 6 2 2 2 2 2" xfId="12481"/>
    <cellStyle name="Normal 3 2 2 6 2 2 2 2 2 2" xfId="27987"/>
    <cellStyle name="Normal 3 2 2 6 2 2 2 2 2 3" xfId="38544"/>
    <cellStyle name="Normal 3 2 2 6 2 2 2 2 2 4" xfId="49099"/>
    <cellStyle name="Normal 3 2 2 6 2 2 2 2 2 5" xfId="59663"/>
    <cellStyle name="Normal 3 2 2 6 2 2 2 2 3" xfId="17600"/>
    <cellStyle name="Normal 3 2 2 6 2 2 2 2 4" xfId="22707"/>
    <cellStyle name="Normal 3 2 2 6 2 2 2 2 5" xfId="33264"/>
    <cellStyle name="Normal 3 2 2 6 2 2 2 2 6" xfId="43819"/>
    <cellStyle name="Normal 3 2 2 6 2 2 2 2 7" xfId="54383"/>
    <cellStyle name="Normal 3 2 2 6 2 2 2 3" xfId="9840"/>
    <cellStyle name="Normal 3 2 2 6 2 2 2 3 2" xfId="25347"/>
    <cellStyle name="Normal 3 2 2 6 2 2 2 3 3" xfId="35904"/>
    <cellStyle name="Normal 3 2 2 6 2 2 2 3 4" xfId="46459"/>
    <cellStyle name="Normal 3 2 2 6 2 2 2 3 5" xfId="57023"/>
    <cellStyle name="Normal 3 2 2 6 2 2 2 4" xfId="4558"/>
    <cellStyle name="Normal 3 2 2 6 2 2 2 5" xfId="15136"/>
    <cellStyle name="Normal 3 2 2 6 2 2 2 6" xfId="20067"/>
    <cellStyle name="Normal 3 2 2 6 2 2 2 7" xfId="30624"/>
    <cellStyle name="Normal 3 2 2 6 2 2 2 8" xfId="41179"/>
    <cellStyle name="Normal 3 2 2 6 2 2 2 9" xfId="51743"/>
    <cellStyle name="Normal 3 2 2 6 2 2 3" xfId="5968"/>
    <cellStyle name="Normal 3 2 2 6 2 2 3 2" xfId="11249"/>
    <cellStyle name="Normal 3 2 2 6 2 2 3 2 2" xfId="26755"/>
    <cellStyle name="Normal 3 2 2 6 2 2 3 2 3" xfId="37312"/>
    <cellStyle name="Normal 3 2 2 6 2 2 3 2 4" xfId="47867"/>
    <cellStyle name="Normal 3 2 2 6 2 2 3 2 5" xfId="58431"/>
    <cellStyle name="Normal 3 2 2 6 2 2 3 3" xfId="16368"/>
    <cellStyle name="Normal 3 2 2 6 2 2 3 4" xfId="21475"/>
    <cellStyle name="Normal 3 2 2 6 2 2 3 5" xfId="32032"/>
    <cellStyle name="Normal 3 2 2 6 2 2 3 6" xfId="42587"/>
    <cellStyle name="Normal 3 2 2 6 2 2 3 7" xfId="53151"/>
    <cellStyle name="Normal 3 2 2 6 2 2 4" xfId="8608"/>
    <cellStyle name="Normal 3 2 2 6 2 2 4 2" xfId="24115"/>
    <cellStyle name="Normal 3 2 2 6 2 2 4 3" xfId="34672"/>
    <cellStyle name="Normal 3 2 2 6 2 2 4 4" xfId="45227"/>
    <cellStyle name="Normal 3 2 2 6 2 2 4 5" xfId="55791"/>
    <cellStyle name="Normal 3 2 2 6 2 2 5" xfId="3326"/>
    <cellStyle name="Normal 3 2 2 6 2 2 6" xfId="13904"/>
    <cellStyle name="Normal 3 2 2 6 2 2 7" xfId="18835"/>
    <cellStyle name="Normal 3 2 2 6 2 2 8" xfId="29392"/>
    <cellStyle name="Normal 3 2 2 6 2 2 9" xfId="39947"/>
    <cellStyle name="Normal 3 2 2 6 2 3" xfId="1034"/>
    <cellStyle name="Normal 3 2 2 6 2 3 10" xfId="50863"/>
    <cellStyle name="Normal 3 2 2 6 2 3 2" xfId="2266"/>
    <cellStyle name="Normal 3 2 2 6 2 3 2 2" xfId="7552"/>
    <cellStyle name="Normal 3 2 2 6 2 3 2 2 2" xfId="12833"/>
    <cellStyle name="Normal 3 2 2 6 2 3 2 2 2 2" xfId="28339"/>
    <cellStyle name="Normal 3 2 2 6 2 3 2 2 2 3" xfId="38896"/>
    <cellStyle name="Normal 3 2 2 6 2 3 2 2 2 4" xfId="49451"/>
    <cellStyle name="Normal 3 2 2 6 2 3 2 2 2 5" xfId="60015"/>
    <cellStyle name="Normal 3 2 2 6 2 3 2 2 3" xfId="17952"/>
    <cellStyle name="Normal 3 2 2 6 2 3 2 2 4" xfId="23059"/>
    <cellStyle name="Normal 3 2 2 6 2 3 2 2 5" xfId="33616"/>
    <cellStyle name="Normal 3 2 2 6 2 3 2 2 6" xfId="44171"/>
    <cellStyle name="Normal 3 2 2 6 2 3 2 2 7" xfId="54735"/>
    <cellStyle name="Normal 3 2 2 6 2 3 2 3" xfId="10192"/>
    <cellStyle name="Normal 3 2 2 6 2 3 2 3 2" xfId="25699"/>
    <cellStyle name="Normal 3 2 2 6 2 3 2 3 3" xfId="36256"/>
    <cellStyle name="Normal 3 2 2 6 2 3 2 3 4" xfId="46811"/>
    <cellStyle name="Normal 3 2 2 6 2 3 2 3 5" xfId="57375"/>
    <cellStyle name="Normal 3 2 2 6 2 3 2 4" xfId="4910"/>
    <cellStyle name="Normal 3 2 2 6 2 3 2 5" xfId="15488"/>
    <cellStyle name="Normal 3 2 2 6 2 3 2 6" xfId="20419"/>
    <cellStyle name="Normal 3 2 2 6 2 3 2 7" xfId="30976"/>
    <cellStyle name="Normal 3 2 2 6 2 3 2 8" xfId="41531"/>
    <cellStyle name="Normal 3 2 2 6 2 3 2 9" xfId="52095"/>
    <cellStyle name="Normal 3 2 2 6 2 3 3" xfId="6320"/>
    <cellStyle name="Normal 3 2 2 6 2 3 3 2" xfId="11601"/>
    <cellStyle name="Normal 3 2 2 6 2 3 3 2 2" xfId="27107"/>
    <cellStyle name="Normal 3 2 2 6 2 3 3 2 3" xfId="37664"/>
    <cellStyle name="Normal 3 2 2 6 2 3 3 2 4" xfId="48219"/>
    <cellStyle name="Normal 3 2 2 6 2 3 3 2 5" xfId="58783"/>
    <cellStyle name="Normal 3 2 2 6 2 3 3 3" xfId="16720"/>
    <cellStyle name="Normal 3 2 2 6 2 3 3 4" xfId="21827"/>
    <cellStyle name="Normal 3 2 2 6 2 3 3 5" xfId="32384"/>
    <cellStyle name="Normal 3 2 2 6 2 3 3 6" xfId="42939"/>
    <cellStyle name="Normal 3 2 2 6 2 3 3 7" xfId="53503"/>
    <cellStyle name="Normal 3 2 2 6 2 3 4" xfId="8960"/>
    <cellStyle name="Normal 3 2 2 6 2 3 4 2" xfId="24467"/>
    <cellStyle name="Normal 3 2 2 6 2 3 4 3" xfId="35024"/>
    <cellStyle name="Normal 3 2 2 6 2 3 4 4" xfId="45579"/>
    <cellStyle name="Normal 3 2 2 6 2 3 4 5" xfId="56143"/>
    <cellStyle name="Normal 3 2 2 6 2 3 5" xfId="3678"/>
    <cellStyle name="Normal 3 2 2 6 2 3 6" xfId="14256"/>
    <cellStyle name="Normal 3 2 2 6 2 3 7" xfId="19187"/>
    <cellStyle name="Normal 3 2 2 6 2 3 8" xfId="29744"/>
    <cellStyle name="Normal 3 2 2 6 2 3 9" xfId="40299"/>
    <cellStyle name="Normal 3 2 2 6 2 4" xfId="1562"/>
    <cellStyle name="Normal 3 2 2 6 2 4 2" xfId="6848"/>
    <cellStyle name="Normal 3 2 2 6 2 4 2 2" xfId="12129"/>
    <cellStyle name="Normal 3 2 2 6 2 4 2 2 2" xfId="27635"/>
    <cellStyle name="Normal 3 2 2 6 2 4 2 2 3" xfId="38192"/>
    <cellStyle name="Normal 3 2 2 6 2 4 2 2 4" xfId="48747"/>
    <cellStyle name="Normal 3 2 2 6 2 4 2 2 5" xfId="59311"/>
    <cellStyle name="Normal 3 2 2 6 2 4 2 3" xfId="17248"/>
    <cellStyle name="Normal 3 2 2 6 2 4 2 4" xfId="22355"/>
    <cellStyle name="Normal 3 2 2 6 2 4 2 5" xfId="32912"/>
    <cellStyle name="Normal 3 2 2 6 2 4 2 6" xfId="43467"/>
    <cellStyle name="Normal 3 2 2 6 2 4 2 7" xfId="54031"/>
    <cellStyle name="Normal 3 2 2 6 2 4 3" xfId="9488"/>
    <cellStyle name="Normal 3 2 2 6 2 4 3 2" xfId="24995"/>
    <cellStyle name="Normal 3 2 2 6 2 4 3 3" xfId="35552"/>
    <cellStyle name="Normal 3 2 2 6 2 4 3 4" xfId="46107"/>
    <cellStyle name="Normal 3 2 2 6 2 4 3 5" xfId="56671"/>
    <cellStyle name="Normal 3 2 2 6 2 4 4" xfId="4206"/>
    <cellStyle name="Normal 3 2 2 6 2 4 5" xfId="14784"/>
    <cellStyle name="Normal 3 2 2 6 2 4 6" xfId="19715"/>
    <cellStyle name="Normal 3 2 2 6 2 4 7" xfId="30272"/>
    <cellStyle name="Normal 3 2 2 6 2 4 8" xfId="40827"/>
    <cellStyle name="Normal 3 2 2 6 2 4 9" xfId="51391"/>
    <cellStyle name="Normal 3 2 2 6 2 5" xfId="5615"/>
    <cellStyle name="Normal 3 2 2 6 2 5 2" xfId="10897"/>
    <cellStyle name="Normal 3 2 2 6 2 5 2 2" xfId="26403"/>
    <cellStyle name="Normal 3 2 2 6 2 5 2 3" xfId="36960"/>
    <cellStyle name="Normal 3 2 2 6 2 5 2 4" xfId="47515"/>
    <cellStyle name="Normal 3 2 2 6 2 5 2 5" xfId="58079"/>
    <cellStyle name="Normal 3 2 2 6 2 5 3" xfId="16016"/>
    <cellStyle name="Normal 3 2 2 6 2 5 4" xfId="21123"/>
    <cellStyle name="Normal 3 2 2 6 2 5 5" xfId="31680"/>
    <cellStyle name="Normal 3 2 2 6 2 5 6" xfId="42235"/>
    <cellStyle name="Normal 3 2 2 6 2 5 7" xfId="52799"/>
    <cellStyle name="Normal 3 2 2 6 2 6" xfId="8256"/>
    <cellStyle name="Normal 3 2 2 6 2 6 2" xfId="23763"/>
    <cellStyle name="Normal 3 2 2 6 2 6 3" xfId="34320"/>
    <cellStyle name="Normal 3 2 2 6 2 6 4" xfId="44875"/>
    <cellStyle name="Normal 3 2 2 6 2 6 5" xfId="55439"/>
    <cellStyle name="Normal 3 2 2 6 2 7" xfId="2978"/>
    <cellStyle name="Normal 3 2 2 6 2 8" xfId="13552"/>
    <cellStyle name="Normal 3 2 2 6 2 9" xfId="18483"/>
    <cellStyle name="Normal 3 2 2 6 3" xfId="505"/>
    <cellStyle name="Normal 3 2 2 6 3 10" xfId="39773"/>
    <cellStyle name="Normal 3 2 2 6 3 11" xfId="50335"/>
    <cellStyle name="Normal 3 2 2 6 3 2" xfId="1210"/>
    <cellStyle name="Normal 3 2 2 6 3 2 10" xfId="51039"/>
    <cellStyle name="Normal 3 2 2 6 3 2 2" xfId="2442"/>
    <cellStyle name="Normal 3 2 2 6 3 2 2 2" xfId="7728"/>
    <cellStyle name="Normal 3 2 2 6 3 2 2 2 2" xfId="13009"/>
    <cellStyle name="Normal 3 2 2 6 3 2 2 2 2 2" xfId="28515"/>
    <cellStyle name="Normal 3 2 2 6 3 2 2 2 2 3" xfId="39072"/>
    <cellStyle name="Normal 3 2 2 6 3 2 2 2 2 4" xfId="49627"/>
    <cellStyle name="Normal 3 2 2 6 3 2 2 2 2 5" xfId="60191"/>
    <cellStyle name="Normal 3 2 2 6 3 2 2 2 3" xfId="18128"/>
    <cellStyle name="Normal 3 2 2 6 3 2 2 2 4" xfId="23235"/>
    <cellStyle name="Normal 3 2 2 6 3 2 2 2 5" xfId="33792"/>
    <cellStyle name="Normal 3 2 2 6 3 2 2 2 6" xfId="44347"/>
    <cellStyle name="Normal 3 2 2 6 3 2 2 2 7" xfId="54911"/>
    <cellStyle name="Normal 3 2 2 6 3 2 2 3" xfId="10368"/>
    <cellStyle name="Normal 3 2 2 6 3 2 2 3 2" xfId="25875"/>
    <cellStyle name="Normal 3 2 2 6 3 2 2 3 3" xfId="36432"/>
    <cellStyle name="Normal 3 2 2 6 3 2 2 3 4" xfId="46987"/>
    <cellStyle name="Normal 3 2 2 6 3 2 2 3 5" xfId="57551"/>
    <cellStyle name="Normal 3 2 2 6 3 2 2 4" xfId="5086"/>
    <cellStyle name="Normal 3 2 2 6 3 2 2 5" xfId="15664"/>
    <cellStyle name="Normal 3 2 2 6 3 2 2 6" xfId="20595"/>
    <cellStyle name="Normal 3 2 2 6 3 2 2 7" xfId="31152"/>
    <cellStyle name="Normal 3 2 2 6 3 2 2 8" xfId="41707"/>
    <cellStyle name="Normal 3 2 2 6 3 2 2 9" xfId="52271"/>
    <cellStyle name="Normal 3 2 2 6 3 2 3" xfId="6496"/>
    <cellStyle name="Normal 3 2 2 6 3 2 3 2" xfId="11777"/>
    <cellStyle name="Normal 3 2 2 6 3 2 3 2 2" xfId="27283"/>
    <cellStyle name="Normal 3 2 2 6 3 2 3 2 3" xfId="37840"/>
    <cellStyle name="Normal 3 2 2 6 3 2 3 2 4" xfId="48395"/>
    <cellStyle name="Normal 3 2 2 6 3 2 3 2 5" xfId="58959"/>
    <cellStyle name="Normal 3 2 2 6 3 2 3 3" xfId="16896"/>
    <cellStyle name="Normal 3 2 2 6 3 2 3 4" xfId="22003"/>
    <cellStyle name="Normal 3 2 2 6 3 2 3 5" xfId="32560"/>
    <cellStyle name="Normal 3 2 2 6 3 2 3 6" xfId="43115"/>
    <cellStyle name="Normal 3 2 2 6 3 2 3 7" xfId="53679"/>
    <cellStyle name="Normal 3 2 2 6 3 2 4" xfId="9136"/>
    <cellStyle name="Normal 3 2 2 6 3 2 4 2" xfId="24643"/>
    <cellStyle name="Normal 3 2 2 6 3 2 4 3" xfId="35200"/>
    <cellStyle name="Normal 3 2 2 6 3 2 4 4" xfId="45755"/>
    <cellStyle name="Normal 3 2 2 6 3 2 4 5" xfId="56319"/>
    <cellStyle name="Normal 3 2 2 6 3 2 5" xfId="3854"/>
    <cellStyle name="Normal 3 2 2 6 3 2 6" xfId="14432"/>
    <cellStyle name="Normal 3 2 2 6 3 2 7" xfId="19363"/>
    <cellStyle name="Normal 3 2 2 6 3 2 8" xfId="29920"/>
    <cellStyle name="Normal 3 2 2 6 3 2 9" xfId="40475"/>
    <cellStyle name="Normal 3 2 2 6 3 3" xfId="1738"/>
    <cellStyle name="Normal 3 2 2 6 3 3 2" xfId="7024"/>
    <cellStyle name="Normal 3 2 2 6 3 3 2 2" xfId="12305"/>
    <cellStyle name="Normal 3 2 2 6 3 3 2 2 2" xfId="27811"/>
    <cellStyle name="Normal 3 2 2 6 3 3 2 2 3" xfId="38368"/>
    <cellStyle name="Normal 3 2 2 6 3 3 2 2 4" xfId="48923"/>
    <cellStyle name="Normal 3 2 2 6 3 3 2 2 5" xfId="59487"/>
    <cellStyle name="Normal 3 2 2 6 3 3 2 3" xfId="17424"/>
    <cellStyle name="Normal 3 2 2 6 3 3 2 4" xfId="22531"/>
    <cellStyle name="Normal 3 2 2 6 3 3 2 5" xfId="33088"/>
    <cellStyle name="Normal 3 2 2 6 3 3 2 6" xfId="43643"/>
    <cellStyle name="Normal 3 2 2 6 3 3 2 7" xfId="54207"/>
    <cellStyle name="Normal 3 2 2 6 3 3 3" xfId="9664"/>
    <cellStyle name="Normal 3 2 2 6 3 3 3 2" xfId="25171"/>
    <cellStyle name="Normal 3 2 2 6 3 3 3 3" xfId="35728"/>
    <cellStyle name="Normal 3 2 2 6 3 3 3 4" xfId="46283"/>
    <cellStyle name="Normal 3 2 2 6 3 3 3 5" xfId="56847"/>
    <cellStyle name="Normal 3 2 2 6 3 3 4" xfId="4382"/>
    <cellStyle name="Normal 3 2 2 6 3 3 5" xfId="14960"/>
    <cellStyle name="Normal 3 2 2 6 3 3 6" xfId="19891"/>
    <cellStyle name="Normal 3 2 2 6 3 3 7" xfId="30448"/>
    <cellStyle name="Normal 3 2 2 6 3 3 8" xfId="41003"/>
    <cellStyle name="Normal 3 2 2 6 3 3 9" xfId="51567"/>
    <cellStyle name="Normal 3 2 2 6 3 4" xfId="5791"/>
    <cellStyle name="Normal 3 2 2 6 3 4 2" xfId="11073"/>
    <cellStyle name="Normal 3 2 2 6 3 4 2 2" xfId="26579"/>
    <cellStyle name="Normal 3 2 2 6 3 4 2 3" xfId="37136"/>
    <cellStyle name="Normal 3 2 2 6 3 4 2 4" xfId="47691"/>
    <cellStyle name="Normal 3 2 2 6 3 4 2 5" xfId="58255"/>
    <cellStyle name="Normal 3 2 2 6 3 4 3" xfId="16192"/>
    <cellStyle name="Normal 3 2 2 6 3 4 4" xfId="21299"/>
    <cellStyle name="Normal 3 2 2 6 3 4 5" xfId="31856"/>
    <cellStyle name="Normal 3 2 2 6 3 4 6" xfId="42411"/>
    <cellStyle name="Normal 3 2 2 6 3 4 7" xfId="52975"/>
    <cellStyle name="Normal 3 2 2 6 3 5" xfId="8432"/>
    <cellStyle name="Normal 3 2 2 6 3 5 2" xfId="23939"/>
    <cellStyle name="Normal 3 2 2 6 3 5 3" xfId="34496"/>
    <cellStyle name="Normal 3 2 2 6 3 5 4" xfId="45051"/>
    <cellStyle name="Normal 3 2 2 6 3 5 5" xfId="55615"/>
    <cellStyle name="Normal 3 2 2 6 3 6" xfId="3152"/>
    <cellStyle name="Normal 3 2 2 6 3 7" xfId="13728"/>
    <cellStyle name="Normal 3 2 2 6 3 8" xfId="18659"/>
    <cellStyle name="Normal 3 2 2 6 3 9" xfId="29218"/>
    <cellStyle name="Normal 3 2 2 6 4" xfId="858"/>
    <cellStyle name="Normal 3 2 2 6 4 10" xfId="50687"/>
    <cellStyle name="Normal 3 2 2 6 4 2" xfId="2090"/>
    <cellStyle name="Normal 3 2 2 6 4 2 2" xfId="7376"/>
    <cellStyle name="Normal 3 2 2 6 4 2 2 2" xfId="12657"/>
    <cellStyle name="Normal 3 2 2 6 4 2 2 2 2" xfId="28163"/>
    <cellStyle name="Normal 3 2 2 6 4 2 2 2 3" xfId="38720"/>
    <cellStyle name="Normal 3 2 2 6 4 2 2 2 4" xfId="49275"/>
    <cellStyle name="Normal 3 2 2 6 4 2 2 2 5" xfId="59839"/>
    <cellStyle name="Normal 3 2 2 6 4 2 2 3" xfId="17776"/>
    <cellStyle name="Normal 3 2 2 6 4 2 2 4" xfId="22883"/>
    <cellStyle name="Normal 3 2 2 6 4 2 2 5" xfId="33440"/>
    <cellStyle name="Normal 3 2 2 6 4 2 2 6" xfId="43995"/>
    <cellStyle name="Normal 3 2 2 6 4 2 2 7" xfId="54559"/>
    <cellStyle name="Normal 3 2 2 6 4 2 3" xfId="10016"/>
    <cellStyle name="Normal 3 2 2 6 4 2 3 2" xfId="25523"/>
    <cellStyle name="Normal 3 2 2 6 4 2 3 3" xfId="36080"/>
    <cellStyle name="Normal 3 2 2 6 4 2 3 4" xfId="46635"/>
    <cellStyle name="Normal 3 2 2 6 4 2 3 5" xfId="57199"/>
    <cellStyle name="Normal 3 2 2 6 4 2 4" xfId="4734"/>
    <cellStyle name="Normal 3 2 2 6 4 2 5" xfId="15312"/>
    <cellStyle name="Normal 3 2 2 6 4 2 6" xfId="20243"/>
    <cellStyle name="Normal 3 2 2 6 4 2 7" xfId="30800"/>
    <cellStyle name="Normal 3 2 2 6 4 2 8" xfId="41355"/>
    <cellStyle name="Normal 3 2 2 6 4 2 9" xfId="51919"/>
    <cellStyle name="Normal 3 2 2 6 4 3" xfId="6144"/>
    <cellStyle name="Normal 3 2 2 6 4 3 2" xfId="11425"/>
    <cellStyle name="Normal 3 2 2 6 4 3 2 2" xfId="26931"/>
    <cellStyle name="Normal 3 2 2 6 4 3 2 3" xfId="37488"/>
    <cellStyle name="Normal 3 2 2 6 4 3 2 4" xfId="48043"/>
    <cellStyle name="Normal 3 2 2 6 4 3 2 5" xfId="58607"/>
    <cellStyle name="Normal 3 2 2 6 4 3 3" xfId="16544"/>
    <cellStyle name="Normal 3 2 2 6 4 3 4" xfId="21651"/>
    <cellStyle name="Normal 3 2 2 6 4 3 5" xfId="32208"/>
    <cellStyle name="Normal 3 2 2 6 4 3 6" xfId="42763"/>
    <cellStyle name="Normal 3 2 2 6 4 3 7" xfId="53327"/>
    <cellStyle name="Normal 3 2 2 6 4 4" xfId="8784"/>
    <cellStyle name="Normal 3 2 2 6 4 4 2" xfId="24291"/>
    <cellStyle name="Normal 3 2 2 6 4 4 3" xfId="34848"/>
    <cellStyle name="Normal 3 2 2 6 4 4 4" xfId="45403"/>
    <cellStyle name="Normal 3 2 2 6 4 4 5" xfId="55967"/>
    <cellStyle name="Normal 3 2 2 6 4 5" xfId="3502"/>
    <cellStyle name="Normal 3 2 2 6 4 6" xfId="14080"/>
    <cellStyle name="Normal 3 2 2 6 4 7" xfId="19011"/>
    <cellStyle name="Normal 3 2 2 6 4 8" xfId="29568"/>
    <cellStyle name="Normal 3 2 2 6 4 9" xfId="40123"/>
    <cellStyle name="Normal 3 2 2 6 5" xfId="1386"/>
    <cellStyle name="Normal 3 2 2 6 5 2" xfId="6672"/>
    <cellStyle name="Normal 3 2 2 6 5 2 2" xfId="11953"/>
    <cellStyle name="Normal 3 2 2 6 5 2 2 2" xfId="27459"/>
    <cellStyle name="Normal 3 2 2 6 5 2 2 3" xfId="38016"/>
    <cellStyle name="Normal 3 2 2 6 5 2 2 4" xfId="48571"/>
    <cellStyle name="Normal 3 2 2 6 5 2 2 5" xfId="59135"/>
    <cellStyle name="Normal 3 2 2 6 5 2 3" xfId="17072"/>
    <cellStyle name="Normal 3 2 2 6 5 2 4" xfId="22179"/>
    <cellStyle name="Normal 3 2 2 6 5 2 5" xfId="32736"/>
    <cellStyle name="Normal 3 2 2 6 5 2 6" xfId="43291"/>
    <cellStyle name="Normal 3 2 2 6 5 2 7" xfId="53855"/>
    <cellStyle name="Normal 3 2 2 6 5 3" xfId="9312"/>
    <cellStyle name="Normal 3 2 2 6 5 3 2" xfId="24819"/>
    <cellStyle name="Normal 3 2 2 6 5 3 3" xfId="35376"/>
    <cellStyle name="Normal 3 2 2 6 5 3 4" xfId="45931"/>
    <cellStyle name="Normal 3 2 2 6 5 3 5" xfId="56495"/>
    <cellStyle name="Normal 3 2 2 6 5 4" xfId="4030"/>
    <cellStyle name="Normal 3 2 2 6 5 5" xfId="14608"/>
    <cellStyle name="Normal 3 2 2 6 5 6" xfId="19539"/>
    <cellStyle name="Normal 3 2 2 6 5 7" xfId="30096"/>
    <cellStyle name="Normal 3 2 2 6 5 8" xfId="40651"/>
    <cellStyle name="Normal 3 2 2 6 5 9" xfId="51215"/>
    <cellStyle name="Normal 3 2 2 6 6" xfId="2618"/>
    <cellStyle name="Normal 3 2 2 6 6 2" xfId="7904"/>
    <cellStyle name="Normal 3 2 2 6 6 2 2" xfId="13185"/>
    <cellStyle name="Normal 3 2 2 6 6 2 2 2" xfId="28691"/>
    <cellStyle name="Normal 3 2 2 6 6 2 2 3" xfId="39248"/>
    <cellStyle name="Normal 3 2 2 6 6 2 2 4" xfId="49803"/>
    <cellStyle name="Normal 3 2 2 6 6 2 2 5" xfId="60367"/>
    <cellStyle name="Normal 3 2 2 6 6 2 3" xfId="23411"/>
    <cellStyle name="Normal 3 2 2 6 6 2 4" xfId="33968"/>
    <cellStyle name="Normal 3 2 2 6 6 2 5" xfId="44523"/>
    <cellStyle name="Normal 3 2 2 6 6 2 6" xfId="55087"/>
    <cellStyle name="Normal 3 2 2 6 6 3" xfId="10544"/>
    <cellStyle name="Normal 3 2 2 6 6 3 2" xfId="26051"/>
    <cellStyle name="Normal 3 2 2 6 6 3 3" xfId="36608"/>
    <cellStyle name="Normal 3 2 2 6 6 3 4" xfId="47163"/>
    <cellStyle name="Normal 3 2 2 6 6 3 5" xfId="57727"/>
    <cellStyle name="Normal 3 2 2 6 6 4" xfId="5262"/>
    <cellStyle name="Normal 3 2 2 6 6 5" xfId="15840"/>
    <cellStyle name="Normal 3 2 2 6 6 6" xfId="20771"/>
    <cellStyle name="Normal 3 2 2 6 6 7" xfId="31328"/>
    <cellStyle name="Normal 3 2 2 6 6 8" xfId="41883"/>
    <cellStyle name="Normal 3 2 2 6 6 9" xfId="52447"/>
    <cellStyle name="Normal 3 2 2 6 7" xfId="5439"/>
    <cellStyle name="Normal 3 2 2 6 7 2" xfId="10721"/>
    <cellStyle name="Normal 3 2 2 6 7 2 2" xfId="26227"/>
    <cellStyle name="Normal 3 2 2 6 7 2 3" xfId="36784"/>
    <cellStyle name="Normal 3 2 2 6 7 2 4" xfId="47339"/>
    <cellStyle name="Normal 3 2 2 6 7 2 5" xfId="57903"/>
    <cellStyle name="Normal 3 2 2 6 7 3" xfId="20947"/>
    <cellStyle name="Normal 3 2 2 6 7 4" xfId="31504"/>
    <cellStyle name="Normal 3 2 2 6 7 5" xfId="42059"/>
    <cellStyle name="Normal 3 2 2 6 7 6" xfId="52623"/>
    <cellStyle name="Normal 3 2 2 6 8" xfId="8080"/>
    <cellStyle name="Normal 3 2 2 6 8 2" xfId="23587"/>
    <cellStyle name="Normal 3 2 2 6 8 3" xfId="34144"/>
    <cellStyle name="Normal 3 2 2 6 8 4" xfId="44699"/>
    <cellStyle name="Normal 3 2 2 6 8 5" xfId="55263"/>
    <cellStyle name="Normal 3 2 2 6 9" xfId="2795"/>
    <cellStyle name="Normal 3 2 2 7" xfId="240"/>
    <cellStyle name="Normal 3 2 2 7 10" xfId="28956"/>
    <cellStyle name="Normal 3 2 2 7 11" xfId="39511"/>
    <cellStyle name="Normal 3 2 2 7 12" xfId="50071"/>
    <cellStyle name="Normal 3 2 2 7 2" xfId="593"/>
    <cellStyle name="Normal 3 2 2 7 2 10" xfId="50422"/>
    <cellStyle name="Normal 3 2 2 7 2 2" xfId="1825"/>
    <cellStyle name="Normal 3 2 2 7 2 2 2" xfId="7111"/>
    <cellStyle name="Normal 3 2 2 7 2 2 2 2" xfId="12392"/>
    <cellStyle name="Normal 3 2 2 7 2 2 2 2 2" xfId="27898"/>
    <cellStyle name="Normal 3 2 2 7 2 2 2 2 3" xfId="38455"/>
    <cellStyle name="Normal 3 2 2 7 2 2 2 2 4" xfId="49010"/>
    <cellStyle name="Normal 3 2 2 7 2 2 2 2 5" xfId="59574"/>
    <cellStyle name="Normal 3 2 2 7 2 2 2 3" xfId="17511"/>
    <cellStyle name="Normal 3 2 2 7 2 2 2 4" xfId="22618"/>
    <cellStyle name="Normal 3 2 2 7 2 2 2 5" xfId="33175"/>
    <cellStyle name="Normal 3 2 2 7 2 2 2 6" xfId="43730"/>
    <cellStyle name="Normal 3 2 2 7 2 2 2 7" xfId="54294"/>
    <cellStyle name="Normal 3 2 2 7 2 2 3" xfId="9751"/>
    <cellStyle name="Normal 3 2 2 7 2 2 3 2" xfId="25258"/>
    <cellStyle name="Normal 3 2 2 7 2 2 3 3" xfId="35815"/>
    <cellStyle name="Normal 3 2 2 7 2 2 3 4" xfId="46370"/>
    <cellStyle name="Normal 3 2 2 7 2 2 3 5" xfId="56934"/>
    <cellStyle name="Normal 3 2 2 7 2 2 4" xfId="4469"/>
    <cellStyle name="Normal 3 2 2 7 2 2 5" xfId="15047"/>
    <cellStyle name="Normal 3 2 2 7 2 2 6" xfId="19978"/>
    <cellStyle name="Normal 3 2 2 7 2 2 7" xfId="30535"/>
    <cellStyle name="Normal 3 2 2 7 2 2 8" xfId="41090"/>
    <cellStyle name="Normal 3 2 2 7 2 2 9" xfId="51654"/>
    <cellStyle name="Normal 3 2 2 7 2 3" xfId="5879"/>
    <cellStyle name="Normal 3 2 2 7 2 3 2" xfId="11160"/>
    <cellStyle name="Normal 3 2 2 7 2 3 2 2" xfId="26666"/>
    <cellStyle name="Normal 3 2 2 7 2 3 2 3" xfId="37223"/>
    <cellStyle name="Normal 3 2 2 7 2 3 2 4" xfId="47778"/>
    <cellStyle name="Normal 3 2 2 7 2 3 2 5" xfId="58342"/>
    <cellStyle name="Normal 3 2 2 7 2 3 3" xfId="16279"/>
    <cellStyle name="Normal 3 2 2 7 2 3 4" xfId="21386"/>
    <cellStyle name="Normal 3 2 2 7 2 3 5" xfId="31943"/>
    <cellStyle name="Normal 3 2 2 7 2 3 6" xfId="42498"/>
    <cellStyle name="Normal 3 2 2 7 2 3 7" xfId="53062"/>
    <cellStyle name="Normal 3 2 2 7 2 4" xfId="8519"/>
    <cellStyle name="Normal 3 2 2 7 2 4 2" xfId="24026"/>
    <cellStyle name="Normal 3 2 2 7 2 4 3" xfId="34583"/>
    <cellStyle name="Normal 3 2 2 7 2 4 4" xfId="45138"/>
    <cellStyle name="Normal 3 2 2 7 2 4 5" xfId="55702"/>
    <cellStyle name="Normal 3 2 2 7 2 5" xfId="3237"/>
    <cellStyle name="Normal 3 2 2 7 2 6" xfId="13815"/>
    <cellStyle name="Normal 3 2 2 7 2 7" xfId="18746"/>
    <cellStyle name="Normal 3 2 2 7 2 8" xfId="29303"/>
    <cellStyle name="Normal 3 2 2 7 2 9" xfId="39858"/>
    <cellStyle name="Normal 3 2 2 7 3" xfId="945"/>
    <cellStyle name="Normal 3 2 2 7 3 10" xfId="50774"/>
    <cellStyle name="Normal 3 2 2 7 3 2" xfId="2177"/>
    <cellStyle name="Normal 3 2 2 7 3 2 2" xfId="7463"/>
    <cellStyle name="Normal 3 2 2 7 3 2 2 2" xfId="12744"/>
    <cellStyle name="Normal 3 2 2 7 3 2 2 2 2" xfId="28250"/>
    <cellStyle name="Normal 3 2 2 7 3 2 2 2 3" xfId="38807"/>
    <cellStyle name="Normal 3 2 2 7 3 2 2 2 4" xfId="49362"/>
    <cellStyle name="Normal 3 2 2 7 3 2 2 2 5" xfId="59926"/>
    <cellStyle name="Normal 3 2 2 7 3 2 2 3" xfId="17863"/>
    <cellStyle name="Normal 3 2 2 7 3 2 2 4" xfId="22970"/>
    <cellStyle name="Normal 3 2 2 7 3 2 2 5" xfId="33527"/>
    <cellStyle name="Normal 3 2 2 7 3 2 2 6" xfId="44082"/>
    <cellStyle name="Normal 3 2 2 7 3 2 2 7" xfId="54646"/>
    <cellStyle name="Normal 3 2 2 7 3 2 3" xfId="10103"/>
    <cellStyle name="Normal 3 2 2 7 3 2 3 2" xfId="25610"/>
    <cellStyle name="Normal 3 2 2 7 3 2 3 3" xfId="36167"/>
    <cellStyle name="Normal 3 2 2 7 3 2 3 4" xfId="46722"/>
    <cellStyle name="Normal 3 2 2 7 3 2 3 5" xfId="57286"/>
    <cellStyle name="Normal 3 2 2 7 3 2 4" xfId="4821"/>
    <cellStyle name="Normal 3 2 2 7 3 2 5" xfId="15399"/>
    <cellStyle name="Normal 3 2 2 7 3 2 6" xfId="20330"/>
    <cellStyle name="Normal 3 2 2 7 3 2 7" xfId="30887"/>
    <cellStyle name="Normal 3 2 2 7 3 2 8" xfId="41442"/>
    <cellStyle name="Normal 3 2 2 7 3 2 9" xfId="52006"/>
    <cellStyle name="Normal 3 2 2 7 3 3" xfId="6231"/>
    <cellStyle name="Normal 3 2 2 7 3 3 2" xfId="11512"/>
    <cellStyle name="Normal 3 2 2 7 3 3 2 2" xfId="27018"/>
    <cellStyle name="Normal 3 2 2 7 3 3 2 3" xfId="37575"/>
    <cellStyle name="Normal 3 2 2 7 3 3 2 4" xfId="48130"/>
    <cellStyle name="Normal 3 2 2 7 3 3 2 5" xfId="58694"/>
    <cellStyle name="Normal 3 2 2 7 3 3 3" xfId="16631"/>
    <cellStyle name="Normal 3 2 2 7 3 3 4" xfId="21738"/>
    <cellStyle name="Normal 3 2 2 7 3 3 5" xfId="32295"/>
    <cellStyle name="Normal 3 2 2 7 3 3 6" xfId="42850"/>
    <cellStyle name="Normal 3 2 2 7 3 3 7" xfId="53414"/>
    <cellStyle name="Normal 3 2 2 7 3 4" xfId="8871"/>
    <cellStyle name="Normal 3 2 2 7 3 4 2" xfId="24378"/>
    <cellStyle name="Normal 3 2 2 7 3 4 3" xfId="34935"/>
    <cellStyle name="Normal 3 2 2 7 3 4 4" xfId="45490"/>
    <cellStyle name="Normal 3 2 2 7 3 4 5" xfId="56054"/>
    <cellStyle name="Normal 3 2 2 7 3 5" xfId="3589"/>
    <cellStyle name="Normal 3 2 2 7 3 6" xfId="14167"/>
    <cellStyle name="Normal 3 2 2 7 3 7" xfId="19098"/>
    <cellStyle name="Normal 3 2 2 7 3 8" xfId="29655"/>
    <cellStyle name="Normal 3 2 2 7 3 9" xfId="40210"/>
    <cellStyle name="Normal 3 2 2 7 4" xfId="1473"/>
    <cellStyle name="Normal 3 2 2 7 4 2" xfId="6759"/>
    <cellStyle name="Normal 3 2 2 7 4 2 2" xfId="12040"/>
    <cellStyle name="Normal 3 2 2 7 4 2 2 2" xfId="27546"/>
    <cellStyle name="Normal 3 2 2 7 4 2 2 3" xfId="38103"/>
    <cellStyle name="Normal 3 2 2 7 4 2 2 4" xfId="48658"/>
    <cellStyle name="Normal 3 2 2 7 4 2 2 5" xfId="59222"/>
    <cellStyle name="Normal 3 2 2 7 4 2 3" xfId="17159"/>
    <cellStyle name="Normal 3 2 2 7 4 2 4" xfId="22266"/>
    <cellStyle name="Normal 3 2 2 7 4 2 5" xfId="32823"/>
    <cellStyle name="Normal 3 2 2 7 4 2 6" xfId="43378"/>
    <cellStyle name="Normal 3 2 2 7 4 2 7" xfId="53942"/>
    <cellStyle name="Normal 3 2 2 7 4 3" xfId="9399"/>
    <cellStyle name="Normal 3 2 2 7 4 3 2" xfId="24906"/>
    <cellStyle name="Normal 3 2 2 7 4 3 3" xfId="35463"/>
    <cellStyle name="Normal 3 2 2 7 4 3 4" xfId="46018"/>
    <cellStyle name="Normal 3 2 2 7 4 3 5" xfId="56582"/>
    <cellStyle name="Normal 3 2 2 7 4 4" xfId="4117"/>
    <cellStyle name="Normal 3 2 2 7 4 5" xfId="14695"/>
    <cellStyle name="Normal 3 2 2 7 4 6" xfId="19626"/>
    <cellStyle name="Normal 3 2 2 7 4 7" xfId="30183"/>
    <cellStyle name="Normal 3 2 2 7 4 8" xfId="40738"/>
    <cellStyle name="Normal 3 2 2 7 4 9" xfId="51302"/>
    <cellStyle name="Normal 3 2 2 7 5" xfId="5526"/>
    <cellStyle name="Normal 3 2 2 7 5 2" xfId="10808"/>
    <cellStyle name="Normal 3 2 2 7 5 2 2" xfId="26314"/>
    <cellStyle name="Normal 3 2 2 7 5 2 3" xfId="36871"/>
    <cellStyle name="Normal 3 2 2 7 5 2 4" xfId="47426"/>
    <cellStyle name="Normal 3 2 2 7 5 2 5" xfId="57990"/>
    <cellStyle name="Normal 3 2 2 7 5 3" xfId="15927"/>
    <cellStyle name="Normal 3 2 2 7 5 4" xfId="21034"/>
    <cellStyle name="Normal 3 2 2 7 5 5" xfId="31591"/>
    <cellStyle name="Normal 3 2 2 7 5 6" xfId="42146"/>
    <cellStyle name="Normal 3 2 2 7 5 7" xfId="52710"/>
    <cellStyle name="Normal 3 2 2 7 6" xfId="8167"/>
    <cellStyle name="Normal 3 2 2 7 6 2" xfId="23674"/>
    <cellStyle name="Normal 3 2 2 7 6 3" xfId="34231"/>
    <cellStyle name="Normal 3 2 2 7 6 4" xfId="44786"/>
    <cellStyle name="Normal 3 2 2 7 6 5" xfId="55350"/>
    <cellStyle name="Normal 3 2 2 7 7" xfId="2890"/>
    <cellStyle name="Normal 3 2 2 7 8" xfId="13463"/>
    <cellStyle name="Normal 3 2 2 7 9" xfId="18395"/>
    <cellStyle name="Normal 3 2 2 8" xfId="416"/>
    <cellStyle name="Normal 3 2 2 8 10" xfId="39686"/>
    <cellStyle name="Normal 3 2 2 8 11" xfId="50246"/>
    <cellStyle name="Normal 3 2 2 8 2" xfId="1121"/>
    <cellStyle name="Normal 3 2 2 8 2 10" xfId="50950"/>
    <cellStyle name="Normal 3 2 2 8 2 2" xfId="2353"/>
    <cellStyle name="Normal 3 2 2 8 2 2 2" xfId="7639"/>
    <cellStyle name="Normal 3 2 2 8 2 2 2 2" xfId="12920"/>
    <cellStyle name="Normal 3 2 2 8 2 2 2 2 2" xfId="28426"/>
    <cellStyle name="Normal 3 2 2 8 2 2 2 2 3" xfId="38983"/>
    <cellStyle name="Normal 3 2 2 8 2 2 2 2 4" xfId="49538"/>
    <cellStyle name="Normal 3 2 2 8 2 2 2 2 5" xfId="60102"/>
    <cellStyle name="Normal 3 2 2 8 2 2 2 3" xfId="18039"/>
    <cellStyle name="Normal 3 2 2 8 2 2 2 4" xfId="23146"/>
    <cellStyle name="Normal 3 2 2 8 2 2 2 5" xfId="33703"/>
    <cellStyle name="Normal 3 2 2 8 2 2 2 6" xfId="44258"/>
    <cellStyle name="Normal 3 2 2 8 2 2 2 7" xfId="54822"/>
    <cellStyle name="Normal 3 2 2 8 2 2 3" xfId="10279"/>
    <cellStyle name="Normal 3 2 2 8 2 2 3 2" xfId="25786"/>
    <cellStyle name="Normal 3 2 2 8 2 2 3 3" xfId="36343"/>
    <cellStyle name="Normal 3 2 2 8 2 2 3 4" xfId="46898"/>
    <cellStyle name="Normal 3 2 2 8 2 2 3 5" xfId="57462"/>
    <cellStyle name="Normal 3 2 2 8 2 2 4" xfId="4997"/>
    <cellStyle name="Normal 3 2 2 8 2 2 5" xfId="15575"/>
    <cellStyle name="Normal 3 2 2 8 2 2 6" xfId="20506"/>
    <cellStyle name="Normal 3 2 2 8 2 2 7" xfId="31063"/>
    <cellStyle name="Normal 3 2 2 8 2 2 8" xfId="41618"/>
    <cellStyle name="Normal 3 2 2 8 2 2 9" xfId="52182"/>
    <cellStyle name="Normal 3 2 2 8 2 3" xfId="6407"/>
    <cellStyle name="Normal 3 2 2 8 2 3 2" xfId="11688"/>
    <cellStyle name="Normal 3 2 2 8 2 3 2 2" xfId="27194"/>
    <cellStyle name="Normal 3 2 2 8 2 3 2 3" xfId="37751"/>
    <cellStyle name="Normal 3 2 2 8 2 3 2 4" xfId="48306"/>
    <cellStyle name="Normal 3 2 2 8 2 3 2 5" xfId="58870"/>
    <cellStyle name="Normal 3 2 2 8 2 3 3" xfId="16807"/>
    <cellStyle name="Normal 3 2 2 8 2 3 4" xfId="21914"/>
    <cellStyle name="Normal 3 2 2 8 2 3 5" xfId="32471"/>
    <cellStyle name="Normal 3 2 2 8 2 3 6" xfId="43026"/>
    <cellStyle name="Normal 3 2 2 8 2 3 7" xfId="53590"/>
    <cellStyle name="Normal 3 2 2 8 2 4" xfId="9047"/>
    <cellStyle name="Normal 3 2 2 8 2 4 2" xfId="24554"/>
    <cellStyle name="Normal 3 2 2 8 2 4 3" xfId="35111"/>
    <cellStyle name="Normal 3 2 2 8 2 4 4" xfId="45666"/>
    <cellStyle name="Normal 3 2 2 8 2 4 5" xfId="56230"/>
    <cellStyle name="Normal 3 2 2 8 2 5" xfId="3765"/>
    <cellStyle name="Normal 3 2 2 8 2 6" xfId="14343"/>
    <cellStyle name="Normal 3 2 2 8 2 7" xfId="19274"/>
    <cellStyle name="Normal 3 2 2 8 2 8" xfId="29831"/>
    <cellStyle name="Normal 3 2 2 8 2 9" xfId="40386"/>
    <cellStyle name="Normal 3 2 2 8 3" xfId="1649"/>
    <cellStyle name="Normal 3 2 2 8 3 2" xfId="6935"/>
    <cellStyle name="Normal 3 2 2 8 3 2 2" xfId="12216"/>
    <cellStyle name="Normal 3 2 2 8 3 2 2 2" xfId="27722"/>
    <cellStyle name="Normal 3 2 2 8 3 2 2 3" xfId="38279"/>
    <cellStyle name="Normal 3 2 2 8 3 2 2 4" xfId="48834"/>
    <cellStyle name="Normal 3 2 2 8 3 2 2 5" xfId="59398"/>
    <cellStyle name="Normal 3 2 2 8 3 2 3" xfId="17335"/>
    <cellStyle name="Normal 3 2 2 8 3 2 4" xfId="22442"/>
    <cellStyle name="Normal 3 2 2 8 3 2 5" xfId="32999"/>
    <cellStyle name="Normal 3 2 2 8 3 2 6" xfId="43554"/>
    <cellStyle name="Normal 3 2 2 8 3 2 7" xfId="54118"/>
    <cellStyle name="Normal 3 2 2 8 3 3" xfId="9575"/>
    <cellStyle name="Normal 3 2 2 8 3 3 2" xfId="25082"/>
    <cellStyle name="Normal 3 2 2 8 3 3 3" xfId="35639"/>
    <cellStyle name="Normal 3 2 2 8 3 3 4" xfId="46194"/>
    <cellStyle name="Normal 3 2 2 8 3 3 5" xfId="56758"/>
    <cellStyle name="Normal 3 2 2 8 3 4" xfId="4293"/>
    <cellStyle name="Normal 3 2 2 8 3 5" xfId="14871"/>
    <cellStyle name="Normal 3 2 2 8 3 6" xfId="19802"/>
    <cellStyle name="Normal 3 2 2 8 3 7" xfId="30359"/>
    <cellStyle name="Normal 3 2 2 8 3 8" xfId="40914"/>
    <cellStyle name="Normal 3 2 2 8 3 9" xfId="51478"/>
    <cellStyle name="Normal 3 2 2 8 4" xfId="5702"/>
    <cellStyle name="Normal 3 2 2 8 4 2" xfId="10984"/>
    <cellStyle name="Normal 3 2 2 8 4 2 2" xfId="26490"/>
    <cellStyle name="Normal 3 2 2 8 4 2 3" xfId="37047"/>
    <cellStyle name="Normal 3 2 2 8 4 2 4" xfId="47602"/>
    <cellStyle name="Normal 3 2 2 8 4 2 5" xfId="58166"/>
    <cellStyle name="Normal 3 2 2 8 4 3" xfId="16103"/>
    <cellStyle name="Normal 3 2 2 8 4 4" xfId="21210"/>
    <cellStyle name="Normal 3 2 2 8 4 5" xfId="31767"/>
    <cellStyle name="Normal 3 2 2 8 4 6" xfId="42322"/>
    <cellStyle name="Normal 3 2 2 8 4 7" xfId="52886"/>
    <cellStyle name="Normal 3 2 2 8 5" xfId="8343"/>
    <cellStyle name="Normal 3 2 2 8 5 2" xfId="23850"/>
    <cellStyle name="Normal 3 2 2 8 5 3" xfId="34407"/>
    <cellStyle name="Normal 3 2 2 8 5 4" xfId="44962"/>
    <cellStyle name="Normal 3 2 2 8 5 5" xfId="55526"/>
    <cellStyle name="Normal 3 2 2 8 6" xfId="3065"/>
    <cellStyle name="Normal 3 2 2 8 7" xfId="13639"/>
    <cellStyle name="Normal 3 2 2 8 8" xfId="18570"/>
    <cellStyle name="Normal 3 2 2 8 9" xfId="29131"/>
    <cellStyle name="Normal 3 2 2 9" xfId="769"/>
    <cellStyle name="Normal 3 2 2 9 10" xfId="50598"/>
    <cellStyle name="Normal 3 2 2 9 2" xfId="2001"/>
    <cellStyle name="Normal 3 2 2 9 2 2" xfId="7287"/>
    <cellStyle name="Normal 3 2 2 9 2 2 2" xfId="12568"/>
    <cellStyle name="Normal 3 2 2 9 2 2 2 2" xfId="28074"/>
    <cellStyle name="Normal 3 2 2 9 2 2 2 3" xfId="38631"/>
    <cellStyle name="Normal 3 2 2 9 2 2 2 4" xfId="49186"/>
    <cellStyle name="Normal 3 2 2 9 2 2 2 5" xfId="59750"/>
    <cellStyle name="Normal 3 2 2 9 2 2 3" xfId="17687"/>
    <cellStyle name="Normal 3 2 2 9 2 2 4" xfId="22794"/>
    <cellStyle name="Normal 3 2 2 9 2 2 5" xfId="33351"/>
    <cellStyle name="Normal 3 2 2 9 2 2 6" xfId="43906"/>
    <cellStyle name="Normal 3 2 2 9 2 2 7" xfId="54470"/>
    <cellStyle name="Normal 3 2 2 9 2 3" xfId="9927"/>
    <cellStyle name="Normal 3 2 2 9 2 3 2" xfId="25434"/>
    <cellStyle name="Normal 3 2 2 9 2 3 3" xfId="35991"/>
    <cellStyle name="Normal 3 2 2 9 2 3 4" xfId="46546"/>
    <cellStyle name="Normal 3 2 2 9 2 3 5" xfId="57110"/>
    <cellStyle name="Normal 3 2 2 9 2 4" xfId="4645"/>
    <cellStyle name="Normal 3 2 2 9 2 5" xfId="15223"/>
    <cellStyle name="Normal 3 2 2 9 2 6" xfId="20154"/>
    <cellStyle name="Normal 3 2 2 9 2 7" xfId="30711"/>
    <cellStyle name="Normal 3 2 2 9 2 8" xfId="41266"/>
    <cellStyle name="Normal 3 2 2 9 2 9" xfId="51830"/>
    <cellStyle name="Normal 3 2 2 9 3" xfId="6055"/>
    <cellStyle name="Normal 3 2 2 9 3 2" xfId="11336"/>
    <cellStyle name="Normal 3 2 2 9 3 2 2" xfId="26842"/>
    <cellStyle name="Normal 3 2 2 9 3 2 3" xfId="37399"/>
    <cellStyle name="Normal 3 2 2 9 3 2 4" xfId="47954"/>
    <cellStyle name="Normal 3 2 2 9 3 2 5" xfId="58518"/>
    <cellStyle name="Normal 3 2 2 9 3 3" xfId="16455"/>
    <cellStyle name="Normal 3 2 2 9 3 4" xfId="21562"/>
    <cellStyle name="Normal 3 2 2 9 3 5" xfId="32119"/>
    <cellStyle name="Normal 3 2 2 9 3 6" xfId="42674"/>
    <cellStyle name="Normal 3 2 2 9 3 7" xfId="53238"/>
    <cellStyle name="Normal 3 2 2 9 4" xfId="8695"/>
    <cellStyle name="Normal 3 2 2 9 4 2" xfId="24202"/>
    <cellStyle name="Normal 3 2 2 9 4 3" xfId="34759"/>
    <cellStyle name="Normal 3 2 2 9 4 4" xfId="45314"/>
    <cellStyle name="Normal 3 2 2 9 4 5" xfId="55878"/>
    <cellStyle name="Normal 3 2 2 9 5" xfId="3413"/>
    <cellStyle name="Normal 3 2 2 9 6" xfId="13991"/>
    <cellStyle name="Normal 3 2 2 9 7" xfId="18922"/>
    <cellStyle name="Normal 3 2 2 9 8" xfId="29479"/>
    <cellStyle name="Normal 3 2 2 9 9" xfId="40034"/>
    <cellStyle name="Normal 3 2 20" xfId="49889"/>
    <cellStyle name="Normal 3 2 3" xfId="64"/>
    <cellStyle name="Normal 3 2 3 10" xfId="1301"/>
    <cellStyle name="Normal 3 2 3 10 2" xfId="6587"/>
    <cellStyle name="Normal 3 2 3 10 2 2" xfId="11868"/>
    <cellStyle name="Normal 3 2 3 10 2 2 2" xfId="27374"/>
    <cellStyle name="Normal 3 2 3 10 2 2 3" xfId="37931"/>
    <cellStyle name="Normal 3 2 3 10 2 2 4" xfId="48486"/>
    <cellStyle name="Normal 3 2 3 10 2 2 5" xfId="59050"/>
    <cellStyle name="Normal 3 2 3 10 2 3" xfId="16987"/>
    <cellStyle name="Normal 3 2 3 10 2 4" xfId="22094"/>
    <cellStyle name="Normal 3 2 3 10 2 5" xfId="32651"/>
    <cellStyle name="Normal 3 2 3 10 2 6" xfId="43206"/>
    <cellStyle name="Normal 3 2 3 10 2 7" xfId="53770"/>
    <cellStyle name="Normal 3 2 3 10 3" xfId="9227"/>
    <cellStyle name="Normal 3 2 3 10 3 2" xfId="24734"/>
    <cellStyle name="Normal 3 2 3 10 3 3" xfId="35291"/>
    <cellStyle name="Normal 3 2 3 10 3 4" xfId="45846"/>
    <cellStyle name="Normal 3 2 3 10 3 5" xfId="56410"/>
    <cellStyle name="Normal 3 2 3 10 4" xfId="3945"/>
    <cellStyle name="Normal 3 2 3 10 5" xfId="14523"/>
    <cellStyle name="Normal 3 2 3 10 6" xfId="19454"/>
    <cellStyle name="Normal 3 2 3 10 7" xfId="30011"/>
    <cellStyle name="Normal 3 2 3 10 8" xfId="40566"/>
    <cellStyle name="Normal 3 2 3 10 9" xfId="51130"/>
    <cellStyle name="Normal 3 2 3 11" xfId="2533"/>
    <cellStyle name="Normal 3 2 3 11 2" xfId="7819"/>
    <cellStyle name="Normal 3 2 3 11 2 2" xfId="13100"/>
    <cellStyle name="Normal 3 2 3 11 2 2 2" xfId="28606"/>
    <cellStyle name="Normal 3 2 3 11 2 2 3" xfId="39163"/>
    <cellStyle name="Normal 3 2 3 11 2 2 4" xfId="49718"/>
    <cellStyle name="Normal 3 2 3 11 2 2 5" xfId="60282"/>
    <cellStyle name="Normal 3 2 3 11 2 3" xfId="23326"/>
    <cellStyle name="Normal 3 2 3 11 2 4" xfId="33883"/>
    <cellStyle name="Normal 3 2 3 11 2 5" xfId="44438"/>
    <cellStyle name="Normal 3 2 3 11 2 6" xfId="55002"/>
    <cellStyle name="Normal 3 2 3 11 3" xfId="10459"/>
    <cellStyle name="Normal 3 2 3 11 3 2" xfId="25966"/>
    <cellStyle name="Normal 3 2 3 11 3 3" xfId="36523"/>
    <cellStyle name="Normal 3 2 3 11 3 4" xfId="47078"/>
    <cellStyle name="Normal 3 2 3 11 3 5" xfId="57642"/>
    <cellStyle name="Normal 3 2 3 11 4" xfId="5177"/>
    <cellStyle name="Normal 3 2 3 11 5" xfId="15755"/>
    <cellStyle name="Normal 3 2 3 11 6" xfId="20686"/>
    <cellStyle name="Normal 3 2 3 11 7" xfId="31243"/>
    <cellStyle name="Normal 3 2 3 11 8" xfId="41798"/>
    <cellStyle name="Normal 3 2 3 11 9" xfId="52362"/>
    <cellStyle name="Normal 3 2 3 12" xfId="5353"/>
    <cellStyle name="Normal 3 2 3 12 2" xfId="10635"/>
    <cellStyle name="Normal 3 2 3 12 2 2" xfId="26142"/>
    <cellStyle name="Normal 3 2 3 12 2 3" xfId="36699"/>
    <cellStyle name="Normal 3 2 3 12 2 4" xfId="47254"/>
    <cellStyle name="Normal 3 2 3 12 2 5" xfId="57818"/>
    <cellStyle name="Normal 3 2 3 12 3" xfId="20862"/>
    <cellStyle name="Normal 3 2 3 12 4" xfId="31419"/>
    <cellStyle name="Normal 3 2 3 12 5" xfId="41974"/>
    <cellStyle name="Normal 3 2 3 12 6" xfId="52538"/>
    <cellStyle name="Normal 3 2 3 13" xfId="7995"/>
    <cellStyle name="Normal 3 2 3 13 2" xfId="23502"/>
    <cellStyle name="Normal 3 2 3 13 3" xfId="34059"/>
    <cellStyle name="Normal 3 2 3 13 4" xfId="44614"/>
    <cellStyle name="Normal 3 2 3 13 5" xfId="55178"/>
    <cellStyle name="Normal 3 2 3 14" xfId="13291"/>
    <cellStyle name="Normal 3 2 3 15" xfId="18220"/>
    <cellStyle name="Normal 3 2 3 16" xfId="49897"/>
    <cellStyle name="Normal 3 2 3 2" xfId="87"/>
    <cellStyle name="Normal 3 2 3 2 2" xfId="167"/>
    <cellStyle name="Normal 3 2 3 2 2 10" xfId="2773"/>
    <cellStyle name="Normal 3 2 3 2 2 11" xfId="13307"/>
    <cellStyle name="Normal 3 2 3 2 2 12" xfId="18236"/>
    <cellStyle name="Normal 3 2 3 2 2 13" xfId="49913"/>
    <cellStyle name="Normal 3 2 3 2 2 2" xfId="260"/>
    <cellStyle name="Normal 3 2 3 2 2 2 2" xfId="613"/>
    <cellStyle name="Normal 3 2 3 2 2 2 2 10" xfId="50442"/>
    <cellStyle name="Normal 3 2 3 2 2 2 2 2" xfId="1845"/>
    <cellStyle name="Normal 3 2 3 2 2 2 2 2 2" xfId="7131"/>
    <cellStyle name="Normal 3 2 3 2 2 2 2 2 2 2" xfId="12412"/>
    <cellStyle name="Normal 3 2 3 2 2 2 2 2 2 2 2" xfId="27918"/>
    <cellStyle name="Normal 3 2 3 2 2 2 2 2 2 2 3" xfId="38475"/>
    <cellStyle name="Normal 3 2 3 2 2 2 2 2 2 2 4" xfId="49030"/>
    <cellStyle name="Normal 3 2 3 2 2 2 2 2 2 2 5" xfId="59594"/>
    <cellStyle name="Normal 3 2 3 2 2 2 2 2 2 3" xfId="17531"/>
    <cellStyle name="Normal 3 2 3 2 2 2 2 2 2 4" xfId="22638"/>
    <cellStyle name="Normal 3 2 3 2 2 2 2 2 2 5" xfId="33195"/>
    <cellStyle name="Normal 3 2 3 2 2 2 2 2 2 6" xfId="43750"/>
    <cellStyle name="Normal 3 2 3 2 2 2 2 2 2 7" xfId="54314"/>
    <cellStyle name="Normal 3 2 3 2 2 2 2 2 3" xfId="9771"/>
    <cellStyle name="Normal 3 2 3 2 2 2 2 2 3 2" xfId="25278"/>
    <cellStyle name="Normal 3 2 3 2 2 2 2 2 3 3" xfId="35835"/>
    <cellStyle name="Normal 3 2 3 2 2 2 2 2 3 4" xfId="46390"/>
    <cellStyle name="Normal 3 2 3 2 2 2 2 2 3 5" xfId="56954"/>
    <cellStyle name="Normal 3 2 3 2 2 2 2 2 4" xfId="4489"/>
    <cellStyle name="Normal 3 2 3 2 2 2 2 2 5" xfId="15067"/>
    <cellStyle name="Normal 3 2 3 2 2 2 2 2 6" xfId="19998"/>
    <cellStyle name="Normal 3 2 3 2 2 2 2 2 7" xfId="30555"/>
    <cellStyle name="Normal 3 2 3 2 2 2 2 2 8" xfId="41110"/>
    <cellStyle name="Normal 3 2 3 2 2 2 2 2 9" xfId="51674"/>
    <cellStyle name="Normal 3 2 3 2 2 2 2 3" xfId="5899"/>
    <cellStyle name="Normal 3 2 3 2 2 2 2 3 2" xfId="11180"/>
    <cellStyle name="Normal 3 2 3 2 2 2 2 3 2 2" xfId="26686"/>
    <cellStyle name="Normal 3 2 3 2 2 2 2 3 2 3" xfId="37243"/>
    <cellStyle name="Normal 3 2 3 2 2 2 2 3 2 4" xfId="47798"/>
    <cellStyle name="Normal 3 2 3 2 2 2 2 3 2 5" xfId="58362"/>
    <cellStyle name="Normal 3 2 3 2 2 2 2 3 3" xfId="16299"/>
    <cellStyle name="Normal 3 2 3 2 2 2 2 3 4" xfId="21406"/>
    <cellStyle name="Normal 3 2 3 2 2 2 2 3 5" xfId="31963"/>
    <cellStyle name="Normal 3 2 3 2 2 2 2 3 6" xfId="42518"/>
    <cellStyle name="Normal 3 2 3 2 2 2 2 3 7" xfId="53082"/>
    <cellStyle name="Normal 3 2 3 2 2 2 2 4" xfId="8539"/>
    <cellStyle name="Normal 3 2 3 2 2 2 2 4 2" xfId="24046"/>
    <cellStyle name="Normal 3 2 3 2 2 2 2 4 3" xfId="34603"/>
    <cellStyle name="Normal 3 2 3 2 2 2 2 4 4" xfId="45158"/>
    <cellStyle name="Normal 3 2 3 2 2 2 2 4 5" xfId="55722"/>
    <cellStyle name="Normal 3 2 3 2 2 2 2 5" xfId="3257"/>
    <cellStyle name="Normal 3 2 3 2 2 2 2 6" xfId="13835"/>
    <cellStyle name="Normal 3 2 3 2 2 2 2 7" xfId="18766"/>
    <cellStyle name="Normal 3 2 3 2 2 2 2 8" xfId="29323"/>
    <cellStyle name="Normal 3 2 3 2 2 2 2 9" xfId="39878"/>
    <cellStyle name="Normal 3 2 3 2 2 2 3" xfId="965"/>
    <cellStyle name="Normal 3 2 3 2 2 2 3 10" xfId="50794"/>
    <cellStyle name="Normal 3 2 3 2 2 2 3 2" xfId="2197"/>
    <cellStyle name="Normal 3 2 3 2 2 2 3 2 2" xfId="7483"/>
    <cellStyle name="Normal 3 2 3 2 2 2 3 2 2 2" xfId="12764"/>
    <cellStyle name="Normal 3 2 3 2 2 2 3 2 2 2 2" xfId="28270"/>
    <cellStyle name="Normal 3 2 3 2 2 2 3 2 2 2 3" xfId="38827"/>
    <cellStyle name="Normal 3 2 3 2 2 2 3 2 2 2 4" xfId="49382"/>
    <cellStyle name="Normal 3 2 3 2 2 2 3 2 2 2 5" xfId="59946"/>
    <cellStyle name="Normal 3 2 3 2 2 2 3 2 2 3" xfId="17883"/>
    <cellStyle name="Normal 3 2 3 2 2 2 3 2 2 4" xfId="22990"/>
    <cellStyle name="Normal 3 2 3 2 2 2 3 2 2 5" xfId="33547"/>
    <cellStyle name="Normal 3 2 3 2 2 2 3 2 2 6" xfId="44102"/>
    <cellStyle name="Normal 3 2 3 2 2 2 3 2 2 7" xfId="54666"/>
    <cellStyle name="Normal 3 2 3 2 2 2 3 2 3" xfId="10123"/>
    <cellStyle name="Normal 3 2 3 2 2 2 3 2 3 2" xfId="25630"/>
    <cellStyle name="Normal 3 2 3 2 2 2 3 2 3 3" xfId="36187"/>
    <cellStyle name="Normal 3 2 3 2 2 2 3 2 3 4" xfId="46742"/>
    <cellStyle name="Normal 3 2 3 2 2 2 3 2 3 5" xfId="57306"/>
    <cellStyle name="Normal 3 2 3 2 2 2 3 2 4" xfId="4841"/>
    <cellStyle name="Normal 3 2 3 2 2 2 3 2 5" xfId="15419"/>
    <cellStyle name="Normal 3 2 3 2 2 2 3 2 6" xfId="20350"/>
    <cellStyle name="Normal 3 2 3 2 2 2 3 2 7" xfId="30907"/>
    <cellStyle name="Normal 3 2 3 2 2 2 3 2 8" xfId="41462"/>
    <cellStyle name="Normal 3 2 3 2 2 2 3 2 9" xfId="52026"/>
    <cellStyle name="Normal 3 2 3 2 2 2 3 3" xfId="6251"/>
    <cellStyle name="Normal 3 2 3 2 2 2 3 3 2" xfId="11532"/>
    <cellStyle name="Normal 3 2 3 2 2 2 3 3 2 2" xfId="27038"/>
    <cellStyle name="Normal 3 2 3 2 2 2 3 3 2 3" xfId="37595"/>
    <cellStyle name="Normal 3 2 3 2 2 2 3 3 2 4" xfId="48150"/>
    <cellStyle name="Normal 3 2 3 2 2 2 3 3 2 5" xfId="58714"/>
    <cellStyle name="Normal 3 2 3 2 2 2 3 3 3" xfId="16651"/>
    <cellStyle name="Normal 3 2 3 2 2 2 3 3 4" xfId="21758"/>
    <cellStyle name="Normal 3 2 3 2 2 2 3 3 5" xfId="32315"/>
    <cellStyle name="Normal 3 2 3 2 2 2 3 3 6" xfId="42870"/>
    <cellStyle name="Normal 3 2 3 2 2 2 3 3 7" xfId="53434"/>
    <cellStyle name="Normal 3 2 3 2 2 2 3 4" xfId="8891"/>
    <cellStyle name="Normal 3 2 3 2 2 2 3 4 2" xfId="24398"/>
    <cellStyle name="Normal 3 2 3 2 2 2 3 4 3" xfId="34955"/>
    <cellStyle name="Normal 3 2 3 2 2 2 3 4 4" xfId="45510"/>
    <cellStyle name="Normal 3 2 3 2 2 2 3 4 5" xfId="56074"/>
    <cellStyle name="Normal 3 2 3 2 2 2 3 5" xfId="3609"/>
    <cellStyle name="Normal 3 2 3 2 2 2 3 6" xfId="14187"/>
    <cellStyle name="Normal 3 2 3 2 2 2 3 7" xfId="19118"/>
    <cellStyle name="Normal 3 2 3 2 2 2 3 8" xfId="29675"/>
    <cellStyle name="Normal 3 2 3 2 2 2 3 9" xfId="40230"/>
    <cellStyle name="Normal 3 2 3 2 2 2 4" xfId="1493"/>
    <cellStyle name="Normal 3 2 3 2 2 2 4 2" xfId="6779"/>
    <cellStyle name="Normal 3 2 3 2 2 2 4 2 2" xfId="12060"/>
    <cellStyle name="Normal 3 2 3 2 2 2 4 2 2 2" xfId="27566"/>
    <cellStyle name="Normal 3 2 3 2 2 2 4 2 2 3" xfId="38123"/>
    <cellStyle name="Normal 3 2 3 2 2 2 4 2 2 4" xfId="48678"/>
    <cellStyle name="Normal 3 2 3 2 2 2 4 2 2 5" xfId="59242"/>
    <cellStyle name="Normal 3 2 3 2 2 2 4 2 3" xfId="17179"/>
    <cellStyle name="Normal 3 2 3 2 2 2 4 2 4" xfId="22286"/>
    <cellStyle name="Normal 3 2 3 2 2 2 4 2 5" xfId="32843"/>
    <cellStyle name="Normal 3 2 3 2 2 2 4 2 6" xfId="43398"/>
    <cellStyle name="Normal 3 2 3 2 2 2 4 2 7" xfId="53962"/>
    <cellStyle name="Normal 3 2 3 2 2 2 4 3" xfId="9419"/>
    <cellStyle name="Normal 3 2 3 2 2 2 4 3 2" xfId="24926"/>
    <cellStyle name="Normal 3 2 3 2 2 2 4 3 3" xfId="35483"/>
    <cellStyle name="Normal 3 2 3 2 2 2 4 3 4" xfId="46038"/>
    <cellStyle name="Normal 3 2 3 2 2 2 4 3 5" xfId="56602"/>
    <cellStyle name="Normal 3 2 3 2 2 2 4 4" xfId="4137"/>
    <cellStyle name="Normal 3 2 3 2 2 2 4 5" xfId="14715"/>
    <cellStyle name="Normal 3 2 3 2 2 2 4 6" xfId="19646"/>
    <cellStyle name="Normal 3 2 3 2 2 2 4 7" xfId="30203"/>
    <cellStyle name="Normal 3 2 3 2 2 2 4 8" xfId="40758"/>
    <cellStyle name="Normal 3 2 3 2 2 2 4 9" xfId="51322"/>
    <cellStyle name="Normal 3 2 3 2 2 2 5" xfId="5546"/>
    <cellStyle name="Normal 3 2 3 2 2 2 5 2" xfId="10828"/>
    <cellStyle name="Normal 3 2 3 2 2 2 5 2 2" xfId="26334"/>
    <cellStyle name="Normal 3 2 3 2 2 2 5 2 3" xfId="36891"/>
    <cellStyle name="Normal 3 2 3 2 2 2 5 2 4" xfId="47446"/>
    <cellStyle name="Normal 3 2 3 2 2 2 5 2 5" xfId="58010"/>
    <cellStyle name="Normal 3 2 3 2 2 2 5 3" xfId="15947"/>
    <cellStyle name="Normal 3 2 3 2 2 2 5 4" xfId="21054"/>
    <cellStyle name="Normal 3 2 3 2 2 2 5 5" xfId="31611"/>
    <cellStyle name="Normal 3 2 3 2 2 2 5 6" xfId="42166"/>
    <cellStyle name="Normal 3 2 3 2 2 2 5 7" xfId="52730"/>
    <cellStyle name="Normal 3 2 3 2 2 2 6" xfId="8187"/>
    <cellStyle name="Normal 3 2 3 2 2 2 6 2" xfId="23694"/>
    <cellStyle name="Normal 3 2 3 2 2 2 6 3" xfId="34251"/>
    <cellStyle name="Normal 3 2 3 2 2 2 6 4" xfId="44806"/>
    <cellStyle name="Normal 3 2 3 2 2 2 6 5" xfId="55370"/>
    <cellStyle name="Normal 3 2 3 2 2 2 7" xfId="2909"/>
    <cellStyle name="Normal 3 2 3 2 2 2 7 2" xfId="18414"/>
    <cellStyle name="Normal 3 2 3 2 2 2 7 3" xfId="28975"/>
    <cellStyle name="Normal 3 2 3 2 2 2 7 4" xfId="39530"/>
    <cellStyle name="Normal 3 2 3 2 2 2 7 5" xfId="50090"/>
    <cellStyle name="Normal 3 2 3 2 2 2 8" xfId="2866"/>
    <cellStyle name="Normal 3 2 3 2 2 2 9" xfId="13483"/>
    <cellStyle name="Normal 3 2 3 2 2 3" xfId="438"/>
    <cellStyle name="Normal 3 2 3 2 2 3 10" xfId="39403"/>
    <cellStyle name="Normal 3 2 3 2 2 3 11" xfId="50268"/>
    <cellStyle name="Normal 3 2 3 2 2 3 2" xfId="1143"/>
    <cellStyle name="Normal 3 2 3 2 2 3 2 10" xfId="50972"/>
    <cellStyle name="Normal 3 2 3 2 2 3 2 2" xfId="2375"/>
    <cellStyle name="Normal 3 2 3 2 2 3 2 2 2" xfId="7661"/>
    <cellStyle name="Normal 3 2 3 2 2 3 2 2 2 2" xfId="12942"/>
    <cellStyle name="Normal 3 2 3 2 2 3 2 2 2 2 2" xfId="28448"/>
    <cellStyle name="Normal 3 2 3 2 2 3 2 2 2 2 3" xfId="39005"/>
    <cellStyle name="Normal 3 2 3 2 2 3 2 2 2 2 4" xfId="49560"/>
    <cellStyle name="Normal 3 2 3 2 2 3 2 2 2 2 5" xfId="60124"/>
    <cellStyle name="Normal 3 2 3 2 2 3 2 2 2 3" xfId="18061"/>
    <cellStyle name="Normal 3 2 3 2 2 3 2 2 2 4" xfId="23168"/>
    <cellStyle name="Normal 3 2 3 2 2 3 2 2 2 5" xfId="33725"/>
    <cellStyle name="Normal 3 2 3 2 2 3 2 2 2 6" xfId="44280"/>
    <cellStyle name="Normal 3 2 3 2 2 3 2 2 2 7" xfId="54844"/>
    <cellStyle name="Normal 3 2 3 2 2 3 2 2 3" xfId="10301"/>
    <cellStyle name="Normal 3 2 3 2 2 3 2 2 3 2" xfId="25808"/>
    <cellStyle name="Normal 3 2 3 2 2 3 2 2 3 3" xfId="36365"/>
    <cellStyle name="Normal 3 2 3 2 2 3 2 2 3 4" xfId="46920"/>
    <cellStyle name="Normal 3 2 3 2 2 3 2 2 3 5" xfId="57484"/>
    <cellStyle name="Normal 3 2 3 2 2 3 2 2 4" xfId="5019"/>
    <cellStyle name="Normal 3 2 3 2 2 3 2 2 5" xfId="15597"/>
    <cellStyle name="Normal 3 2 3 2 2 3 2 2 6" xfId="20528"/>
    <cellStyle name="Normal 3 2 3 2 2 3 2 2 7" xfId="31085"/>
    <cellStyle name="Normal 3 2 3 2 2 3 2 2 8" xfId="41640"/>
    <cellStyle name="Normal 3 2 3 2 2 3 2 2 9" xfId="52204"/>
    <cellStyle name="Normal 3 2 3 2 2 3 2 3" xfId="6429"/>
    <cellStyle name="Normal 3 2 3 2 2 3 2 3 2" xfId="11710"/>
    <cellStyle name="Normal 3 2 3 2 2 3 2 3 2 2" xfId="27216"/>
    <cellStyle name="Normal 3 2 3 2 2 3 2 3 2 3" xfId="37773"/>
    <cellStyle name="Normal 3 2 3 2 2 3 2 3 2 4" xfId="48328"/>
    <cellStyle name="Normal 3 2 3 2 2 3 2 3 2 5" xfId="58892"/>
    <cellStyle name="Normal 3 2 3 2 2 3 2 3 3" xfId="16829"/>
    <cellStyle name="Normal 3 2 3 2 2 3 2 3 4" xfId="21936"/>
    <cellStyle name="Normal 3 2 3 2 2 3 2 3 5" xfId="32493"/>
    <cellStyle name="Normal 3 2 3 2 2 3 2 3 6" xfId="43048"/>
    <cellStyle name="Normal 3 2 3 2 2 3 2 3 7" xfId="53612"/>
    <cellStyle name="Normal 3 2 3 2 2 3 2 4" xfId="9069"/>
    <cellStyle name="Normal 3 2 3 2 2 3 2 4 2" xfId="24576"/>
    <cellStyle name="Normal 3 2 3 2 2 3 2 4 3" xfId="35133"/>
    <cellStyle name="Normal 3 2 3 2 2 3 2 4 4" xfId="45688"/>
    <cellStyle name="Normal 3 2 3 2 2 3 2 4 5" xfId="56252"/>
    <cellStyle name="Normal 3 2 3 2 2 3 2 5" xfId="3787"/>
    <cellStyle name="Normal 3 2 3 2 2 3 2 6" xfId="14365"/>
    <cellStyle name="Normal 3 2 3 2 2 3 2 7" xfId="19296"/>
    <cellStyle name="Normal 3 2 3 2 2 3 2 8" xfId="29853"/>
    <cellStyle name="Normal 3 2 3 2 2 3 2 9" xfId="40408"/>
    <cellStyle name="Normal 3 2 3 2 2 3 3" xfId="1671"/>
    <cellStyle name="Normal 3 2 3 2 2 3 3 2" xfId="6957"/>
    <cellStyle name="Normal 3 2 3 2 2 3 3 2 2" xfId="12238"/>
    <cellStyle name="Normal 3 2 3 2 2 3 3 2 2 2" xfId="27744"/>
    <cellStyle name="Normal 3 2 3 2 2 3 3 2 2 3" xfId="38301"/>
    <cellStyle name="Normal 3 2 3 2 2 3 3 2 2 4" xfId="48856"/>
    <cellStyle name="Normal 3 2 3 2 2 3 3 2 2 5" xfId="59420"/>
    <cellStyle name="Normal 3 2 3 2 2 3 3 2 3" xfId="17357"/>
    <cellStyle name="Normal 3 2 3 2 2 3 3 2 4" xfId="22464"/>
    <cellStyle name="Normal 3 2 3 2 2 3 3 2 5" xfId="33021"/>
    <cellStyle name="Normal 3 2 3 2 2 3 3 2 6" xfId="43576"/>
    <cellStyle name="Normal 3 2 3 2 2 3 3 2 7" xfId="54140"/>
    <cellStyle name="Normal 3 2 3 2 2 3 3 3" xfId="9597"/>
    <cellStyle name="Normal 3 2 3 2 2 3 3 3 2" xfId="25104"/>
    <cellStyle name="Normal 3 2 3 2 2 3 3 3 3" xfId="35661"/>
    <cellStyle name="Normal 3 2 3 2 2 3 3 3 4" xfId="46216"/>
    <cellStyle name="Normal 3 2 3 2 2 3 3 3 5" xfId="56780"/>
    <cellStyle name="Normal 3 2 3 2 2 3 3 4" xfId="4315"/>
    <cellStyle name="Normal 3 2 3 2 2 3 3 5" xfId="14893"/>
    <cellStyle name="Normal 3 2 3 2 2 3 3 6" xfId="19824"/>
    <cellStyle name="Normal 3 2 3 2 2 3 3 7" xfId="30381"/>
    <cellStyle name="Normal 3 2 3 2 2 3 3 8" xfId="40936"/>
    <cellStyle name="Normal 3 2 3 2 2 3 3 9" xfId="51500"/>
    <cellStyle name="Normal 3 2 3 2 2 3 4" xfId="5724"/>
    <cellStyle name="Normal 3 2 3 2 2 3 4 2" xfId="11006"/>
    <cellStyle name="Normal 3 2 3 2 2 3 4 2 2" xfId="26512"/>
    <cellStyle name="Normal 3 2 3 2 2 3 4 2 3" xfId="37069"/>
    <cellStyle name="Normal 3 2 3 2 2 3 4 2 4" xfId="47624"/>
    <cellStyle name="Normal 3 2 3 2 2 3 4 2 5" xfId="58188"/>
    <cellStyle name="Normal 3 2 3 2 2 3 4 3" xfId="16125"/>
    <cellStyle name="Normal 3 2 3 2 2 3 4 4" xfId="21232"/>
    <cellStyle name="Normal 3 2 3 2 2 3 4 5" xfId="31789"/>
    <cellStyle name="Normal 3 2 3 2 2 3 4 6" xfId="42344"/>
    <cellStyle name="Normal 3 2 3 2 2 3 4 7" xfId="52908"/>
    <cellStyle name="Normal 3 2 3 2 2 3 5" xfId="8365"/>
    <cellStyle name="Normal 3 2 3 2 2 3 5 2" xfId="23872"/>
    <cellStyle name="Normal 3 2 3 2 2 3 5 3" xfId="34429"/>
    <cellStyle name="Normal 3 2 3 2 2 3 5 4" xfId="44984"/>
    <cellStyle name="Normal 3 2 3 2 2 3 5 5" xfId="55548"/>
    <cellStyle name="Normal 3 2 3 2 2 3 6" xfId="2775"/>
    <cellStyle name="Normal 3 2 3 2 2 3 7" xfId="13661"/>
    <cellStyle name="Normal 3 2 3 2 2 3 8" xfId="18592"/>
    <cellStyle name="Normal 3 2 3 2 2 3 9" xfId="28848"/>
    <cellStyle name="Normal 3 2 3 2 2 4" xfId="791"/>
    <cellStyle name="Normal 3 2 3 2 2 4 10" xfId="50620"/>
    <cellStyle name="Normal 3 2 3 2 2 4 2" xfId="2023"/>
    <cellStyle name="Normal 3 2 3 2 2 4 2 2" xfId="7309"/>
    <cellStyle name="Normal 3 2 3 2 2 4 2 2 2" xfId="12590"/>
    <cellStyle name="Normal 3 2 3 2 2 4 2 2 2 2" xfId="28096"/>
    <cellStyle name="Normal 3 2 3 2 2 4 2 2 2 3" xfId="38653"/>
    <cellStyle name="Normal 3 2 3 2 2 4 2 2 2 4" xfId="49208"/>
    <cellStyle name="Normal 3 2 3 2 2 4 2 2 2 5" xfId="59772"/>
    <cellStyle name="Normal 3 2 3 2 2 4 2 2 3" xfId="17709"/>
    <cellStyle name="Normal 3 2 3 2 2 4 2 2 4" xfId="22816"/>
    <cellStyle name="Normal 3 2 3 2 2 4 2 2 5" xfId="33373"/>
    <cellStyle name="Normal 3 2 3 2 2 4 2 2 6" xfId="43928"/>
    <cellStyle name="Normal 3 2 3 2 2 4 2 2 7" xfId="54492"/>
    <cellStyle name="Normal 3 2 3 2 2 4 2 3" xfId="9949"/>
    <cellStyle name="Normal 3 2 3 2 2 4 2 3 2" xfId="25456"/>
    <cellStyle name="Normal 3 2 3 2 2 4 2 3 3" xfId="36013"/>
    <cellStyle name="Normal 3 2 3 2 2 4 2 3 4" xfId="46568"/>
    <cellStyle name="Normal 3 2 3 2 2 4 2 3 5" xfId="57132"/>
    <cellStyle name="Normal 3 2 3 2 2 4 2 4" xfId="4667"/>
    <cellStyle name="Normal 3 2 3 2 2 4 2 5" xfId="15245"/>
    <cellStyle name="Normal 3 2 3 2 2 4 2 6" xfId="20176"/>
    <cellStyle name="Normal 3 2 3 2 2 4 2 7" xfId="30733"/>
    <cellStyle name="Normal 3 2 3 2 2 4 2 8" xfId="41288"/>
    <cellStyle name="Normal 3 2 3 2 2 4 2 9" xfId="51852"/>
    <cellStyle name="Normal 3 2 3 2 2 4 3" xfId="6077"/>
    <cellStyle name="Normal 3 2 3 2 2 4 3 2" xfId="11358"/>
    <cellStyle name="Normal 3 2 3 2 2 4 3 2 2" xfId="26864"/>
    <cellStyle name="Normal 3 2 3 2 2 4 3 2 3" xfId="37421"/>
    <cellStyle name="Normal 3 2 3 2 2 4 3 2 4" xfId="47976"/>
    <cellStyle name="Normal 3 2 3 2 2 4 3 2 5" xfId="58540"/>
    <cellStyle name="Normal 3 2 3 2 2 4 3 3" xfId="16477"/>
    <cellStyle name="Normal 3 2 3 2 2 4 3 4" xfId="21584"/>
    <cellStyle name="Normal 3 2 3 2 2 4 3 5" xfId="32141"/>
    <cellStyle name="Normal 3 2 3 2 2 4 3 6" xfId="42696"/>
    <cellStyle name="Normal 3 2 3 2 2 4 3 7" xfId="53260"/>
    <cellStyle name="Normal 3 2 3 2 2 4 4" xfId="8717"/>
    <cellStyle name="Normal 3 2 3 2 2 4 4 2" xfId="24224"/>
    <cellStyle name="Normal 3 2 3 2 2 4 4 3" xfId="34781"/>
    <cellStyle name="Normal 3 2 3 2 2 4 4 4" xfId="45336"/>
    <cellStyle name="Normal 3 2 3 2 2 4 4 5" xfId="55900"/>
    <cellStyle name="Normal 3 2 3 2 2 4 5" xfId="3435"/>
    <cellStyle name="Normal 3 2 3 2 2 4 6" xfId="14013"/>
    <cellStyle name="Normal 3 2 3 2 2 4 7" xfId="18944"/>
    <cellStyle name="Normal 3 2 3 2 2 4 8" xfId="29501"/>
    <cellStyle name="Normal 3 2 3 2 2 4 9" xfId="40056"/>
    <cellStyle name="Normal 3 2 3 2 2 5" xfId="1317"/>
    <cellStyle name="Normal 3 2 3 2 2 5 2" xfId="6603"/>
    <cellStyle name="Normal 3 2 3 2 2 5 2 2" xfId="11884"/>
    <cellStyle name="Normal 3 2 3 2 2 5 2 2 2" xfId="27390"/>
    <cellStyle name="Normal 3 2 3 2 2 5 2 2 3" xfId="37947"/>
    <cellStyle name="Normal 3 2 3 2 2 5 2 2 4" xfId="48502"/>
    <cellStyle name="Normal 3 2 3 2 2 5 2 2 5" xfId="59066"/>
    <cellStyle name="Normal 3 2 3 2 2 5 2 3" xfId="17003"/>
    <cellStyle name="Normal 3 2 3 2 2 5 2 4" xfId="22110"/>
    <cellStyle name="Normal 3 2 3 2 2 5 2 5" xfId="32667"/>
    <cellStyle name="Normal 3 2 3 2 2 5 2 6" xfId="43222"/>
    <cellStyle name="Normal 3 2 3 2 2 5 2 7" xfId="53786"/>
    <cellStyle name="Normal 3 2 3 2 2 5 3" xfId="9243"/>
    <cellStyle name="Normal 3 2 3 2 2 5 3 2" xfId="24750"/>
    <cellStyle name="Normal 3 2 3 2 2 5 3 3" xfId="35307"/>
    <cellStyle name="Normal 3 2 3 2 2 5 3 4" xfId="45862"/>
    <cellStyle name="Normal 3 2 3 2 2 5 3 5" xfId="56426"/>
    <cellStyle name="Normal 3 2 3 2 2 5 4" xfId="3961"/>
    <cellStyle name="Normal 3 2 3 2 2 5 5" xfId="14539"/>
    <cellStyle name="Normal 3 2 3 2 2 5 6" xfId="19470"/>
    <cellStyle name="Normal 3 2 3 2 2 5 7" xfId="30027"/>
    <cellStyle name="Normal 3 2 3 2 2 5 8" xfId="40582"/>
    <cellStyle name="Normal 3 2 3 2 2 5 9" xfId="51146"/>
    <cellStyle name="Normal 3 2 3 2 2 6" xfId="2549"/>
    <cellStyle name="Normal 3 2 3 2 2 6 2" xfId="7835"/>
    <cellStyle name="Normal 3 2 3 2 2 6 2 2" xfId="13116"/>
    <cellStyle name="Normal 3 2 3 2 2 6 2 2 2" xfId="28622"/>
    <cellStyle name="Normal 3 2 3 2 2 6 2 2 3" xfId="39179"/>
    <cellStyle name="Normal 3 2 3 2 2 6 2 2 4" xfId="49734"/>
    <cellStyle name="Normal 3 2 3 2 2 6 2 2 5" xfId="60298"/>
    <cellStyle name="Normal 3 2 3 2 2 6 2 3" xfId="23342"/>
    <cellStyle name="Normal 3 2 3 2 2 6 2 4" xfId="33899"/>
    <cellStyle name="Normal 3 2 3 2 2 6 2 5" xfId="44454"/>
    <cellStyle name="Normal 3 2 3 2 2 6 2 6" xfId="55018"/>
    <cellStyle name="Normal 3 2 3 2 2 6 3" xfId="10475"/>
    <cellStyle name="Normal 3 2 3 2 2 6 3 2" xfId="25982"/>
    <cellStyle name="Normal 3 2 3 2 2 6 3 3" xfId="36539"/>
    <cellStyle name="Normal 3 2 3 2 2 6 3 4" xfId="47094"/>
    <cellStyle name="Normal 3 2 3 2 2 6 3 5" xfId="57658"/>
    <cellStyle name="Normal 3 2 3 2 2 6 4" xfId="5193"/>
    <cellStyle name="Normal 3 2 3 2 2 6 5" xfId="15771"/>
    <cellStyle name="Normal 3 2 3 2 2 6 6" xfId="20702"/>
    <cellStyle name="Normal 3 2 3 2 2 6 7" xfId="31259"/>
    <cellStyle name="Normal 3 2 3 2 2 6 8" xfId="41814"/>
    <cellStyle name="Normal 3 2 3 2 2 6 9" xfId="52378"/>
    <cellStyle name="Normal 3 2 3 2 2 7" xfId="5372"/>
    <cellStyle name="Normal 3 2 3 2 2 7 2" xfId="10654"/>
    <cellStyle name="Normal 3 2 3 2 2 7 2 2" xfId="26160"/>
    <cellStyle name="Normal 3 2 3 2 2 7 2 3" xfId="36717"/>
    <cellStyle name="Normal 3 2 3 2 2 7 2 4" xfId="47272"/>
    <cellStyle name="Normal 3 2 3 2 2 7 2 5" xfId="57836"/>
    <cellStyle name="Normal 3 2 3 2 2 7 3" xfId="20880"/>
    <cellStyle name="Normal 3 2 3 2 2 7 4" xfId="31437"/>
    <cellStyle name="Normal 3 2 3 2 2 7 5" xfId="41992"/>
    <cellStyle name="Normal 3 2 3 2 2 7 6" xfId="52556"/>
    <cellStyle name="Normal 3 2 3 2 2 8" xfId="8013"/>
    <cellStyle name="Normal 3 2 3 2 2 8 2" xfId="23520"/>
    <cellStyle name="Normal 3 2 3 2 2 8 3" xfId="34077"/>
    <cellStyle name="Normal 3 2 3 2 2 8 4" xfId="44632"/>
    <cellStyle name="Normal 3 2 3 2 2 8 5" xfId="55196"/>
    <cellStyle name="Normal 3 2 3 2 2 9" xfId="13267"/>
    <cellStyle name="Normal 3 2 3 2 3" xfId="217"/>
    <cellStyle name="Normal 3 2 3 2 3 2" xfId="13260"/>
    <cellStyle name="Normal 3 2 3 2 3 2 2" xfId="28759"/>
    <cellStyle name="Normal 3 2 3 2 3 2 3" xfId="39316"/>
    <cellStyle name="Normal 3 2 3 2 3 2 4" xfId="49871"/>
    <cellStyle name="Normal 3 2 3 2 3 2 5" xfId="60435"/>
    <cellStyle name="Normal 3 2 3 2 4" xfId="155"/>
    <cellStyle name="Normal 3 2 3 2 5" xfId="2743"/>
    <cellStyle name="Normal 3 2 3 2 6" xfId="28817"/>
    <cellStyle name="Normal 3 2 3 2 7" xfId="39372"/>
    <cellStyle name="Normal 3 2 3 3" xfId="103"/>
    <cellStyle name="Normal 3 2 3 3 10" xfId="2759"/>
    <cellStyle name="Normal 3 2 3 3 11" xfId="13323"/>
    <cellStyle name="Normal 3 2 3 3 12" xfId="18252"/>
    <cellStyle name="Normal 3 2 3 3 13" xfId="28833"/>
    <cellStyle name="Normal 3 2 3 3 14" xfId="39388"/>
    <cellStyle name="Normal 3 2 3 3 15" xfId="49929"/>
    <cellStyle name="Normal 3 2 3 3 2" xfId="183"/>
    <cellStyle name="Normal 3 2 3 3 2 10" xfId="13410"/>
    <cellStyle name="Normal 3 2 3 3 2 11" xfId="18340"/>
    <cellStyle name="Normal 3 2 3 3 2 12" xfId="28902"/>
    <cellStyle name="Normal 3 2 3 3 2 13" xfId="39457"/>
    <cellStyle name="Normal 3 2 3 3 2 14" xfId="50017"/>
    <cellStyle name="Normal 3 2 3 3 2 2" xfId="363"/>
    <cellStyle name="Normal 3 2 3 3 2 2 10" xfId="29078"/>
    <cellStyle name="Normal 3 2 3 3 2 2 11" xfId="39633"/>
    <cellStyle name="Normal 3 2 3 3 2 2 12" xfId="50193"/>
    <cellStyle name="Normal 3 2 3 3 2 2 2" xfId="716"/>
    <cellStyle name="Normal 3 2 3 3 2 2 2 10" xfId="50545"/>
    <cellStyle name="Normal 3 2 3 3 2 2 2 2" xfId="1948"/>
    <cellStyle name="Normal 3 2 3 3 2 2 2 2 2" xfId="7234"/>
    <cellStyle name="Normal 3 2 3 3 2 2 2 2 2 2" xfId="12515"/>
    <cellStyle name="Normal 3 2 3 3 2 2 2 2 2 2 2" xfId="28021"/>
    <cellStyle name="Normal 3 2 3 3 2 2 2 2 2 2 3" xfId="38578"/>
    <cellStyle name="Normal 3 2 3 3 2 2 2 2 2 2 4" xfId="49133"/>
    <cellStyle name="Normal 3 2 3 3 2 2 2 2 2 2 5" xfId="59697"/>
    <cellStyle name="Normal 3 2 3 3 2 2 2 2 2 3" xfId="17634"/>
    <cellStyle name="Normal 3 2 3 3 2 2 2 2 2 4" xfId="22741"/>
    <cellStyle name="Normal 3 2 3 3 2 2 2 2 2 5" xfId="33298"/>
    <cellStyle name="Normal 3 2 3 3 2 2 2 2 2 6" xfId="43853"/>
    <cellStyle name="Normal 3 2 3 3 2 2 2 2 2 7" xfId="54417"/>
    <cellStyle name="Normal 3 2 3 3 2 2 2 2 3" xfId="9874"/>
    <cellStyle name="Normal 3 2 3 3 2 2 2 2 3 2" xfId="25381"/>
    <cellStyle name="Normal 3 2 3 3 2 2 2 2 3 3" xfId="35938"/>
    <cellStyle name="Normal 3 2 3 3 2 2 2 2 3 4" xfId="46493"/>
    <cellStyle name="Normal 3 2 3 3 2 2 2 2 3 5" xfId="57057"/>
    <cellStyle name="Normal 3 2 3 3 2 2 2 2 4" xfId="4592"/>
    <cellStyle name="Normal 3 2 3 3 2 2 2 2 5" xfId="15170"/>
    <cellStyle name="Normal 3 2 3 3 2 2 2 2 6" xfId="20101"/>
    <cellStyle name="Normal 3 2 3 3 2 2 2 2 7" xfId="30658"/>
    <cellStyle name="Normal 3 2 3 3 2 2 2 2 8" xfId="41213"/>
    <cellStyle name="Normal 3 2 3 3 2 2 2 2 9" xfId="51777"/>
    <cellStyle name="Normal 3 2 3 3 2 2 2 3" xfId="6002"/>
    <cellStyle name="Normal 3 2 3 3 2 2 2 3 2" xfId="11283"/>
    <cellStyle name="Normal 3 2 3 3 2 2 2 3 2 2" xfId="26789"/>
    <cellStyle name="Normal 3 2 3 3 2 2 2 3 2 3" xfId="37346"/>
    <cellStyle name="Normal 3 2 3 3 2 2 2 3 2 4" xfId="47901"/>
    <cellStyle name="Normal 3 2 3 3 2 2 2 3 2 5" xfId="58465"/>
    <cellStyle name="Normal 3 2 3 3 2 2 2 3 3" xfId="16402"/>
    <cellStyle name="Normal 3 2 3 3 2 2 2 3 4" xfId="21509"/>
    <cellStyle name="Normal 3 2 3 3 2 2 2 3 5" xfId="32066"/>
    <cellStyle name="Normal 3 2 3 3 2 2 2 3 6" xfId="42621"/>
    <cellStyle name="Normal 3 2 3 3 2 2 2 3 7" xfId="53185"/>
    <cellStyle name="Normal 3 2 3 3 2 2 2 4" xfId="8642"/>
    <cellStyle name="Normal 3 2 3 3 2 2 2 4 2" xfId="24149"/>
    <cellStyle name="Normal 3 2 3 3 2 2 2 4 3" xfId="34706"/>
    <cellStyle name="Normal 3 2 3 3 2 2 2 4 4" xfId="45261"/>
    <cellStyle name="Normal 3 2 3 3 2 2 2 4 5" xfId="55825"/>
    <cellStyle name="Normal 3 2 3 3 2 2 2 5" xfId="3360"/>
    <cellStyle name="Normal 3 2 3 3 2 2 2 6" xfId="13938"/>
    <cellStyle name="Normal 3 2 3 3 2 2 2 7" xfId="18869"/>
    <cellStyle name="Normal 3 2 3 3 2 2 2 8" xfId="29426"/>
    <cellStyle name="Normal 3 2 3 3 2 2 2 9" xfId="39981"/>
    <cellStyle name="Normal 3 2 3 3 2 2 3" xfId="1068"/>
    <cellStyle name="Normal 3 2 3 3 2 2 3 10" xfId="50897"/>
    <cellStyle name="Normal 3 2 3 3 2 2 3 2" xfId="2300"/>
    <cellStyle name="Normal 3 2 3 3 2 2 3 2 2" xfId="7586"/>
    <cellStyle name="Normal 3 2 3 3 2 2 3 2 2 2" xfId="12867"/>
    <cellStyle name="Normal 3 2 3 3 2 2 3 2 2 2 2" xfId="28373"/>
    <cellStyle name="Normal 3 2 3 3 2 2 3 2 2 2 3" xfId="38930"/>
    <cellStyle name="Normal 3 2 3 3 2 2 3 2 2 2 4" xfId="49485"/>
    <cellStyle name="Normal 3 2 3 3 2 2 3 2 2 2 5" xfId="60049"/>
    <cellStyle name="Normal 3 2 3 3 2 2 3 2 2 3" xfId="17986"/>
    <cellStyle name="Normal 3 2 3 3 2 2 3 2 2 4" xfId="23093"/>
    <cellStyle name="Normal 3 2 3 3 2 2 3 2 2 5" xfId="33650"/>
    <cellStyle name="Normal 3 2 3 3 2 2 3 2 2 6" xfId="44205"/>
    <cellStyle name="Normal 3 2 3 3 2 2 3 2 2 7" xfId="54769"/>
    <cellStyle name="Normal 3 2 3 3 2 2 3 2 3" xfId="10226"/>
    <cellStyle name="Normal 3 2 3 3 2 2 3 2 3 2" xfId="25733"/>
    <cellStyle name="Normal 3 2 3 3 2 2 3 2 3 3" xfId="36290"/>
    <cellStyle name="Normal 3 2 3 3 2 2 3 2 3 4" xfId="46845"/>
    <cellStyle name="Normal 3 2 3 3 2 2 3 2 3 5" xfId="57409"/>
    <cellStyle name="Normal 3 2 3 3 2 2 3 2 4" xfId="4944"/>
    <cellStyle name="Normal 3 2 3 3 2 2 3 2 5" xfId="15522"/>
    <cellStyle name="Normal 3 2 3 3 2 2 3 2 6" xfId="20453"/>
    <cellStyle name="Normal 3 2 3 3 2 2 3 2 7" xfId="31010"/>
    <cellStyle name="Normal 3 2 3 3 2 2 3 2 8" xfId="41565"/>
    <cellStyle name="Normal 3 2 3 3 2 2 3 2 9" xfId="52129"/>
    <cellStyle name="Normal 3 2 3 3 2 2 3 3" xfId="6354"/>
    <cellStyle name="Normal 3 2 3 3 2 2 3 3 2" xfId="11635"/>
    <cellStyle name="Normal 3 2 3 3 2 2 3 3 2 2" xfId="27141"/>
    <cellStyle name="Normal 3 2 3 3 2 2 3 3 2 3" xfId="37698"/>
    <cellStyle name="Normal 3 2 3 3 2 2 3 3 2 4" xfId="48253"/>
    <cellStyle name="Normal 3 2 3 3 2 2 3 3 2 5" xfId="58817"/>
    <cellStyle name="Normal 3 2 3 3 2 2 3 3 3" xfId="16754"/>
    <cellStyle name="Normal 3 2 3 3 2 2 3 3 4" xfId="21861"/>
    <cellStyle name="Normal 3 2 3 3 2 2 3 3 5" xfId="32418"/>
    <cellStyle name="Normal 3 2 3 3 2 2 3 3 6" xfId="42973"/>
    <cellStyle name="Normal 3 2 3 3 2 2 3 3 7" xfId="53537"/>
    <cellStyle name="Normal 3 2 3 3 2 2 3 4" xfId="8994"/>
    <cellStyle name="Normal 3 2 3 3 2 2 3 4 2" xfId="24501"/>
    <cellStyle name="Normal 3 2 3 3 2 2 3 4 3" xfId="35058"/>
    <cellStyle name="Normal 3 2 3 3 2 2 3 4 4" xfId="45613"/>
    <cellStyle name="Normal 3 2 3 3 2 2 3 4 5" xfId="56177"/>
    <cellStyle name="Normal 3 2 3 3 2 2 3 5" xfId="3712"/>
    <cellStyle name="Normal 3 2 3 3 2 2 3 6" xfId="14290"/>
    <cellStyle name="Normal 3 2 3 3 2 2 3 7" xfId="19221"/>
    <cellStyle name="Normal 3 2 3 3 2 2 3 8" xfId="29778"/>
    <cellStyle name="Normal 3 2 3 3 2 2 3 9" xfId="40333"/>
    <cellStyle name="Normal 3 2 3 3 2 2 4" xfId="1596"/>
    <cellStyle name="Normal 3 2 3 3 2 2 4 2" xfId="6882"/>
    <cellStyle name="Normal 3 2 3 3 2 2 4 2 2" xfId="12163"/>
    <cellStyle name="Normal 3 2 3 3 2 2 4 2 2 2" xfId="27669"/>
    <cellStyle name="Normal 3 2 3 3 2 2 4 2 2 3" xfId="38226"/>
    <cellStyle name="Normal 3 2 3 3 2 2 4 2 2 4" xfId="48781"/>
    <cellStyle name="Normal 3 2 3 3 2 2 4 2 2 5" xfId="59345"/>
    <cellStyle name="Normal 3 2 3 3 2 2 4 2 3" xfId="17282"/>
    <cellStyle name="Normal 3 2 3 3 2 2 4 2 4" xfId="22389"/>
    <cellStyle name="Normal 3 2 3 3 2 2 4 2 5" xfId="32946"/>
    <cellStyle name="Normal 3 2 3 3 2 2 4 2 6" xfId="43501"/>
    <cellStyle name="Normal 3 2 3 3 2 2 4 2 7" xfId="54065"/>
    <cellStyle name="Normal 3 2 3 3 2 2 4 3" xfId="9522"/>
    <cellStyle name="Normal 3 2 3 3 2 2 4 3 2" xfId="25029"/>
    <cellStyle name="Normal 3 2 3 3 2 2 4 3 3" xfId="35586"/>
    <cellStyle name="Normal 3 2 3 3 2 2 4 3 4" xfId="46141"/>
    <cellStyle name="Normal 3 2 3 3 2 2 4 3 5" xfId="56705"/>
    <cellStyle name="Normal 3 2 3 3 2 2 4 4" xfId="4240"/>
    <cellStyle name="Normal 3 2 3 3 2 2 4 5" xfId="14818"/>
    <cellStyle name="Normal 3 2 3 3 2 2 4 6" xfId="19749"/>
    <cellStyle name="Normal 3 2 3 3 2 2 4 7" xfId="30306"/>
    <cellStyle name="Normal 3 2 3 3 2 2 4 8" xfId="40861"/>
    <cellStyle name="Normal 3 2 3 3 2 2 4 9" xfId="51425"/>
    <cellStyle name="Normal 3 2 3 3 2 2 5" xfId="5649"/>
    <cellStyle name="Normal 3 2 3 3 2 2 5 2" xfId="10931"/>
    <cellStyle name="Normal 3 2 3 3 2 2 5 2 2" xfId="26437"/>
    <cellStyle name="Normal 3 2 3 3 2 2 5 2 3" xfId="36994"/>
    <cellStyle name="Normal 3 2 3 3 2 2 5 2 4" xfId="47549"/>
    <cellStyle name="Normal 3 2 3 3 2 2 5 2 5" xfId="58113"/>
    <cellStyle name="Normal 3 2 3 3 2 2 5 3" xfId="16050"/>
    <cellStyle name="Normal 3 2 3 3 2 2 5 4" xfId="21157"/>
    <cellStyle name="Normal 3 2 3 3 2 2 5 5" xfId="31714"/>
    <cellStyle name="Normal 3 2 3 3 2 2 5 6" xfId="42269"/>
    <cellStyle name="Normal 3 2 3 3 2 2 5 7" xfId="52833"/>
    <cellStyle name="Normal 3 2 3 3 2 2 6" xfId="8290"/>
    <cellStyle name="Normal 3 2 3 3 2 2 6 2" xfId="23797"/>
    <cellStyle name="Normal 3 2 3 3 2 2 6 3" xfId="34354"/>
    <cellStyle name="Normal 3 2 3 3 2 2 6 4" xfId="44909"/>
    <cellStyle name="Normal 3 2 3 3 2 2 6 5" xfId="55473"/>
    <cellStyle name="Normal 3 2 3 3 2 2 7" xfId="3012"/>
    <cellStyle name="Normal 3 2 3 3 2 2 8" xfId="13586"/>
    <cellStyle name="Normal 3 2 3 3 2 2 9" xfId="18517"/>
    <cellStyle name="Normal 3 2 3 3 2 3" xfId="539"/>
    <cellStyle name="Normal 3 2 3 3 2 3 10" xfId="39805"/>
    <cellStyle name="Normal 3 2 3 3 2 3 11" xfId="50369"/>
    <cellStyle name="Normal 3 2 3 3 2 3 2" xfId="1244"/>
    <cellStyle name="Normal 3 2 3 3 2 3 2 10" xfId="51073"/>
    <cellStyle name="Normal 3 2 3 3 2 3 2 2" xfId="2476"/>
    <cellStyle name="Normal 3 2 3 3 2 3 2 2 2" xfId="7762"/>
    <cellStyle name="Normal 3 2 3 3 2 3 2 2 2 2" xfId="13043"/>
    <cellStyle name="Normal 3 2 3 3 2 3 2 2 2 2 2" xfId="28549"/>
    <cellStyle name="Normal 3 2 3 3 2 3 2 2 2 2 3" xfId="39106"/>
    <cellStyle name="Normal 3 2 3 3 2 3 2 2 2 2 4" xfId="49661"/>
    <cellStyle name="Normal 3 2 3 3 2 3 2 2 2 2 5" xfId="60225"/>
    <cellStyle name="Normal 3 2 3 3 2 3 2 2 2 3" xfId="18162"/>
    <cellStyle name="Normal 3 2 3 3 2 3 2 2 2 4" xfId="23269"/>
    <cellStyle name="Normal 3 2 3 3 2 3 2 2 2 5" xfId="33826"/>
    <cellStyle name="Normal 3 2 3 3 2 3 2 2 2 6" xfId="44381"/>
    <cellStyle name="Normal 3 2 3 3 2 3 2 2 2 7" xfId="54945"/>
    <cellStyle name="Normal 3 2 3 3 2 3 2 2 3" xfId="10402"/>
    <cellStyle name="Normal 3 2 3 3 2 3 2 2 3 2" xfId="25909"/>
    <cellStyle name="Normal 3 2 3 3 2 3 2 2 3 3" xfId="36466"/>
    <cellStyle name="Normal 3 2 3 3 2 3 2 2 3 4" xfId="47021"/>
    <cellStyle name="Normal 3 2 3 3 2 3 2 2 3 5" xfId="57585"/>
    <cellStyle name="Normal 3 2 3 3 2 3 2 2 4" xfId="5120"/>
    <cellStyle name="Normal 3 2 3 3 2 3 2 2 5" xfId="15698"/>
    <cellStyle name="Normal 3 2 3 3 2 3 2 2 6" xfId="20629"/>
    <cellStyle name="Normal 3 2 3 3 2 3 2 2 7" xfId="31186"/>
    <cellStyle name="Normal 3 2 3 3 2 3 2 2 8" xfId="41741"/>
    <cellStyle name="Normal 3 2 3 3 2 3 2 2 9" xfId="52305"/>
    <cellStyle name="Normal 3 2 3 3 2 3 2 3" xfId="6530"/>
    <cellStyle name="Normal 3 2 3 3 2 3 2 3 2" xfId="11811"/>
    <cellStyle name="Normal 3 2 3 3 2 3 2 3 2 2" xfId="27317"/>
    <cellStyle name="Normal 3 2 3 3 2 3 2 3 2 3" xfId="37874"/>
    <cellStyle name="Normal 3 2 3 3 2 3 2 3 2 4" xfId="48429"/>
    <cellStyle name="Normal 3 2 3 3 2 3 2 3 2 5" xfId="58993"/>
    <cellStyle name="Normal 3 2 3 3 2 3 2 3 3" xfId="16930"/>
    <cellStyle name="Normal 3 2 3 3 2 3 2 3 4" xfId="22037"/>
    <cellStyle name="Normal 3 2 3 3 2 3 2 3 5" xfId="32594"/>
    <cellStyle name="Normal 3 2 3 3 2 3 2 3 6" xfId="43149"/>
    <cellStyle name="Normal 3 2 3 3 2 3 2 3 7" xfId="53713"/>
    <cellStyle name="Normal 3 2 3 3 2 3 2 4" xfId="9170"/>
    <cellStyle name="Normal 3 2 3 3 2 3 2 4 2" xfId="24677"/>
    <cellStyle name="Normal 3 2 3 3 2 3 2 4 3" xfId="35234"/>
    <cellStyle name="Normal 3 2 3 3 2 3 2 4 4" xfId="45789"/>
    <cellStyle name="Normal 3 2 3 3 2 3 2 4 5" xfId="56353"/>
    <cellStyle name="Normal 3 2 3 3 2 3 2 5" xfId="3888"/>
    <cellStyle name="Normal 3 2 3 3 2 3 2 6" xfId="14466"/>
    <cellStyle name="Normal 3 2 3 3 2 3 2 7" xfId="19397"/>
    <cellStyle name="Normal 3 2 3 3 2 3 2 8" xfId="29954"/>
    <cellStyle name="Normal 3 2 3 3 2 3 2 9" xfId="40509"/>
    <cellStyle name="Normal 3 2 3 3 2 3 3" xfId="1772"/>
    <cellStyle name="Normal 3 2 3 3 2 3 3 2" xfId="7058"/>
    <cellStyle name="Normal 3 2 3 3 2 3 3 2 2" xfId="12339"/>
    <cellStyle name="Normal 3 2 3 3 2 3 3 2 2 2" xfId="27845"/>
    <cellStyle name="Normal 3 2 3 3 2 3 3 2 2 3" xfId="38402"/>
    <cellStyle name="Normal 3 2 3 3 2 3 3 2 2 4" xfId="48957"/>
    <cellStyle name="Normal 3 2 3 3 2 3 3 2 2 5" xfId="59521"/>
    <cellStyle name="Normal 3 2 3 3 2 3 3 2 3" xfId="17458"/>
    <cellStyle name="Normal 3 2 3 3 2 3 3 2 4" xfId="22565"/>
    <cellStyle name="Normal 3 2 3 3 2 3 3 2 5" xfId="33122"/>
    <cellStyle name="Normal 3 2 3 3 2 3 3 2 6" xfId="43677"/>
    <cellStyle name="Normal 3 2 3 3 2 3 3 2 7" xfId="54241"/>
    <cellStyle name="Normal 3 2 3 3 2 3 3 3" xfId="9698"/>
    <cellStyle name="Normal 3 2 3 3 2 3 3 3 2" xfId="25205"/>
    <cellStyle name="Normal 3 2 3 3 2 3 3 3 3" xfId="35762"/>
    <cellStyle name="Normal 3 2 3 3 2 3 3 3 4" xfId="46317"/>
    <cellStyle name="Normal 3 2 3 3 2 3 3 3 5" xfId="56881"/>
    <cellStyle name="Normal 3 2 3 3 2 3 3 4" xfId="4416"/>
    <cellStyle name="Normal 3 2 3 3 2 3 3 5" xfId="14994"/>
    <cellStyle name="Normal 3 2 3 3 2 3 3 6" xfId="19925"/>
    <cellStyle name="Normal 3 2 3 3 2 3 3 7" xfId="30482"/>
    <cellStyle name="Normal 3 2 3 3 2 3 3 8" xfId="41037"/>
    <cellStyle name="Normal 3 2 3 3 2 3 3 9" xfId="51601"/>
    <cellStyle name="Normal 3 2 3 3 2 3 4" xfId="5825"/>
    <cellStyle name="Normal 3 2 3 3 2 3 4 2" xfId="11107"/>
    <cellStyle name="Normal 3 2 3 3 2 3 4 2 2" xfId="26613"/>
    <cellStyle name="Normal 3 2 3 3 2 3 4 2 3" xfId="37170"/>
    <cellStyle name="Normal 3 2 3 3 2 3 4 2 4" xfId="47725"/>
    <cellStyle name="Normal 3 2 3 3 2 3 4 2 5" xfId="58289"/>
    <cellStyle name="Normal 3 2 3 3 2 3 4 3" xfId="16226"/>
    <cellStyle name="Normal 3 2 3 3 2 3 4 4" xfId="21333"/>
    <cellStyle name="Normal 3 2 3 3 2 3 4 5" xfId="31890"/>
    <cellStyle name="Normal 3 2 3 3 2 3 4 6" xfId="42445"/>
    <cellStyle name="Normal 3 2 3 3 2 3 4 7" xfId="53009"/>
    <cellStyle name="Normal 3 2 3 3 2 3 5" xfId="8466"/>
    <cellStyle name="Normal 3 2 3 3 2 3 5 2" xfId="23973"/>
    <cellStyle name="Normal 3 2 3 3 2 3 5 3" xfId="34530"/>
    <cellStyle name="Normal 3 2 3 3 2 3 5 4" xfId="45085"/>
    <cellStyle name="Normal 3 2 3 3 2 3 5 5" xfId="55649"/>
    <cellStyle name="Normal 3 2 3 3 2 3 6" xfId="3184"/>
    <cellStyle name="Normal 3 2 3 3 2 3 7" xfId="13762"/>
    <cellStyle name="Normal 3 2 3 3 2 3 8" xfId="18693"/>
    <cellStyle name="Normal 3 2 3 3 2 3 9" xfId="29250"/>
    <cellStyle name="Normal 3 2 3 3 2 4" xfId="892"/>
    <cellStyle name="Normal 3 2 3 3 2 4 10" xfId="50721"/>
    <cellStyle name="Normal 3 2 3 3 2 4 2" xfId="2124"/>
    <cellStyle name="Normal 3 2 3 3 2 4 2 2" xfId="7410"/>
    <cellStyle name="Normal 3 2 3 3 2 4 2 2 2" xfId="12691"/>
    <cellStyle name="Normal 3 2 3 3 2 4 2 2 2 2" xfId="28197"/>
    <cellStyle name="Normal 3 2 3 3 2 4 2 2 2 3" xfId="38754"/>
    <cellStyle name="Normal 3 2 3 3 2 4 2 2 2 4" xfId="49309"/>
    <cellStyle name="Normal 3 2 3 3 2 4 2 2 2 5" xfId="59873"/>
    <cellStyle name="Normal 3 2 3 3 2 4 2 2 3" xfId="17810"/>
    <cellStyle name="Normal 3 2 3 3 2 4 2 2 4" xfId="22917"/>
    <cellStyle name="Normal 3 2 3 3 2 4 2 2 5" xfId="33474"/>
    <cellStyle name="Normal 3 2 3 3 2 4 2 2 6" xfId="44029"/>
    <cellStyle name="Normal 3 2 3 3 2 4 2 2 7" xfId="54593"/>
    <cellStyle name="Normal 3 2 3 3 2 4 2 3" xfId="10050"/>
    <cellStyle name="Normal 3 2 3 3 2 4 2 3 2" xfId="25557"/>
    <cellStyle name="Normal 3 2 3 3 2 4 2 3 3" xfId="36114"/>
    <cellStyle name="Normal 3 2 3 3 2 4 2 3 4" xfId="46669"/>
    <cellStyle name="Normal 3 2 3 3 2 4 2 3 5" xfId="57233"/>
    <cellStyle name="Normal 3 2 3 3 2 4 2 4" xfId="4768"/>
    <cellStyle name="Normal 3 2 3 3 2 4 2 5" xfId="15346"/>
    <cellStyle name="Normal 3 2 3 3 2 4 2 6" xfId="20277"/>
    <cellStyle name="Normal 3 2 3 3 2 4 2 7" xfId="30834"/>
    <cellStyle name="Normal 3 2 3 3 2 4 2 8" xfId="41389"/>
    <cellStyle name="Normal 3 2 3 3 2 4 2 9" xfId="51953"/>
    <cellStyle name="Normal 3 2 3 3 2 4 3" xfId="6178"/>
    <cellStyle name="Normal 3 2 3 3 2 4 3 2" xfId="11459"/>
    <cellStyle name="Normal 3 2 3 3 2 4 3 2 2" xfId="26965"/>
    <cellStyle name="Normal 3 2 3 3 2 4 3 2 3" xfId="37522"/>
    <cellStyle name="Normal 3 2 3 3 2 4 3 2 4" xfId="48077"/>
    <cellStyle name="Normal 3 2 3 3 2 4 3 2 5" xfId="58641"/>
    <cellStyle name="Normal 3 2 3 3 2 4 3 3" xfId="16578"/>
    <cellStyle name="Normal 3 2 3 3 2 4 3 4" xfId="21685"/>
    <cellStyle name="Normal 3 2 3 3 2 4 3 5" xfId="32242"/>
    <cellStyle name="Normal 3 2 3 3 2 4 3 6" xfId="42797"/>
    <cellStyle name="Normal 3 2 3 3 2 4 3 7" xfId="53361"/>
    <cellStyle name="Normal 3 2 3 3 2 4 4" xfId="8818"/>
    <cellStyle name="Normal 3 2 3 3 2 4 4 2" xfId="24325"/>
    <cellStyle name="Normal 3 2 3 3 2 4 4 3" xfId="34882"/>
    <cellStyle name="Normal 3 2 3 3 2 4 4 4" xfId="45437"/>
    <cellStyle name="Normal 3 2 3 3 2 4 4 5" xfId="56001"/>
    <cellStyle name="Normal 3 2 3 3 2 4 5" xfId="3536"/>
    <cellStyle name="Normal 3 2 3 3 2 4 6" xfId="14114"/>
    <cellStyle name="Normal 3 2 3 3 2 4 7" xfId="19045"/>
    <cellStyle name="Normal 3 2 3 3 2 4 8" xfId="29602"/>
    <cellStyle name="Normal 3 2 3 3 2 4 9" xfId="40157"/>
    <cellStyle name="Normal 3 2 3 3 2 5" xfId="1420"/>
    <cellStyle name="Normal 3 2 3 3 2 5 2" xfId="6706"/>
    <cellStyle name="Normal 3 2 3 3 2 5 2 2" xfId="11987"/>
    <cellStyle name="Normal 3 2 3 3 2 5 2 2 2" xfId="27493"/>
    <cellStyle name="Normal 3 2 3 3 2 5 2 2 3" xfId="38050"/>
    <cellStyle name="Normal 3 2 3 3 2 5 2 2 4" xfId="48605"/>
    <cellStyle name="Normal 3 2 3 3 2 5 2 2 5" xfId="59169"/>
    <cellStyle name="Normal 3 2 3 3 2 5 2 3" xfId="17106"/>
    <cellStyle name="Normal 3 2 3 3 2 5 2 4" xfId="22213"/>
    <cellStyle name="Normal 3 2 3 3 2 5 2 5" xfId="32770"/>
    <cellStyle name="Normal 3 2 3 3 2 5 2 6" xfId="43325"/>
    <cellStyle name="Normal 3 2 3 3 2 5 2 7" xfId="53889"/>
    <cellStyle name="Normal 3 2 3 3 2 5 3" xfId="9346"/>
    <cellStyle name="Normal 3 2 3 3 2 5 3 2" xfId="24853"/>
    <cellStyle name="Normal 3 2 3 3 2 5 3 3" xfId="35410"/>
    <cellStyle name="Normal 3 2 3 3 2 5 3 4" xfId="45965"/>
    <cellStyle name="Normal 3 2 3 3 2 5 3 5" xfId="56529"/>
    <cellStyle name="Normal 3 2 3 3 2 5 4" xfId="4064"/>
    <cellStyle name="Normal 3 2 3 3 2 5 5" xfId="14642"/>
    <cellStyle name="Normal 3 2 3 3 2 5 6" xfId="19573"/>
    <cellStyle name="Normal 3 2 3 3 2 5 7" xfId="30130"/>
    <cellStyle name="Normal 3 2 3 3 2 5 8" xfId="40685"/>
    <cellStyle name="Normal 3 2 3 3 2 5 9" xfId="51249"/>
    <cellStyle name="Normal 3 2 3 3 2 6" xfId="2652"/>
    <cellStyle name="Normal 3 2 3 3 2 6 2" xfId="7938"/>
    <cellStyle name="Normal 3 2 3 3 2 6 2 2" xfId="13219"/>
    <cellStyle name="Normal 3 2 3 3 2 6 2 2 2" xfId="28725"/>
    <cellStyle name="Normal 3 2 3 3 2 6 2 2 3" xfId="39282"/>
    <cellStyle name="Normal 3 2 3 3 2 6 2 2 4" xfId="49837"/>
    <cellStyle name="Normal 3 2 3 3 2 6 2 2 5" xfId="60401"/>
    <cellStyle name="Normal 3 2 3 3 2 6 2 3" xfId="23445"/>
    <cellStyle name="Normal 3 2 3 3 2 6 2 4" xfId="34002"/>
    <cellStyle name="Normal 3 2 3 3 2 6 2 5" xfId="44557"/>
    <cellStyle name="Normal 3 2 3 3 2 6 2 6" xfId="55121"/>
    <cellStyle name="Normal 3 2 3 3 2 6 3" xfId="10578"/>
    <cellStyle name="Normal 3 2 3 3 2 6 3 2" xfId="26085"/>
    <cellStyle name="Normal 3 2 3 3 2 6 3 3" xfId="36642"/>
    <cellStyle name="Normal 3 2 3 3 2 6 3 4" xfId="47197"/>
    <cellStyle name="Normal 3 2 3 3 2 6 3 5" xfId="57761"/>
    <cellStyle name="Normal 3 2 3 3 2 6 4" xfId="5296"/>
    <cellStyle name="Normal 3 2 3 3 2 6 5" xfId="15874"/>
    <cellStyle name="Normal 3 2 3 3 2 6 6" xfId="20805"/>
    <cellStyle name="Normal 3 2 3 3 2 6 7" xfId="31362"/>
    <cellStyle name="Normal 3 2 3 3 2 6 8" xfId="41917"/>
    <cellStyle name="Normal 3 2 3 3 2 6 9" xfId="52481"/>
    <cellStyle name="Normal 3 2 3 3 2 7" xfId="5473"/>
    <cellStyle name="Normal 3 2 3 3 2 7 2" xfId="10755"/>
    <cellStyle name="Normal 3 2 3 3 2 7 2 2" xfId="26261"/>
    <cellStyle name="Normal 3 2 3 3 2 7 2 3" xfId="36818"/>
    <cellStyle name="Normal 3 2 3 3 2 7 2 4" xfId="47373"/>
    <cellStyle name="Normal 3 2 3 3 2 7 2 5" xfId="57937"/>
    <cellStyle name="Normal 3 2 3 3 2 7 3" xfId="20981"/>
    <cellStyle name="Normal 3 2 3 3 2 7 4" xfId="31538"/>
    <cellStyle name="Normal 3 2 3 3 2 7 5" xfId="42093"/>
    <cellStyle name="Normal 3 2 3 3 2 7 6" xfId="52657"/>
    <cellStyle name="Normal 3 2 3 3 2 8" xfId="8114"/>
    <cellStyle name="Normal 3 2 3 3 2 8 2" xfId="23621"/>
    <cellStyle name="Normal 3 2 3 3 2 8 3" xfId="34178"/>
    <cellStyle name="Normal 3 2 3 3 2 8 4" xfId="44733"/>
    <cellStyle name="Normal 3 2 3 3 2 8 5" xfId="55297"/>
    <cellStyle name="Normal 3 2 3 3 2 9" xfId="2829"/>
    <cellStyle name="Normal 3 2 3 3 3" xfId="276"/>
    <cellStyle name="Normal 3 2 3 3 3 10" xfId="28991"/>
    <cellStyle name="Normal 3 2 3 3 3 11" xfId="39546"/>
    <cellStyle name="Normal 3 2 3 3 3 12" xfId="50106"/>
    <cellStyle name="Normal 3 2 3 3 3 2" xfId="629"/>
    <cellStyle name="Normal 3 2 3 3 3 2 10" xfId="50458"/>
    <cellStyle name="Normal 3 2 3 3 3 2 2" xfId="1861"/>
    <cellStyle name="Normal 3 2 3 3 3 2 2 2" xfId="7147"/>
    <cellStyle name="Normal 3 2 3 3 3 2 2 2 2" xfId="12428"/>
    <cellStyle name="Normal 3 2 3 3 3 2 2 2 2 2" xfId="27934"/>
    <cellStyle name="Normal 3 2 3 3 3 2 2 2 2 3" xfId="38491"/>
    <cellStyle name="Normal 3 2 3 3 3 2 2 2 2 4" xfId="49046"/>
    <cellStyle name="Normal 3 2 3 3 3 2 2 2 2 5" xfId="59610"/>
    <cellStyle name="Normal 3 2 3 3 3 2 2 2 3" xfId="17547"/>
    <cellStyle name="Normal 3 2 3 3 3 2 2 2 4" xfId="22654"/>
    <cellStyle name="Normal 3 2 3 3 3 2 2 2 5" xfId="33211"/>
    <cellStyle name="Normal 3 2 3 3 3 2 2 2 6" xfId="43766"/>
    <cellStyle name="Normal 3 2 3 3 3 2 2 2 7" xfId="54330"/>
    <cellStyle name="Normal 3 2 3 3 3 2 2 3" xfId="9787"/>
    <cellStyle name="Normal 3 2 3 3 3 2 2 3 2" xfId="25294"/>
    <cellStyle name="Normal 3 2 3 3 3 2 2 3 3" xfId="35851"/>
    <cellStyle name="Normal 3 2 3 3 3 2 2 3 4" xfId="46406"/>
    <cellStyle name="Normal 3 2 3 3 3 2 2 3 5" xfId="56970"/>
    <cellStyle name="Normal 3 2 3 3 3 2 2 4" xfId="4505"/>
    <cellStyle name="Normal 3 2 3 3 3 2 2 5" xfId="15083"/>
    <cellStyle name="Normal 3 2 3 3 3 2 2 6" xfId="20014"/>
    <cellStyle name="Normal 3 2 3 3 3 2 2 7" xfId="30571"/>
    <cellStyle name="Normal 3 2 3 3 3 2 2 8" xfId="41126"/>
    <cellStyle name="Normal 3 2 3 3 3 2 2 9" xfId="51690"/>
    <cellStyle name="Normal 3 2 3 3 3 2 3" xfId="5915"/>
    <cellStyle name="Normal 3 2 3 3 3 2 3 2" xfId="11196"/>
    <cellStyle name="Normal 3 2 3 3 3 2 3 2 2" xfId="26702"/>
    <cellStyle name="Normal 3 2 3 3 3 2 3 2 3" xfId="37259"/>
    <cellStyle name="Normal 3 2 3 3 3 2 3 2 4" xfId="47814"/>
    <cellStyle name="Normal 3 2 3 3 3 2 3 2 5" xfId="58378"/>
    <cellStyle name="Normal 3 2 3 3 3 2 3 3" xfId="16315"/>
    <cellStyle name="Normal 3 2 3 3 3 2 3 4" xfId="21422"/>
    <cellStyle name="Normal 3 2 3 3 3 2 3 5" xfId="31979"/>
    <cellStyle name="Normal 3 2 3 3 3 2 3 6" xfId="42534"/>
    <cellStyle name="Normal 3 2 3 3 3 2 3 7" xfId="53098"/>
    <cellStyle name="Normal 3 2 3 3 3 2 4" xfId="8555"/>
    <cellStyle name="Normal 3 2 3 3 3 2 4 2" xfId="24062"/>
    <cellStyle name="Normal 3 2 3 3 3 2 4 3" xfId="34619"/>
    <cellStyle name="Normal 3 2 3 3 3 2 4 4" xfId="45174"/>
    <cellStyle name="Normal 3 2 3 3 3 2 4 5" xfId="55738"/>
    <cellStyle name="Normal 3 2 3 3 3 2 5" xfId="3273"/>
    <cellStyle name="Normal 3 2 3 3 3 2 6" xfId="13851"/>
    <cellStyle name="Normal 3 2 3 3 3 2 7" xfId="18782"/>
    <cellStyle name="Normal 3 2 3 3 3 2 8" xfId="29339"/>
    <cellStyle name="Normal 3 2 3 3 3 2 9" xfId="39894"/>
    <cellStyle name="Normal 3 2 3 3 3 3" xfId="981"/>
    <cellStyle name="Normal 3 2 3 3 3 3 10" xfId="50810"/>
    <cellStyle name="Normal 3 2 3 3 3 3 2" xfId="2213"/>
    <cellStyle name="Normal 3 2 3 3 3 3 2 2" xfId="7499"/>
    <cellStyle name="Normal 3 2 3 3 3 3 2 2 2" xfId="12780"/>
    <cellStyle name="Normal 3 2 3 3 3 3 2 2 2 2" xfId="28286"/>
    <cellStyle name="Normal 3 2 3 3 3 3 2 2 2 3" xfId="38843"/>
    <cellStyle name="Normal 3 2 3 3 3 3 2 2 2 4" xfId="49398"/>
    <cellStyle name="Normal 3 2 3 3 3 3 2 2 2 5" xfId="59962"/>
    <cellStyle name="Normal 3 2 3 3 3 3 2 2 3" xfId="17899"/>
    <cellStyle name="Normal 3 2 3 3 3 3 2 2 4" xfId="23006"/>
    <cellStyle name="Normal 3 2 3 3 3 3 2 2 5" xfId="33563"/>
    <cellStyle name="Normal 3 2 3 3 3 3 2 2 6" xfId="44118"/>
    <cellStyle name="Normal 3 2 3 3 3 3 2 2 7" xfId="54682"/>
    <cellStyle name="Normal 3 2 3 3 3 3 2 3" xfId="10139"/>
    <cellStyle name="Normal 3 2 3 3 3 3 2 3 2" xfId="25646"/>
    <cellStyle name="Normal 3 2 3 3 3 3 2 3 3" xfId="36203"/>
    <cellStyle name="Normal 3 2 3 3 3 3 2 3 4" xfId="46758"/>
    <cellStyle name="Normal 3 2 3 3 3 3 2 3 5" xfId="57322"/>
    <cellStyle name="Normal 3 2 3 3 3 3 2 4" xfId="4857"/>
    <cellStyle name="Normal 3 2 3 3 3 3 2 5" xfId="15435"/>
    <cellStyle name="Normal 3 2 3 3 3 3 2 6" xfId="20366"/>
    <cellStyle name="Normal 3 2 3 3 3 3 2 7" xfId="30923"/>
    <cellStyle name="Normal 3 2 3 3 3 3 2 8" xfId="41478"/>
    <cellStyle name="Normal 3 2 3 3 3 3 2 9" xfId="52042"/>
    <cellStyle name="Normal 3 2 3 3 3 3 3" xfId="6267"/>
    <cellStyle name="Normal 3 2 3 3 3 3 3 2" xfId="11548"/>
    <cellStyle name="Normal 3 2 3 3 3 3 3 2 2" xfId="27054"/>
    <cellStyle name="Normal 3 2 3 3 3 3 3 2 3" xfId="37611"/>
    <cellStyle name="Normal 3 2 3 3 3 3 3 2 4" xfId="48166"/>
    <cellStyle name="Normal 3 2 3 3 3 3 3 2 5" xfId="58730"/>
    <cellStyle name="Normal 3 2 3 3 3 3 3 3" xfId="16667"/>
    <cellStyle name="Normal 3 2 3 3 3 3 3 4" xfId="21774"/>
    <cellStyle name="Normal 3 2 3 3 3 3 3 5" xfId="32331"/>
    <cellStyle name="Normal 3 2 3 3 3 3 3 6" xfId="42886"/>
    <cellStyle name="Normal 3 2 3 3 3 3 3 7" xfId="53450"/>
    <cellStyle name="Normal 3 2 3 3 3 3 4" xfId="8907"/>
    <cellStyle name="Normal 3 2 3 3 3 3 4 2" xfId="24414"/>
    <cellStyle name="Normal 3 2 3 3 3 3 4 3" xfId="34971"/>
    <cellStyle name="Normal 3 2 3 3 3 3 4 4" xfId="45526"/>
    <cellStyle name="Normal 3 2 3 3 3 3 4 5" xfId="56090"/>
    <cellStyle name="Normal 3 2 3 3 3 3 5" xfId="3625"/>
    <cellStyle name="Normal 3 2 3 3 3 3 6" xfId="14203"/>
    <cellStyle name="Normal 3 2 3 3 3 3 7" xfId="19134"/>
    <cellStyle name="Normal 3 2 3 3 3 3 8" xfId="29691"/>
    <cellStyle name="Normal 3 2 3 3 3 3 9" xfId="40246"/>
    <cellStyle name="Normal 3 2 3 3 3 4" xfId="1509"/>
    <cellStyle name="Normal 3 2 3 3 3 4 2" xfId="6795"/>
    <cellStyle name="Normal 3 2 3 3 3 4 2 2" xfId="12076"/>
    <cellStyle name="Normal 3 2 3 3 3 4 2 2 2" xfId="27582"/>
    <cellStyle name="Normal 3 2 3 3 3 4 2 2 3" xfId="38139"/>
    <cellStyle name="Normal 3 2 3 3 3 4 2 2 4" xfId="48694"/>
    <cellStyle name="Normal 3 2 3 3 3 4 2 2 5" xfId="59258"/>
    <cellStyle name="Normal 3 2 3 3 3 4 2 3" xfId="17195"/>
    <cellStyle name="Normal 3 2 3 3 3 4 2 4" xfId="22302"/>
    <cellStyle name="Normal 3 2 3 3 3 4 2 5" xfId="32859"/>
    <cellStyle name="Normal 3 2 3 3 3 4 2 6" xfId="43414"/>
    <cellStyle name="Normal 3 2 3 3 3 4 2 7" xfId="53978"/>
    <cellStyle name="Normal 3 2 3 3 3 4 3" xfId="9435"/>
    <cellStyle name="Normal 3 2 3 3 3 4 3 2" xfId="24942"/>
    <cellStyle name="Normal 3 2 3 3 3 4 3 3" xfId="35499"/>
    <cellStyle name="Normal 3 2 3 3 3 4 3 4" xfId="46054"/>
    <cellStyle name="Normal 3 2 3 3 3 4 3 5" xfId="56618"/>
    <cellStyle name="Normal 3 2 3 3 3 4 4" xfId="4153"/>
    <cellStyle name="Normal 3 2 3 3 3 4 5" xfId="14731"/>
    <cellStyle name="Normal 3 2 3 3 3 4 6" xfId="19662"/>
    <cellStyle name="Normal 3 2 3 3 3 4 7" xfId="30219"/>
    <cellStyle name="Normal 3 2 3 3 3 4 8" xfId="40774"/>
    <cellStyle name="Normal 3 2 3 3 3 4 9" xfId="51338"/>
    <cellStyle name="Normal 3 2 3 3 3 5" xfId="5562"/>
    <cellStyle name="Normal 3 2 3 3 3 5 2" xfId="10844"/>
    <cellStyle name="Normal 3 2 3 3 3 5 2 2" xfId="26350"/>
    <cellStyle name="Normal 3 2 3 3 3 5 2 3" xfId="36907"/>
    <cellStyle name="Normal 3 2 3 3 3 5 2 4" xfId="47462"/>
    <cellStyle name="Normal 3 2 3 3 3 5 2 5" xfId="58026"/>
    <cellStyle name="Normal 3 2 3 3 3 5 3" xfId="15963"/>
    <cellStyle name="Normal 3 2 3 3 3 5 4" xfId="21070"/>
    <cellStyle name="Normal 3 2 3 3 3 5 5" xfId="31627"/>
    <cellStyle name="Normal 3 2 3 3 3 5 6" xfId="42182"/>
    <cellStyle name="Normal 3 2 3 3 3 5 7" xfId="52746"/>
    <cellStyle name="Normal 3 2 3 3 3 6" xfId="8203"/>
    <cellStyle name="Normal 3 2 3 3 3 6 2" xfId="23710"/>
    <cellStyle name="Normal 3 2 3 3 3 6 3" xfId="34267"/>
    <cellStyle name="Normal 3 2 3 3 3 6 4" xfId="44822"/>
    <cellStyle name="Normal 3 2 3 3 3 6 5" xfId="55386"/>
    <cellStyle name="Normal 3 2 3 3 3 7" xfId="2925"/>
    <cellStyle name="Normal 3 2 3 3 3 8" xfId="13499"/>
    <cellStyle name="Normal 3 2 3 3 3 9" xfId="18430"/>
    <cellStyle name="Normal 3 2 3 3 4" xfId="426"/>
    <cellStyle name="Normal 3 2 3 3 4 10" xfId="39696"/>
    <cellStyle name="Normal 3 2 3 3 4 11" xfId="50256"/>
    <cellStyle name="Normal 3 2 3 3 4 2" xfId="1131"/>
    <cellStyle name="Normal 3 2 3 3 4 2 10" xfId="50960"/>
    <cellStyle name="Normal 3 2 3 3 4 2 2" xfId="2363"/>
    <cellStyle name="Normal 3 2 3 3 4 2 2 2" xfId="7649"/>
    <cellStyle name="Normal 3 2 3 3 4 2 2 2 2" xfId="12930"/>
    <cellStyle name="Normal 3 2 3 3 4 2 2 2 2 2" xfId="28436"/>
    <cellStyle name="Normal 3 2 3 3 4 2 2 2 2 3" xfId="38993"/>
    <cellStyle name="Normal 3 2 3 3 4 2 2 2 2 4" xfId="49548"/>
    <cellStyle name="Normal 3 2 3 3 4 2 2 2 2 5" xfId="60112"/>
    <cellStyle name="Normal 3 2 3 3 4 2 2 2 3" xfId="18049"/>
    <cellStyle name="Normal 3 2 3 3 4 2 2 2 4" xfId="23156"/>
    <cellStyle name="Normal 3 2 3 3 4 2 2 2 5" xfId="33713"/>
    <cellStyle name="Normal 3 2 3 3 4 2 2 2 6" xfId="44268"/>
    <cellStyle name="Normal 3 2 3 3 4 2 2 2 7" xfId="54832"/>
    <cellStyle name="Normal 3 2 3 3 4 2 2 3" xfId="10289"/>
    <cellStyle name="Normal 3 2 3 3 4 2 2 3 2" xfId="25796"/>
    <cellStyle name="Normal 3 2 3 3 4 2 2 3 3" xfId="36353"/>
    <cellStyle name="Normal 3 2 3 3 4 2 2 3 4" xfId="46908"/>
    <cellStyle name="Normal 3 2 3 3 4 2 2 3 5" xfId="57472"/>
    <cellStyle name="Normal 3 2 3 3 4 2 2 4" xfId="5007"/>
    <cellStyle name="Normal 3 2 3 3 4 2 2 5" xfId="15585"/>
    <cellStyle name="Normal 3 2 3 3 4 2 2 6" xfId="20516"/>
    <cellStyle name="Normal 3 2 3 3 4 2 2 7" xfId="31073"/>
    <cellStyle name="Normal 3 2 3 3 4 2 2 8" xfId="41628"/>
    <cellStyle name="Normal 3 2 3 3 4 2 2 9" xfId="52192"/>
    <cellStyle name="Normal 3 2 3 3 4 2 3" xfId="6417"/>
    <cellStyle name="Normal 3 2 3 3 4 2 3 2" xfId="11698"/>
    <cellStyle name="Normal 3 2 3 3 4 2 3 2 2" xfId="27204"/>
    <cellStyle name="Normal 3 2 3 3 4 2 3 2 3" xfId="37761"/>
    <cellStyle name="Normal 3 2 3 3 4 2 3 2 4" xfId="48316"/>
    <cellStyle name="Normal 3 2 3 3 4 2 3 2 5" xfId="58880"/>
    <cellStyle name="Normal 3 2 3 3 4 2 3 3" xfId="16817"/>
    <cellStyle name="Normal 3 2 3 3 4 2 3 4" xfId="21924"/>
    <cellStyle name="Normal 3 2 3 3 4 2 3 5" xfId="32481"/>
    <cellStyle name="Normal 3 2 3 3 4 2 3 6" xfId="43036"/>
    <cellStyle name="Normal 3 2 3 3 4 2 3 7" xfId="53600"/>
    <cellStyle name="Normal 3 2 3 3 4 2 4" xfId="9057"/>
    <cellStyle name="Normal 3 2 3 3 4 2 4 2" xfId="24564"/>
    <cellStyle name="Normal 3 2 3 3 4 2 4 3" xfId="35121"/>
    <cellStyle name="Normal 3 2 3 3 4 2 4 4" xfId="45676"/>
    <cellStyle name="Normal 3 2 3 3 4 2 4 5" xfId="56240"/>
    <cellStyle name="Normal 3 2 3 3 4 2 5" xfId="3775"/>
    <cellStyle name="Normal 3 2 3 3 4 2 6" xfId="14353"/>
    <cellStyle name="Normal 3 2 3 3 4 2 7" xfId="19284"/>
    <cellStyle name="Normal 3 2 3 3 4 2 8" xfId="29841"/>
    <cellStyle name="Normal 3 2 3 3 4 2 9" xfId="40396"/>
    <cellStyle name="Normal 3 2 3 3 4 3" xfId="1659"/>
    <cellStyle name="Normal 3 2 3 3 4 3 2" xfId="6945"/>
    <cellStyle name="Normal 3 2 3 3 4 3 2 2" xfId="12226"/>
    <cellStyle name="Normal 3 2 3 3 4 3 2 2 2" xfId="27732"/>
    <cellStyle name="Normal 3 2 3 3 4 3 2 2 3" xfId="38289"/>
    <cellStyle name="Normal 3 2 3 3 4 3 2 2 4" xfId="48844"/>
    <cellStyle name="Normal 3 2 3 3 4 3 2 2 5" xfId="59408"/>
    <cellStyle name="Normal 3 2 3 3 4 3 2 3" xfId="17345"/>
    <cellStyle name="Normal 3 2 3 3 4 3 2 4" xfId="22452"/>
    <cellStyle name="Normal 3 2 3 3 4 3 2 5" xfId="33009"/>
    <cellStyle name="Normal 3 2 3 3 4 3 2 6" xfId="43564"/>
    <cellStyle name="Normal 3 2 3 3 4 3 2 7" xfId="54128"/>
    <cellStyle name="Normal 3 2 3 3 4 3 3" xfId="9585"/>
    <cellStyle name="Normal 3 2 3 3 4 3 3 2" xfId="25092"/>
    <cellStyle name="Normal 3 2 3 3 4 3 3 3" xfId="35649"/>
    <cellStyle name="Normal 3 2 3 3 4 3 3 4" xfId="46204"/>
    <cellStyle name="Normal 3 2 3 3 4 3 3 5" xfId="56768"/>
    <cellStyle name="Normal 3 2 3 3 4 3 4" xfId="4303"/>
    <cellStyle name="Normal 3 2 3 3 4 3 5" xfId="14881"/>
    <cellStyle name="Normal 3 2 3 3 4 3 6" xfId="19812"/>
    <cellStyle name="Normal 3 2 3 3 4 3 7" xfId="30369"/>
    <cellStyle name="Normal 3 2 3 3 4 3 8" xfId="40924"/>
    <cellStyle name="Normal 3 2 3 3 4 3 9" xfId="51488"/>
    <cellStyle name="Normal 3 2 3 3 4 4" xfId="5712"/>
    <cellStyle name="Normal 3 2 3 3 4 4 2" xfId="10994"/>
    <cellStyle name="Normal 3 2 3 3 4 4 2 2" xfId="26500"/>
    <cellStyle name="Normal 3 2 3 3 4 4 2 3" xfId="37057"/>
    <cellStyle name="Normal 3 2 3 3 4 4 2 4" xfId="47612"/>
    <cellStyle name="Normal 3 2 3 3 4 4 2 5" xfId="58176"/>
    <cellStyle name="Normal 3 2 3 3 4 4 3" xfId="16113"/>
    <cellStyle name="Normal 3 2 3 3 4 4 4" xfId="21220"/>
    <cellStyle name="Normal 3 2 3 3 4 4 5" xfId="31777"/>
    <cellStyle name="Normal 3 2 3 3 4 4 6" xfId="42332"/>
    <cellStyle name="Normal 3 2 3 3 4 4 7" xfId="52896"/>
    <cellStyle name="Normal 3 2 3 3 4 5" xfId="8353"/>
    <cellStyle name="Normal 3 2 3 3 4 5 2" xfId="23860"/>
    <cellStyle name="Normal 3 2 3 3 4 5 3" xfId="34417"/>
    <cellStyle name="Normal 3 2 3 3 4 5 4" xfId="44972"/>
    <cellStyle name="Normal 3 2 3 3 4 5 5" xfId="55536"/>
    <cellStyle name="Normal 3 2 3 3 4 6" xfId="3075"/>
    <cellStyle name="Normal 3 2 3 3 4 7" xfId="13649"/>
    <cellStyle name="Normal 3 2 3 3 4 8" xfId="18580"/>
    <cellStyle name="Normal 3 2 3 3 4 9" xfId="29141"/>
    <cellStyle name="Normal 3 2 3 3 5" xfId="779"/>
    <cellStyle name="Normal 3 2 3 3 5 10" xfId="50608"/>
    <cellStyle name="Normal 3 2 3 3 5 2" xfId="2011"/>
    <cellStyle name="Normal 3 2 3 3 5 2 2" xfId="7297"/>
    <cellStyle name="Normal 3 2 3 3 5 2 2 2" xfId="12578"/>
    <cellStyle name="Normal 3 2 3 3 5 2 2 2 2" xfId="28084"/>
    <cellStyle name="Normal 3 2 3 3 5 2 2 2 3" xfId="38641"/>
    <cellStyle name="Normal 3 2 3 3 5 2 2 2 4" xfId="49196"/>
    <cellStyle name="Normal 3 2 3 3 5 2 2 2 5" xfId="59760"/>
    <cellStyle name="Normal 3 2 3 3 5 2 2 3" xfId="17697"/>
    <cellStyle name="Normal 3 2 3 3 5 2 2 4" xfId="22804"/>
    <cellStyle name="Normal 3 2 3 3 5 2 2 5" xfId="33361"/>
    <cellStyle name="Normal 3 2 3 3 5 2 2 6" xfId="43916"/>
    <cellStyle name="Normal 3 2 3 3 5 2 2 7" xfId="54480"/>
    <cellStyle name="Normal 3 2 3 3 5 2 3" xfId="9937"/>
    <cellStyle name="Normal 3 2 3 3 5 2 3 2" xfId="25444"/>
    <cellStyle name="Normal 3 2 3 3 5 2 3 3" xfId="36001"/>
    <cellStyle name="Normal 3 2 3 3 5 2 3 4" xfId="46556"/>
    <cellStyle name="Normal 3 2 3 3 5 2 3 5" xfId="57120"/>
    <cellStyle name="Normal 3 2 3 3 5 2 4" xfId="4655"/>
    <cellStyle name="Normal 3 2 3 3 5 2 5" xfId="15233"/>
    <cellStyle name="Normal 3 2 3 3 5 2 6" xfId="20164"/>
    <cellStyle name="Normal 3 2 3 3 5 2 7" xfId="30721"/>
    <cellStyle name="Normal 3 2 3 3 5 2 8" xfId="41276"/>
    <cellStyle name="Normal 3 2 3 3 5 2 9" xfId="51840"/>
    <cellStyle name="Normal 3 2 3 3 5 3" xfId="6065"/>
    <cellStyle name="Normal 3 2 3 3 5 3 2" xfId="11346"/>
    <cellStyle name="Normal 3 2 3 3 5 3 2 2" xfId="26852"/>
    <cellStyle name="Normal 3 2 3 3 5 3 2 3" xfId="37409"/>
    <cellStyle name="Normal 3 2 3 3 5 3 2 4" xfId="47964"/>
    <cellStyle name="Normal 3 2 3 3 5 3 2 5" xfId="58528"/>
    <cellStyle name="Normal 3 2 3 3 5 3 3" xfId="16465"/>
    <cellStyle name="Normal 3 2 3 3 5 3 4" xfId="21572"/>
    <cellStyle name="Normal 3 2 3 3 5 3 5" xfId="32129"/>
    <cellStyle name="Normal 3 2 3 3 5 3 6" xfId="42684"/>
    <cellStyle name="Normal 3 2 3 3 5 3 7" xfId="53248"/>
    <cellStyle name="Normal 3 2 3 3 5 4" xfId="8705"/>
    <cellStyle name="Normal 3 2 3 3 5 4 2" xfId="24212"/>
    <cellStyle name="Normal 3 2 3 3 5 4 3" xfId="34769"/>
    <cellStyle name="Normal 3 2 3 3 5 4 4" xfId="45324"/>
    <cellStyle name="Normal 3 2 3 3 5 4 5" xfId="55888"/>
    <cellStyle name="Normal 3 2 3 3 5 5" xfId="3423"/>
    <cellStyle name="Normal 3 2 3 3 5 6" xfId="14001"/>
    <cellStyle name="Normal 3 2 3 3 5 7" xfId="18932"/>
    <cellStyle name="Normal 3 2 3 3 5 8" xfId="29489"/>
    <cellStyle name="Normal 3 2 3 3 5 9" xfId="40044"/>
    <cellStyle name="Normal 3 2 3 3 6" xfId="1333"/>
    <cellStyle name="Normal 3 2 3 3 6 2" xfId="6619"/>
    <cellStyle name="Normal 3 2 3 3 6 2 2" xfId="11900"/>
    <cellStyle name="Normal 3 2 3 3 6 2 2 2" xfId="27406"/>
    <cellStyle name="Normal 3 2 3 3 6 2 2 3" xfId="37963"/>
    <cellStyle name="Normal 3 2 3 3 6 2 2 4" xfId="48518"/>
    <cellStyle name="Normal 3 2 3 3 6 2 2 5" xfId="59082"/>
    <cellStyle name="Normal 3 2 3 3 6 2 3" xfId="17019"/>
    <cellStyle name="Normal 3 2 3 3 6 2 4" xfId="22126"/>
    <cellStyle name="Normal 3 2 3 3 6 2 5" xfId="32683"/>
    <cellStyle name="Normal 3 2 3 3 6 2 6" xfId="43238"/>
    <cellStyle name="Normal 3 2 3 3 6 2 7" xfId="53802"/>
    <cellStyle name="Normal 3 2 3 3 6 3" xfId="9259"/>
    <cellStyle name="Normal 3 2 3 3 6 3 2" xfId="24766"/>
    <cellStyle name="Normal 3 2 3 3 6 3 3" xfId="35323"/>
    <cellStyle name="Normal 3 2 3 3 6 3 4" xfId="45878"/>
    <cellStyle name="Normal 3 2 3 3 6 3 5" xfId="56442"/>
    <cellStyle name="Normal 3 2 3 3 6 4" xfId="3977"/>
    <cellStyle name="Normal 3 2 3 3 6 5" xfId="14555"/>
    <cellStyle name="Normal 3 2 3 3 6 6" xfId="19486"/>
    <cellStyle name="Normal 3 2 3 3 6 7" xfId="30043"/>
    <cellStyle name="Normal 3 2 3 3 6 8" xfId="40598"/>
    <cellStyle name="Normal 3 2 3 3 6 9" xfId="51162"/>
    <cellStyle name="Normal 3 2 3 3 7" xfId="2565"/>
    <cellStyle name="Normal 3 2 3 3 7 2" xfId="7851"/>
    <cellStyle name="Normal 3 2 3 3 7 2 2" xfId="13132"/>
    <cellStyle name="Normal 3 2 3 3 7 2 2 2" xfId="28638"/>
    <cellStyle name="Normal 3 2 3 3 7 2 2 3" xfId="39195"/>
    <cellStyle name="Normal 3 2 3 3 7 2 2 4" xfId="49750"/>
    <cellStyle name="Normal 3 2 3 3 7 2 2 5" xfId="60314"/>
    <cellStyle name="Normal 3 2 3 3 7 2 3" xfId="23358"/>
    <cellStyle name="Normal 3 2 3 3 7 2 4" xfId="33915"/>
    <cellStyle name="Normal 3 2 3 3 7 2 5" xfId="44470"/>
    <cellStyle name="Normal 3 2 3 3 7 2 6" xfId="55034"/>
    <cellStyle name="Normal 3 2 3 3 7 3" xfId="10491"/>
    <cellStyle name="Normal 3 2 3 3 7 3 2" xfId="25998"/>
    <cellStyle name="Normal 3 2 3 3 7 3 3" xfId="36555"/>
    <cellStyle name="Normal 3 2 3 3 7 3 4" xfId="47110"/>
    <cellStyle name="Normal 3 2 3 3 7 3 5" xfId="57674"/>
    <cellStyle name="Normal 3 2 3 3 7 4" xfId="5209"/>
    <cellStyle name="Normal 3 2 3 3 7 5" xfId="15787"/>
    <cellStyle name="Normal 3 2 3 3 7 6" xfId="20718"/>
    <cellStyle name="Normal 3 2 3 3 7 7" xfId="31275"/>
    <cellStyle name="Normal 3 2 3 3 7 8" xfId="41830"/>
    <cellStyle name="Normal 3 2 3 3 7 9" xfId="52394"/>
    <cellStyle name="Normal 3 2 3 3 8" xfId="5359"/>
    <cellStyle name="Normal 3 2 3 3 8 2" xfId="10641"/>
    <cellStyle name="Normal 3 2 3 3 8 2 2" xfId="26148"/>
    <cellStyle name="Normal 3 2 3 3 8 2 3" xfId="36705"/>
    <cellStyle name="Normal 3 2 3 3 8 2 4" xfId="47260"/>
    <cellStyle name="Normal 3 2 3 3 8 2 5" xfId="57824"/>
    <cellStyle name="Normal 3 2 3 3 8 3" xfId="20868"/>
    <cellStyle name="Normal 3 2 3 3 8 4" xfId="31425"/>
    <cellStyle name="Normal 3 2 3 3 8 5" xfId="41980"/>
    <cellStyle name="Normal 3 2 3 3 8 6" xfId="52544"/>
    <cellStyle name="Normal 3 2 3 3 9" xfId="8001"/>
    <cellStyle name="Normal 3 2 3 3 9 2" xfId="23508"/>
    <cellStyle name="Normal 3 2 3 3 9 3" xfId="34065"/>
    <cellStyle name="Normal 3 2 3 3 9 4" xfId="44620"/>
    <cellStyle name="Normal 3 2 3 3 9 5" xfId="55184"/>
    <cellStyle name="Normal 3 2 3 4" xfId="119"/>
    <cellStyle name="Normal 3 2 3 5" xfId="72"/>
    <cellStyle name="Normal 3 2 3 5 10" xfId="2729"/>
    <cellStyle name="Normal 3 2 3 5 11" xfId="13355"/>
    <cellStyle name="Normal 3 2 3 5 12" xfId="18284"/>
    <cellStyle name="Normal 3 2 3 5 13" xfId="28803"/>
    <cellStyle name="Normal 3 2 3 5 14" xfId="39358"/>
    <cellStyle name="Normal 3 2 3 5 15" xfId="49961"/>
    <cellStyle name="Normal 3 2 3 5 2" xfId="215"/>
    <cellStyle name="Normal 3 2 3 5 2 10" xfId="13442"/>
    <cellStyle name="Normal 3 2 3 5 2 11" xfId="18372"/>
    <cellStyle name="Normal 3 2 3 5 2 12" xfId="28934"/>
    <cellStyle name="Normal 3 2 3 5 2 13" xfId="39489"/>
    <cellStyle name="Normal 3 2 3 5 2 14" xfId="50049"/>
    <cellStyle name="Normal 3 2 3 5 2 2" xfId="395"/>
    <cellStyle name="Normal 3 2 3 5 2 2 10" xfId="29110"/>
    <cellStyle name="Normal 3 2 3 5 2 2 11" xfId="39665"/>
    <cellStyle name="Normal 3 2 3 5 2 2 12" xfId="50225"/>
    <cellStyle name="Normal 3 2 3 5 2 2 2" xfId="748"/>
    <cellStyle name="Normal 3 2 3 5 2 2 2 10" xfId="50577"/>
    <cellStyle name="Normal 3 2 3 5 2 2 2 2" xfId="1980"/>
    <cellStyle name="Normal 3 2 3 5 2 2 2 2 2" xfId="7266"/>
    <cellStyle name="Normal 3 2 3 5 2 2 2 2 2 2" xfId="12547"/>
    <cellStyle name="Normal 3 2 3 5 2 2 2 2 2 2 2" xfId="28053"/>
    <cellStyle name="Normal 3 2 3 5 2 2 2 2 2 2 3" xfId="38610"/>
    <cellStyle name="Normal 3 2 3 5 2 2 2 2 2 2 4" xfId="49165"/>
    <cellStyle name="Normal 3 2 3 5 2 2 2 2 2 2 5" xfId="59729"/>
    <cellStyle name="Normal 3 2 3 5 2 2 2 2 2 3" xfId="17666"/>
    <cellStyle name="Normal 3 2 3 5 2 2 2 2 2 4" xfId="22773"/>
    <cellStyle name="Normal 3 2 3 5 2 2 2 2 2 5" xfId="33330"/>
    <cellStyle name="Normal 3 2 3 5 2 2 2 2 2 6" xfId="43885"/>
    <cellStyle name="Normal 3 2 3 5 2 2 2 2 2 7" xfId="54449"/>
    <cellStyle name="Normal 3 2 3 5 2 2 2 2 3" xfId="9906"/>
    <cellStyle name="Normal 3 2 3 5 2 2 2 2 3 2" xfId="25413"/>
    <cellStyle name="Normal 3 2 3 5 2 2 2 2 3 3" xfId="35970"/>
    <cellStyle name="Normal 3 2 3 5 2 2 2 2 3 4" xfId="46525"/>
    <cellStyle name="Normal 3 2 3 5 2 2 2 2 3 5" xfId="57089"/>
    <cellStyle name="Normal 3 2 3 5 2 2 2 2 4" xfId="4624"/>
    <cellStyle name="Normal 3 2 3 5 2 2 2 2 5" xfId="15202"/>
    <cellStyle name="Normal 3 2 3 5 2 2 2 2 6" xfId="20133"/>
    <cellStyle name="Normal 3 2 3 5 2 2 2 2 7" xfId="30690"/>
    <cellStyle name="Normal 3 2 3 5 2 2 2 2 8" xfId="41245"/>
    <cellStyle name="Normal 3 2 3 5 2 2 2 2 9" xfId="51809"/>
    <cellStyle name="Normal 3 2 3 5 2 2 2 3" xfId="6034"/>
    <cellStyle name="Normal 3 2 3 5 2 2 2 3 2" xfId="11315"/>
    <cellStyle name="Normal 3 2 3 5 2 2 2 3 2 2" xfId="26821"/>
    <cellStyle name="Normal 3 2 3 5 2 2 2 3 2 3" xfId="37378"/>
    <cellStyle name="Normal 3 2 3 5 2 2 2 3 2 4" xfId="47933"/>
    <cellStyle name="Normal 3 2 3 5 2 2 2 3 2 5" xfId="58497"/>
    <cellStyle name="Normal 3 2 3 5 2 2 2 3 3" xfId="16434"/>
    <cellStyle name="Normal 3 2 3 5 2 2 2 3 4" xfId="21541"/>
    <cellStyle name="Normal 3 2 3 5 2 2 2 3 5" xfId="32098"/>
    <cellStyle name="Normal 3 2 3 5 2 2 2 3 6" xfId="42653"/>
    <cellStyle name="Normal 3 2 3 5 2 2 2 3 7" xfId="53217"/>
    <cellStyle name="Normal 3 2 3 5 2 2 2 4" xfId="8674"/>
    <cellStyle name="Normal 3 2 3 5 2 2 2 4 2" xfId="24181"/>
    <cellStyle name="Normal 3 2 3 5 2 2 2 4 3" xfId="34738"/>
    <cellStyle name="Normal 3 2 3 5 2 2 2 4 4" xfId="45293"/>
    <cellStyle name="Normal 3 2 3 5 2 2 2 4 5" xfId="55857"/>
    <cellStyle name="Normal 3 2 3 5 2 2 2 5" xfId="3392"/>
    <cellStyle name="Normal 3 2 3 5 2 2 2 6" xfId="13970"/>
    <cellStyle name="Normal 3 2 3 5 2 2 2 7" xfId="18901"/>
    <cellStyle name="Normal 3 2 3 5 2 2 2 8" xfId="29458"/>
    <cellStyle name="Normal 3 2 3 5 2 2 2 9" xfId="40013"/>
    <cellStyle name="Normal 3 2 3 5 2 2 3" xfId="1100"/>
    <cellStyle name="Normal 3 2 3 5 2 2 3 10" xfId="50929"/>
    <cellStyle name="Normal 3 2 3 5 2 2 3 2" xfId="2332"/>
    <cellStyle name="Normal 3 2 3 5 2 2 3 2 2" xfId="7618"/>
    <cellStyle name="Normal 3 2 3 5 2 2 3 2 2 2" xfId="12899"/>
    <cellStyle name="Normal 3 2 3 5 2 2 3 2 2 2 2" xfId="28405"/>
    <cellStyle name="Normal 3 2 3 5 2 2 3 2 2 2 3" xfId="38962"/>
    <cellStyle name="Normal 3 2 3 5 2 2 3 2 2 2 4" xfId="49517"/>
    <cellStyle name="Normal 3 2 3 5 2 2 3 2 2 2 5" xfId="60081"/>
    <cellStyle name="Normal 3 2 3 5 2 2 3 2 2 3" xfId="18018"/>
    <cellStyle name="Normal 3 2 3 5 2 2 3 2 2 4" xfId="23125"/>
    <cellStyle name="Normal 3 2 3 5 2 2 3 2 2 5" xfId="33682"/>
    <cellStyle name="Normal 3 2 3 5 2 2 3 2 2 6" xfId="44237"/>
    <cellStyle name="Normal 3 2 3 5 2 2 3 2 2 7" xfId="54801"/>
    <cellStyle name="Normal 3 2 3 5 2 2 3 2 3" xfId="10258"/>
    <cellStyle name="Normal 3 2 3 5 2 2 3 2 3 2" xfId="25765"/>
    <cellStyle name="Normal 3 2 3 5 2 2 3 2 3 3" xfId="36322"/>
    <cellStyle name="Normal 3 2 3 5 2 2 3 2 3 4" xfId="46877"/>
    <cellStyle name="Normal 3 2 3 5 2 2 3 2 3 5" xfId="57441"/>
    <cellStyle name="Normal 3 2 3 5 2 2 3 2 4" xfId="4976"/>
    <cellStyle name="Normal 3 2 3 5 2 2 3 2 5" xfId="15554"/>
    <cellStyle name="Normal 3 2 3 5 2 2 3 2 6" xfId="20485"/>
    <cellStyle name="Normal 3 2 3 5 2 2 3 2 7" xfId="31042"/>
    <cellStyle name="Normal 3 2 3 5 2 2 3 2 8" xfId="41597"/>
    <cellStyle name="Normal 3 2 3 5 2 2 3 2 9" xfId="52161"/>
    <cellStyle name="Normal 3 2 3 5 2 2 3 3" xfId="6386"/>
    <cellStyle name="Normal 3 2 3 5 2 2 3 3 2" xfId="11667"/>
    <cellStyle name="Normal 3 2 3 5 2 2 3 3 2 2" xfId="27173"/>
    <cellStyle name="Normal 3 2 3 5 2 2 3 3 2 3" xfId="37730"/>
    <cellStyle name="Normal 3 2 3 5 2 2 3 3 2 4" xfId="48285"/>
    <cellStyle name="Normal 3 2 3 5 2 2 3 3 2 5" xfId="58849"/>
    <cellStyle name="Normal 3 2 3 5 2 2 3 3 3" xfId="16786"/>
    <cellStyle name="Normal 3 2 3 5 2 2 3 3 4" xfId="21893"/>
    <cellStyle name="Normal 3 2 3 5 2 2 3 3 5" xfId="32450"/>
    <cellStyle name="Normal 3 2 3 5 2 2 3 3 6" xfId="43005"/>
    <cellStyle name="Normal 3 2 3 5 2 2 3 3 7" xfId="53569"/>
    <cellStyle name="Normal 3 2 3 5 2 2 3 4" xfId="9026"/>
    <cellStyle name="Normal 3 2 3 5 2 2 3 4 2" xfId="24533"/>
    <cellStyle name="Normal 3 2 3 5 2 2 3 4 3" xfId="35090"/>
    <cellStyle name="Normal 3 2 3 5 2 2 3 4 4" xfId="45645"/>
    <cellStyle name="Normal 3 2 3 5 2 2 3 4 5" xfId="56209"/>
    <cellStyle name="Normal 3 2 3 5 2 2 3 5" xfId="3744"/>
    <cellStyle name="Normal 3 2 3 5 2 2 3 6" xfId="14322"/>
    <cellStyle name="Normal 3 2 3 5 2 2 3 7" xfId="19253"/>
    <cellStyle name="Normal 3 2 3 5 2 2 3 8" xfId="29810"/>
    <cellStyle name="Normal 3 2 3 5 2 2 3 9" xfId="40365"/>
    <cellStyle name="Normal 3 2 3 5 2 2 4" xfId="1628"/>
    <cellStyle name="Normal 3 2 3 5 2 2 4 2" xfId="6914"/>
    <cellStyle name="Normal 3 2 3 5 2 2 4 2 2" xfId="12195"/>
    <cellStyle name="Normal 3 2 3 5 2 2 4 2 2 2" xfId="27701"/>
    <cellStyle name="Normal 3 2 3 5 2 2 4 2 2 3" xfId="38258"/>
    <cellStyle name="Normal 3 2 3 5 2 2 4 2 2 4" xfId="48813"/>
    <cellStyle name="Normal 3 2 3 5 2 2 4 2 2 5" xfId="59377"/>
    <cellStyle name="Normal 3 2 3 5 2 2 4 2 3" xfId="17314"/>
    <cellStyle name="Normal 3 2 3 5 2 2 4 2 4" xfId="22421"/>
    <cellStyle name="Normal 3 2 3 5 2 2 4 2 5" xfId="32978"/>
    <cellStyle name="Normal 3 2 3 5 2 2 4 2 6" xfId="43533"/>
    <cellStyle name="Normal 3 2 3 5 2 2 4 2 7" xfId="54097"/>
    <cellStyle name="Normal 3 2 3 5 2 2 4 3" xfId="9554"/>
    <cellStyle name="Normal 3 2 3 5 2 2 4 3 2" xfId="25061"/>
    <cellStyle name="Normal 3 2 3 5 2 2 4 3 3" xfId="35618"/>
    <cellStyle name="Normal 3 2 3 5 2 2 4 3 4" xfId="46173"/>
    <cellStyle name="Normal 3 2 3 5 2 2 4 3 5" xfId="56737"/>
    <cellStyle name="Normal 3 2 3 5 2 2 4 4" xfId="4272"/>
    <cellStyle name="Normal 3 2 3 5 2 2 4 5" xfId="14850"/>
    <cellStyle name="Normal 3 2 3 5 2 2 4 6" xfId="19781"/>
    <cellStyle name="Normal 3 2 3 5 2 2 4 7" xfId="30338"/>
    <cellStyle name="Normal 3 2 3 5 2 2 4 8" xfId="40893"/>
    <cellStyle name="Normal 3 2 3 5 2 2 4 9" xfId="51457"/>
    <cellStyle name="Normal 3 2 3 5 2 2 5" xfId="5681"/>
    <cellStyle name="Normal 3 2 3 5 2 2 5 2" xfId="10963"/>
    <cellStyle name="Normal 3 2 3 5 2 2 5 2 2" xfId="26469"/>
    <cellStyle name="Normal 3 2 3 5 2 2 5 2 3" xfId="37026"/>
    <cellStyle name="Normal 3 2 3 5 2 2 5 2 4" xfId="47581"/>
    <cellStyle name="Normal 3 2 3 5 2 2 5 2 5" xfId="58145"/>
    <cellStyle name="Normal 3 2 3 5 2 2 5 3" xfId="16082"/>
    <cellStyle name="Normal 3 2 3 5 2 2 5 4" xfId="21189"/>
    <cellStyle name="Normal 3 2 3 5 2 2 5 5" xfId="31746"/>
    <cellStyle name="Normal 3 2 3 5 2 2 5 6" xfId="42301"/>
    <cellStyle name="Normal 3 2 3 5 2 2 5 7" xfId="52865"/>
    <cellStyle name="Normal 3 2 3 5 2 2 6" xfId="8322"/>
    <cellStyle name="Normal 3 2 3 5 2 2 6 2" xfId="23829"/>
    <cellStyle name="Normal 3 2 3 5 2 2 6 3" xfId="34386"/>
    <cellStyle name="Normal 3 2 3 5 2 2 6 4" xfId="44941"/>
    <cellStyle name="Normal 3 2 3 5 2 2 6 5" xfId="55505"/>
    <cellStyle name="Normal 3 2 3 5 2 2 7" xfId="3044"/>
    <cellStyle name="Normal 3 2 3 5 2 2 8" xfId="13618"/>
    <cellStyle name="Normal 3 2 3 5 2 2 9" xfId="18549"/>
    <cellStyle name="Normal 3 2 3 5 2 3" xfId="571"/>
    <cellStyle name="Normal 3 2 3 5 2 3 10" xfId="39837"/>
    <cellStyle name="Normal 3 2 3 5 2 3 11" xfId="50401"/>
    <cellStyle name="Normal 3 2 3 5 2 3 2" xfId="1276"/>
    <cellStyle name="Normal 3 2 3 5 2 3 2 10" xfId="51105"/>
    <cellStyle name="Normal 3 2 3 5 2 3 2 2" xfId="2508"/>
    <cellStyle name="Normal 3 2 3 5 2 3 2 2 2" xfId="7794"/>
    <cellStyle name="Normal 3 2 3 5 2 3 2 2 2 2" xfId="13075"/>
    <cellStyle name="Normal 3 2 3 5 2 3 2 2 2 2 2" xfId="28581"/>
    <cellStyle name="Normal 3 2 3 5 2 3 2 2 2 2 3" xfId="39138"/>
    <cellStyle name="Normal 3 2 3 5 2 3 2 2 2 2 4" xfId="49693"/>
    <cellStyle name="Normal 3 2 3 5 2 3 2 2 2 2 5" xfId="60257"/>
    <cellStyle name="Normal 3 2 3 5 2 3 2 2 2 3" xfId="18194"/>
    <cellStyle name="Normal 3 2 3 5 2 3 2 2 2 4" xfId="23301"/>
    <cellStyle name="Normal 3 2 3 5 2 3 2 2 2 5" xfId="33858"/>
    <cellStyle name="Normal 3 2 3 5 2 3 2 2 2 6" xfId="44413"/>
    <cellStyle name="Normal 3 2 3 5 2 3 2 2 2 7" xfId="54977"/>
    <cellStyle name="Normal 3 2 3 5 2 3 2 2 3" xfId="10434"/>
    <cellStyle name="Normal 3 2 3 5 2 3 2 2 3 2" xfId="25941"/>
    <cellStyle name="Normal 3 2 3 5 2 3 2 2 3 3" xfId="36498"/>
    <cellStyle name="Normal 3 2 3 5 2 3 2 2 3 4" xfId="47053"/>
    <cellStyle name="Normal 3 2 3 5 2 3 2 2 3 5" xfId="57617"/>
    <cellStyle name="Normal 3 2 3 5 2 3 2 2 4" xfId="5152"/>
    <cellStyle name="Normal 3 2 3 5 2 3 2 2 5" xfId="15730"/>
    <cellStyle name="Normal 3 2 3 5 2 3 2 2 6" xfId="20661"/>
    <cellStyle name="Normal 3 2 3 5 2 3 2 2 7" xfId="31218"/>
    <cellStyle name="Normal 3 2 3 5 2 3 2 2 8" xfId="41773"/>
    <cellStyle name="Normal 3 2 3 5 2 3 2 2 9" xfId="52337"/>
    <cellStyle name="Normal 3 2 3 5 2 3 2 3" xfId="6562"/>
    <cellStyle name="Normal 3 2 3 5 2 3 2 3 2" xfId="11843"/>
    <cellStyle name="Normal 3 2 3 5 2 3 2 3 2 2" xfId="27349"/>
    <cellStyle name="Normal 3 2 3 5 2 3 2 3 2 3" xfId="37906"/>
    <cellStyle name="Normal 3 2 3 5 2 3 2 3 2 4" xfId="48461"/>
    <cellStyle name="Normal 3 2 3 5 2 3 2 3 2 5" xfId="59025"/>
    <cellStyle name="Normal 3 2 3 5 2 3 2 3 3" xfId="16962"/>
    <cellStyle name="Normal 3 2 3 5 2 3 2 3 4" xfId="22069"/>
    <cellStyle name="Normal 3 2 3 5 2 3 2 3 5" xfId="32626"/>
    <cellStyle name="Normal 3 2 3 5 2 3 2 3 6" xfId="43181"/>
    <cellStyle name="Normal 3 2 3 5 2 3 2 3 7" xfId="53745"/>
    <cellStyle name="Normal 3 2 3 5 2 3 2 4" xfId="9202"/>
    <cellStyle name="Normal 3 2 3 5 2 3 2 4 2" xfId="24709"/>
    <cellStyle name="Normal 3 2 3 5 2 3 2 4 3" xfId="35266"/>
    <cellStyle name="Normal 3 2 3 5 2 3 2 4 4" xfId="45821"/>
    <cellStyle name="Normal 3 2 3 5 2 3 2 4 5" xfId="56385"/>
    <cellStyle name="Normal 3 2 3 5 2 3 2 5" xfId="3920"/>
    <cellStyle name="Normal 3 2 3 5 2 3 2 6" xfId="14498"/>
    <cellStyle name="Normal 3 2 3 5 2 3 2 7" xfId="19429"/>
    <cellStyle name="Normal 3 2 3 5 2 3 2 8" xfId="29986"/>
    <cellStyle name="Normal 3 2 3 5 2 3 2 9" xfId="40541"/>
    <cellStyle name="Normal 3 2 3 5 2 3 3" xfId="1804"/>
    <cellStyle name="Normal 3 2 3 5 2 3 3 2" xfId="7090"/>
    <cellStyle name="Normal 3 2 3 5 2 3 3 2 2" xfId="12371"/>
    <cellStyle name="Normal 3 2 3 5 2 3 3 2 2 2" xfId="27877"/>
    <cellStyle name="Normal 3 2 3 5 2 3 3 2 2 3" xfId="38434"/>
    <cellStyle name="Normal 3 2 3 5 2 3 3 2 2 4" xfId="48989"/>
    <cellStyle name="Normal 3 2 3 5 2 3 3 2 2 5" xfId="59553"/>
    <cellStyle name="Normal 3 2 3 5 2 3 3 2 3" xfId="17490"/>
    <cellStyle name="Normal 3 2 3 5 2 3 3 2 4" xfId="22597"/>
    <cellStyle name="Normal 3 2 3 5 2 3 3 2 5" xfId="33154"/>
    <cellStyle name="Normal 3 2 3 5 2 3 3 2 6" xfId="43709"/>
    <cellStyle name="Normal 3 2 3 5 2 3 3 2 7" xfId="54273"/>
    <cellStyle name="Normal 3 2 3 5 2 3 3 3" xfId="9730"/>
    <cellStyle name="Normal 3 2 3 5 2 3 3 3 2" xfId="25237"/>
    <cellStyle name="Normal 3 2 3 5 2 3 3 3 3" xfId="35794"/>
    <cellStyle name="Normal 3 2 3 5 2 3 3 3 4" xfId="46349"/>
    <cellStyle name="Normal 3 2 3 5 2 3 3 3 5" xfId="56913"/>
    <cellStyle name="Normal 3 2 3 5 2 3 3 4" xfId="4448"/>
    <cellStyle name="Normal 3 2 3 5 2 3 3 5" xfId="15026"/>
    <cellStyle name="Normal 3 2 3 5 2 3 3 6" xfId="19957"/>
    <cellStyle name="Normal 3 2 3 5 2 3 3 7" xfId="30514"/>
    <cellStyle name="Normal 3 2 3 5 2 3 3 8" xfId="41069"/>
    <cellStyle name="Normal 3 2 3 5 2 3 3 9" xfId="51633"/>
    <cellStyle name="Normal 3 2 3 5 2 3 4" xfId="5857"/>
    <cellStyle name="Normal 3 2 3 5 2 3 4 2" xfId="11139"/>
    <cellStyle name="Normal 3 2 3 5 2 3 4 2 2" xfId="26645"/>
    <cellStyle name="Normal 3 2 3 5 2 3 4 2 3" xfId="37202"/>
    <cellStyle name="Normal 3 2 3 5 2 3 4 2 4" xfId="47757"/>
    <cellStyle name="Normal 3 2 3 5 2 3 4 2 5" xfId="58321"/>
    <cellStyle name="Normal 3 2 3 5 2 3 4 3" xfId="16258"/>
    <cellStyle name="Normal 3 2 3 5 2 3 4 4" xfId="21365"/>
    <cellStyle name="Normal 3 2 3 5 2 3 4 5" xfId="31922"/>
    <cellStyle name="Normal 3 2 3 5 2 3 4 6" xfId="42477"/>
    <cellStyle name="Normal 3 2 3 5 2 3 4 7" xfId="53041"/>
    <cellStyle name="Normal 3 2 3 5 2 3 5" xfId="8498"/>
    <cellStyle name="Normal 3 2 3 5 2 3 5 2" xfId="24005"/>
    <cellStyle name="Normal 3 2 3 5 2 3 5 3" xfId="34562"/>
    <cellStyle name="Normal 3 2 3 5 2 3 5 4" xfId="45117"/>
    <cellStyle name="Normal 3 2 3 5 2 3 5 5" xfId="55681"/>
    <cellStyle name="Normal 3 2 3 5 2 3 6" xfId="3216"/>
    <cellStyle name="Normal 3 2 3 5 2 3 7" xfId="13794"/>
    <cellStyle name="Normal 3 2 3 5 2 3 8" xfId="18725"/>
    <cellStyle name="Normal 3 2 3 5 2 3 9" xfId="29282"/>
    <cellStyle name="Normal 3 2 3 5 2 4" xfId="924"/>
    <cellStyle name="Normal 3 2 3 5 2 4 10" xfId="50753"/>
    <cellStyle name="Normal 3 2 3 5 2 4 2" xfId="2156"/>
    <cellStyle name="Normal 3 2 3 5 2 4 2 2" xfId="7442"/>
    <cellStyle name="Normal 3 2 3 5 2 4 2 2 2" xfId="12723"/>
    <cellStyle name="Normal 3 2 3 5 2 4 2 2 2 2" xfId="28229"/>
    <cellStyle name="Normal 3 2 3 5 2 4 2 2 2 3" xfId="38786"/>
    <cellStyle name="Normal 3 2 3 5 2 4 2 2 2 4" xfId="49341"/>
    <cellStyle name="Normal 3 2 3 5 2 4 2 2 2 5" xfId="59905"/>
    <cellStyle name="Normal 3 2 3 5 2 4 2 2 3" xfId="17842"/>
    <cellStyle name="Normal 3 2 3 5 2 4 2 2 4" xfId="22949"/>
    <cellStyle name="Normal 3 2 3 5 2 4 2 2 5" xfId="33506"/>
    <cellStyle name="Normal 3 2 3 5 2 4 2 2 6" xfId="44061"/>
    <cellStyle name="Normal 3 2 3 5 2 4 2 2 7" xfId="54625"/>
    <cellStyle name="Normal 3 2 3 5 2 4 2 3" xfId="10082"/>
    <cellStyle name="Normal 3 2 3 5 2 4 2 3 2" xfId="25589"/>
    <cellStyle name="Normal 3 2 3 5 2 4 2 3 3" xfId="36146"/>
    <cellStyle name="Normal 3 2 3 5 2 4 2 3 4" xfId="46701"/>
    <cellStyle name="Normal 3 2 3 5 2 4 2 3 5" xfId="57265"/>
    <cellStyle name="Normal 3 2 3 5 2 4 2 4" xfId="4800"/>
    <cellStyle name="Normal 3 2 3 5 2 4 2 5" xfId="15378"/>
    <cellStyle name="Normal 3 2 3 5 2 4 2 6" xfId="20309"/>
    <cellStyle name="Normal 3 2 3 5 2 4 2 7" xfId="30866"/>
    <cellStyle name="Normal 3 2 3 5 2 4 2 8" xfId="41421"/>
    <cellStyle name="Normal 3 2 3 5 2 4 2 9" xfId="51985"/>
    <cellStyle name="Normal 3 2 3 5 2 4 3" xfId="6210"/>
    <cellStyle name="Normal 3 2 3 5 2 4 3 2" xfId="11491"/>
    <cellStyle name="Normal 3 2 3 5 2 4 3 2 2" xfId="26997"/>
    <cellStyle name="Normal 3 2 3 5 2 4 3 2 3" xfId="37554"/>
    <cellStyle name="Normal 3 2 3 5 2 4 3 2 4" xfId="48109"/>
    <cellStyle name="Normal 3 2 3 5 2 4 3 2 5" xfId="58673"/>
    <cellStyle name="Normal 3 2 3 5 2 4 3 3" xfId="16610"/>
    <cellStyle name="Normal 3 2 3 5 2 4 3 4" xfId="21717"/>
    <cellStyle name="Normal 3 2 3 5 2 4 3 5" xfId="32274"/>
    <cellStyle name="Normal 3 2 3 5 2 4 3 6" xfId="42829"/>
    <cellStyle name="Normal 3 2 3 5 2 4 3 7" xfId="53393"/>
    <cellStyle name="Normal 3 2 3 5 2 4 4" xfId="8850"/>
    <cellStyle name="Normal 3 2 3 5 2 4 4 2" xfId="24357"/>
    <cellStyle name="Normal 3 2 3 5 2 4 4 3" xfId="34914"/>
    <cellStyle name="Normal 3 2 3 5 2 4 4 4" xfId="45469"/>
    <cellStyle name="Normal 3 2 3 5 2 4 4 5" xfId="56033"/>
    <cellStyle name="Normal 3 2 3 5 2 4 5" xfId="3568"/>
    <cellStyle name="Normal 3 2 3 5 2 4 6" xfId="14146"/>
    <cellStyle name="Normal 3 2 3 5 2 4 7" xfId="19077"/>
    <cellStyle name="Normal 3 2 3 5 2 4 8" xfId="29634"/>
    <cellStyle name="Normal 3 2 3 5 2 4 9" xfId="40189"/>
    <cellStyle name="Normal 3 2 3 5 2 5" xfId="1452"/>
    <cellStyle name="Normal 3 2 3 5 2 5 2" xfId="6738"/>
    <cellStyle name="Normal 3 2 3 5 2 5 2 2" xfId="12019"/>
    <cellStyle name="Normal 3 2 3 5 2 5 2 2 2" xfId="27525"/>
    <cellStyle name="Normal 3 2 3 5 2 5 2 2 3" xfId="38082"/>
    <cellStyle name="Normal 3 2 3 5 2 5 2 2 4" xfId="48637"/>
    <cellStyle name="Normal 3 2 3 5 2 5 2 2 5" xfId="59201"/>
    <cellStyle name="Normal 3 2 3 5 2 5 2 3" xfId="17138"/>
    <cellStyle name="Normal 3 2 3 5 2 5 2 4" xfId="22245"/>
    <cellStyle name="Normal 3 2 3 5 2 5 2 5" xfId="32802"/>
    <cellStyle name="Normal 3 2 3 5 2 5 2 6" xfId="43357"/>
    <cellStyle name="Normal 3 2 3 5 2 5 2 7" xfId="53921"/>
    <cellStyle name="Normal 3 2 3 5 2 5 3" xfId="9378"/>
    <cellStyle name="Normal 3 2 3 5 2 5 3 2" xfId="24885"/>
    <cellStyle name="Normal 3 2 3 5 2 5 3 3" xfId="35442"/>
    <cellStyle name="Normal 3 2 3 5 2 5 3 4" xfId="45997"/>
    <cellStyle name="Normal 3 2 3 5 2 5 3 5" xfId="56561"/>
    <cellStyle name="Normal 3 2 3 5 2 5 4" xfId="4096"/>
    <cellStyle name="Normal 3 2 3 5 2 5 5" xfId="14674"/>
    <cellStyle name="Normal 3 2 3 5 2 5 6" xfId="19605"/>
    <cellStyle name="Normal 3 2 3 5 2 5 7" xfId="30162"/>
    <cellStyle name="Normal 3 2 3 5 2 5 8" xfId="40717"/>
    <cellStyle name="Normal 3 2 3 5 2 5 9" xfId="51281"/>
    <cellStyle name="Normal 3 2 3 5 2 6" xfId="2684"/>
    <cellStyle name="Normal 3 2 3 5 2 6 2" xfId="7970"/>
    <cellStyle name="Normal 3 2 3 5 2 6 2 2" xfId="13251"/>
    <cellStyle name="Normal 3 2 3 5 2 6 2 2 2" xfId="28757"/>
    <cellStyle name="Normal 3 2 3 5 2 6 2 2 3" xfId="39314"/>
    <cellStyle name="Normal 3 2 3 5 2 6 2 2 4" xfId="49869"/>
    <cellStyle name="Normal 3 2 3 5 2 6 2 2 5" xfId="60433"/>
    <cellStyle name="Normal 3 2 3 5 2 6 2 3" xfId="23477"/>
    <cellStyle name="Normal 3 2 3 5 2 6 2 4" xfId="34034"/>
    <cellStyle name="Normal 3 2 3 5 2 6 2 5" xfId="44589"/>
    <cellStyle name="Normal 3 2 3 5 2 6 2 6" xfId="55153"/>
    <cellStyle name="Normal 3 2 3 5 2 6 3" xfId="10610"/>
    <cellStyle name="Normal 3 2 3 5 2 6 3 2" xfId="26117"/>
    <cellStyle name="Normal 3 2 3 5 2 6 3 3" xfId="36674"/>
    <cellStyle name="Normal 3 2 3 5 2 6 3 4" xfId="47229"/>
    <cellStyle name="Normal 3 2 3 5 2 6 3 5" xfId="57793"/>
    <cellStyle name="Normal 3 2 3 5 2 6 4" xfId="5328"/>
    <cellStyle name="Normal 3 2 3 5 2 6 5" xfId="15906"/>
    <cellStyle name="Normal 3 2 3 5 2 6 6" xfId="20837"/>
    <cellStyle name="Normal 3 2 3 5 2 6 7" xfId="31394"/>
    <cellStyle name="Normal 3 2 3 5 2 6 8" xfId="41949"/>
    <cellStyle name="Normal 3 2 3 5 2 6 9" xfId="52513"/>
    <cellStyle name="Normal 3 2 3 5 2 7" xfId="5505"/>
    <cellStyle name="Normal 3 2 3 5 2 7 2" xfId="10787"/>
    <cellStyle name="Normal 3 2 3 5 2 7 2 2" xfId="26293"/>
    <cellStyle name="Normal 3 2 3 5 2 7 2 3" xfId="36850"/>
    <cellStyle name="Normal 3 2 3 5 2 7 2 4" xfId="47405"/>
    <cellStyle name="Normal 3 2 3 5 2 7 2 5" xfId="57969"/>
    <cellStyle name="Normal 3 2 3 5 2 7 3" xfId="21013"/>
    <cellStyle name="Normal 3 2 3 5 2 7 4" xfId="31570"/>
    <cellStyle name="Normal 3 2 3 5 2 7 5" xfId="42125"/>
    <cellStyle name="Normal 3 2 3 5 2 7 6" xfId="52689"/>
    <cellStyle name="Normal 3 2 3 5 2 8" xfId="8146"/>
    <cellStyle name="Normal 3 2 3 5 2 8 2" xfId="23653"/>
    <cellStyle name="Normal 3 2 3 5 2 8 3" xfId="34210"/>
    <cellStyle name="Normal 3 2 3 5 2 8 4" xfId="44765"/>
    <cellStyle name="Normal 3 2 3 5 2 8 5" xfId="55329"/>
    <cellStyle name="Normal 3 2 3 5 2 9" xfId="2861"/>
    <cellStyle name="Normal 3 2 3 5 3" xfId="308"/>
    <cellStyle name="Normal 3 2 3 5 3 10" xfId="29023"/>
    <cellStyle name="Normal 3 2 3 5 3 11" xfId="39578"/>
    <cellStyle name="Normal 3 2 3 5 3 12" xfId="50138"/>
    <cellStyle name="Normal 3 2 3 5 3 2" xfId="661"/>
    <cellStyle name="Normal 3 2 3 5 3 2 10" xfId="50490"/>
    <cellStyle name="Normal 3 2 3 5 3 2 2" xfId="1893"/>
    <cellStyle name="Normal 3 2 3 5 3 2 2 2" xfId="7179"/>
    <cellStyle name="Normal 3 2 3 5 3 2 2 2 2" xfId="12460"/>
    <cellStyle name="Normal 3 2 3 5 3 2 2 2 2 2" xfId="27966"/>
    <cellStyle name="Normal 3 2 3 5 3 2 2 2 2 3" xfId="38523"/>
    <cellStyle name="Normal 3 2 3 5 3 2 2 2 2 4" xfId="49078"/>
    <cellStyle name="Normal 3 2 3 5 3 2 2 2 2 5" xfId="59642"/>
    <cellStyle name="Normal 3 2 3 5 3 2 2 2 3" xfId="17579"/>
    <cellStyle name="Normal 3 2 3 5 3 2 2 2 4" xfId="22686"/>
    <cellStyle name="Normal 3 2 3 5 3 2 2 2 5" xfId="33243"/>
    <cellStyle name="Normal 3 2 3 5 3 2 2 2 6" xfId="43798"/>
    <cellStyle name="Normal 3 2 3 5 3 2 2 2 7" xfId="54362"/>
    <cellStyle name="Normal 3 2 3 5 3 2 2 3" xfId="9819"/>
    <cellStyle name="Normal 3 2 3 5 3 2 2 3 2" xfId="25326"/>
    <cellStyle name="Normal 3 2 3 5 3 2 2 3 3" xfId="35883"/>
    <cellStyle name="Normal 3 2 3 5 3 2 2 3 4" xfId="46438"/>
    <cellStyle name="Normal 3 2 3 5 3 2 2 3 5" xfId="57002"/>
    <cellStyle name="Normal 3 2 3 5 3 2 2 4" xfId="4537"/>
    <cellStyle name="Normal 3 2 3 5 3 2 2 5" xfId="15115"/>
    <cellStyle name="Normal 3 2 3 5 3 2 2 6" xfId="20046"/>
    <cellStyle name="Normal 3 2 3 5 3 2 2 7" xfId="30603"/>
    <cellStyle name="Normal 3 2 3 5 3 2 2 8" xfId="41158"/>
    <cellStyle name="Normal 3 2 3 5 3 2 2 9" xfId="51722"/>
    <cellStyle name="Normal 3 2 3 5 3 2 3" xfId="5947"/>
    <cellStyle name="Normal 3 2 3 5 3 2 3 2" xfId="11228"/>
    <cellStyle name="Normal 3 2 3 5 3 2 3 2 2" xfId="26734"/>
    <cellStyle name="Normal 3 2 3 5 3 2 3 2 3" xfId="37291"/>
    <cellStyle name="Normal 3 2 3 5 3 2 3 2 4" xfId="47846"/>
    <cellStyle name="Normal 3 2 3 5 3 2 3 2 5" xfId="58410"/>
    <cellStyle name="Normal 3 2 3 5 3 2 3 3" xfId="16347"/>
    <cellStyle name="Normal 3 2 3 5 3 2 3 4" xfId="21454"/>
    <cellStyle name="Normal 3 2 3 5 3 2 3 5" xfId="32011"/>
    <cellStyle name="Normal 3 2 3 5 3 2 3 6" xfId="42566"/>
    <cellStyle name="Normal 3 2 3 5 3 2 3 7" xfId="53130"/>
    <cellStyle name="Normal 3 2 3 5 3 2 4" xfId="8587"/>
    <cellStyle name="Normal 3 2 3 5 3 2 4 2" xfId="24094"/>
    <cellStyle name="Normal 3 2 3 5 3 2 4 3" xfId="34651"/>
    <cellStyle name="Normal 3 2 3 5 3 2 4 4" xfId="45206"/>
    <cellStyle name="Normal 3 2 3 5 3 2 4 5" xfId="55770"/>
    <cellStyle name="Normal 3 2 3 5 3 2 5" xfId="3305"/>
    <cellStyle name="Normal 3 2 3 5 3 2 6" xfId="13883"/>
    <cellStyle name="Normal 3 2 3 5 3 2 7" xfId="18814"/>
    <cellStyle name="Normal 3 2 3 5 3 2 8" xfId="29371"/>
    <cellStyle name="Normal 3 2 3 5 3 2 9" xfId="39926"/>
    <cellStyle name="Normal 3 2 3 5 3 3" xfId="1013"/>
    <cellStyle name="Normal 3 2 3 5 3 3 10" xfId="50842"/>
    <cellStyle name="Normal 3 2 3 5 3 3 2" xfId="2245"/>
    <cellStyle name="Normal 3 2 3 5 3 3 2 2" xfId="7531"/>
    <cellStyle name="Normal 3 2 3 5 3 3 2 2 2" xfId="12812"/>
    <cellStyle name="Normal 3 2 3 5 3 3 2 2 2 2" xfId="28318"/>
    <cellStyle name="Normal 3 2 3 5 3 3 2 2 2 3" xfId="38875"/>
    <cellStyle name="Normal 3 2 3 5 3 3 2 2 2 4" xfId="49430"/>
    <cellStyle name="Normal 3 2 3 5 3 3 2 2 2 5" xfId="59994"/>
    <cellStyle name="Normal 3 2 3 5 3 3 2 2 3" xfId="17931"/>
    <cellStyle name="Normal 3 2 3 5 3 3 2 2 4" xfId="23038"/>
    <cellStyle name="Normal 3 2 3 5 3 3 2 2 5" xfId="33595"/>
    <cellStyle name="Normal 3 2 3 5 3 3 2 2 6" xfId="44150"/>
    <cellStyle name="Normal 3 2 3 5 3 3 2 2 7" xfId="54714"/>
    <cellStyle name="Normal 3 2 3 5 3 3 2 3" xfId="10171"/>
    <cellStyle name="Normal 3 2 3 5 3 3 2 3 2" xfId="25678"/>
    <cellStyle name="Normal 3 2 3 5 3 3 2 3 3" xfId="36235"/>
    <cellStyle name="Normal 3 2 3 5 3 3 2 3 4" xfId="46790"/>
    <cellStyle name="Normal 3 2 3 5 3 3 2 3 5" xfId="57354"/>
    <cellStyle name="Normal 3 2 3 5 3 3 2 4" xfId="4889"/>
    <cellStyle name="Normal 3 2 3 5 3 3 2 5" xfId="15467"/>
    <cellStyle name="Normal 3 2 3 5 3 3 2 6" xfId="20398"/>
    <cellStyle name="Normal 3 2 3 5 3 3 2 7" xfId="30955"/>
    <cellStyle name="Normal 3 2 3 5 3 3 2 8" xfId="41510"/>
    <cellStyle name="Normal 3 2 3 5 3 3 2 9" xfId="52074"/>
    <cellStyle name="Normal 3 2 3 5 3 3 3" xfId="6299"/>
    <cellStyle name="Normal 3 2 3 5 3 3 3 2" xfId="11580"/>
    <cellStyle name="Normal 3 2 3 5 3 3 3 2 2" xfId="27086"/>
    <cellStyle name="Normal 3 2 3 5 3 3 3 2 3" xfId="37643"/>
    <cellStyle name="Normal 3 2 3 5 3 3 3 2 4" xfId="48198"/>
    <cellStyle name="Normal 3 2 3 5 3 3 3 2 5" xfId="58762"/>
    <cellStyle name="Normal 3 2 3 5 3 3 3 3" xfId="16699"/>
    <cellStyle name="Normal 3 2 3 5 3 3 3 4" xfId="21806"/>
    <cellStyle name="Normal 3 2 3 5 3 3 3 5" xfId="32363"/>
    <cellStyle name="Normal 3 2 3 5 3 3 3 6" xfId="42918"/>
    <cellStyle name="Normal 3 2 3 5 3 3 3 7" xfId="53482"/>
    <cellStyle name="Normal 3 2 3 5 3 3 4" xfId="8939"/>
    <cellStyle name="Normal 3 2 3 5 3 3 4 2" xfId="24446"/>
    <cellStyle name="Normal 3 2 3 5 3 3 4 3" xfId="35003"/>
    <cellStyle name="Normal 3 2 3 5 3 3 4 4" xfId="45558"/>
    <cellStyle name="Normal 3 2 3 5 3 3 4 5" xfId="56122"/>
    <cellStyle name="Normal 3 2 3 5 3 3 5" xfId="3657"/>
    <cellStyle name="Normal 3 2 3 5 3 3 6" xfId="14235"/>
    <cellStyle name="Normal 3 2 3 5 3 3 7" xfId="19166"/>
    <cellStyle name="Normal 3 2 3 5 3 3 8" xfId="29723"/>
    <cellStyle name="Normal 3 2 3 5 3 3 9" xfId="40278"/>
    <cellStyle name="Normal 3 2 3 5 3 4" xfId="1541"/>
    <cellStyle name="Normal 3 2 3 5 3 4 2" xfId="6827"/>
    <cellStyle name="Normal 3 2 3 5 3 4 2 2" xfId="12108"/>
    <cellStyle name="Normal 3 2 3 5 3 4 2 2 2" xfId="27614"/>
    <cellStyle name="Normal 3 2 3 5 3 4 2 2 3" xfId="38171"/>
    <cellStyle name="Normal 3 2 3 5 3 4 2 2 4" xfId="48726"/>
    <cellStyle name="Normal 3 2 3 5 3 4 2 2 5" xfId="59290"/>
    <cellStyle name="Normal 3 2 3 5 3 4 2 3" xfId="17227"/>
    <cellStyle name="Normal 3 2 3 5 3 4 2 4" xfId="22334"/>
    <cellStyle name="Normal 3 2 3 5 3 4 2 5" xfId="32891"/>
    <cellStyle name="Normal 3 2 3 5 3 4 2 6" xfId="43446"/>
    <cellStyle name="Normal 3 2 3 5 3 4 2 7" xfId="54010"/>
    <cellStyle name="Normal 3 2 3 5 3 4 3" xfId="9467"/>
    <cellStyle name="Normal 3 2 3 5 3 4 3 2" xfId="24974"/>
    <cellStyle name="Normal 3 2 3 5 3 4 3 3" xfId="35531"/>
    <cellStyle name="Normal 3 2 3 5 3 4 3 4" xfId="46086"/>
    <cellStyle name="Normal 3 2 3 5 3 4 3 5" xfId="56650"/>
    <cellStyle name="Normal 3 2 3 5 3 4 4" xfId="4185"/>
    <cellStyle name="Normal 3 2 3 5 3 4 5" xfId="14763"/>
    <cellStyle name="Normal 3 2 3 5 3 4 6" xfId="19694"/>
    <cellStyle name="Normal 3 2 3 5 3 4 7" xfId="30251"/>
    <cellStyle name="Normal 3 2 3 5 3 4 8" xfId="40806"/>
    <cellStyle name="Normal 3 2 3 5 3 4 9" xfId="51370"/>
    <cellStyle name="Normal 3 2 3 5 3 5" xfId="5594"/>
    <cellStyle name="Normal 3 2 3 5 3 5 2" xfId="10876"/>
    <cellStyle name="Normal 3 2 3 5 3 5 2 2" xfId="26382"/>
    <cellStyle name="Normal 3 2 3 5 3 5 2 3" xfId="36939"/>
    <cellStyle name="Normal 3 2 3 5 3 5 2 4" xfId="47494"/>
    <cellStyle name="Normal 3 2 3 5 3 5 2 5" xfId="58058"/>
    <cellStyle name="Normal 3 2 3 5 3 5 3" xfId="15995"/>
    <cellStyle name="Normal 3 2 3 5 3 5 4" xfId="21102"/>
    <cellStyle name="Normal 3 2 3 5 3 5 5" xfId="31659"/>
    <cellStyle name="Normal 3 2 3 5 3 5 6" xfId="42214"/>
    <cellStyle name="Normal 3 2 3 5 3 5 7" xfId="52778"/>
    <cellStyle name="Normal 3 2 3 5 3 6" xfId="8235"/>
    <cellStyle name="Normal 3 2 3 5 3 6 2" xfId="23742"/>
    <cellStyle name="Normal 3 2 3 5 3 6 3" xfId="34299"/>
    <cellStyle name="Normal 3 2 3 5 3 6 4" xfId="44854"/>
    <cellStyle name="Normal 3 2 3 5 3 6 5" xfId="55418"/>
    <cellStyle name="Normal 3 2 3 5 3 7" xfId="2957"/>
    <cellStyle name="Normal 3 2 3 5 3 8" xfId="13531"/>
    <cellStyle name="Normal 3 2 3 5 3 9" xfId="18462"/>
    <cellStyle name="Normal 3 2 3 5 4" xfId="484"/>
    <cellStyle name="Normal 3 2 3 5 4 10" xfId="39752"/>
    <cellStyle name="Normal 3 2 3 5 4 11" xfId="50314"/>
    <cellStyle name="Normal 3 2 3 5 4 2" xfId="1189"/>
    <cellStyle name="Normal 3 2 3 5 4 2 10" xfId="51018"/>
    <cellStyle name="Normal 3 2 3 5 4 2 2" xfId="2421"/>
    <cellStyle name="Normal 3 2 3 5 4 2 2 2" xfId="7707"/>
    <cellStyle name="Normal 3 2 3 5 4 2 2 2 2" xfId="12988"/>
    <cellStyle name="Normal 3 2 3 5 4 2 2 2 2 2" xfId="28494"/>
    <cellStyle name="Normal 3 2 3 5 4 2 2 2 2 3" xfId="39051"/>
    <cellStyle name="Normal 3 2 3 5 4 2 2 2 2 4" xfId="49606"/>
    <cellStyle name="Normal 3 2 3 5 4 2 2 2 2 5" xfId="60170"/>
    <cellStyle name="Normal 3 2 3 5 4 2 2 2 3" xfId="18107"/>
    <cellStyle name="Normal 3 2 3 5 4 2 2 2 4" xfId="23214"/>
    <cellStyle name="Normal 3 2 3 5 4 2 2 2 5" xfId="33771"/>
    <cellStyle name="Normal 3 2 3 5 4 2 2 2 6" xfId="44326"/>
    <cellStyle name="Normal 3 2 3 5 4 2 2 2 7" xfId="54890"/>
    <cellStyle name="Normal 3 2 3 5 4 2 2 3" xfId="10347"/>
    <cellStyle name="Normal 3 2 3 5 4 2 2 3 2" xfId="25854"/>
    <cellStyle name="Normal 3 2 3 5 4 2 2 3 3" xfId="36411"/>
    <cellStyle name="Normal 3 2 3 5 4 2 2 3 4" xfId="46966"/>
    <cellStyle name="Normal 3 2 3 5 4 2 2 3 5" xfId="57530"/>
    <cellStyle name="Normal 3 2 3 5 4 2 2 4" xfId="5065"/>
    <cellStyle name="Normal 3 2 3 5 4 2 2 5" xfId="15643"/>
    <cellStyle name="Normal 3 2 3 5 4 2 2 6" xfId="20574"/>
    <cellStyle name="Normal 3 2 3 5 4 2 2 7" xfId="31131"/>
    <cellStyle name="Normal 3 2 3 5 4 2 2 8" xfId="41686"/>
    <cellStyle name="Normal 3 2 3 5 4 2 2 9" xfId="52250"/>
    <cellStyle name="Normal 3 2 3 5 4 2 3" xfId="6475"/>
    <cellStyle name="Normal 3 2 3 5 4 2 3 2" xfId="11756"/>
    <cellStyle name="Normal 3 2 3 5 4 2 3 2 2" xfId="27262"/>
    <cellStyle name="Normal 3 2 3 5 4 2 3 2 3" xfId="37819"/>
    <cellStyle name="Normal 3 2 3 5 4 2 3 2 4" xfId="48374"/>
    <cellStyle name="Normal 3 2 3 5 4 2 3 2 5" xfId="58938"/>
    <cellStyle name="Normal 3 2 3 5 4 2 3 3" xfId="16875"/>
    <cellStyle name="Normal 3 2 3 5 4 2 3 4" xfId="21982"/>
    <cellStyle name="Normal 3 2 3 5 4 2 3 5" xfId="32539"/>
    <cellStyle name="Normal 3 2 3 5 4 2 3 6" xfId="43094"/>
    <cellStyle name="Normal 3 2 3 5 4 2 3 7" xfId="53658"/>
    <cellStyle name="Normal 3 2 3 5 4 2 4" xfId="9115"/>
    <cellStyle name="Normal 3 2 3 5 4 2 4 2" xfId="24622"/>
    <cellStyle name="Normal 3 2 3 5 4 2 4 3" xfId="35179"/>
    <cellStyle name="Normal 3 2 3 5 4 2 4 4" xfId="45734"/>
    <cellStyle name="Normal 3 2 3 5 4 2 4 5" xfId="56298"/>
    <cellStyle name="Normal 3 2 3 5 4 2 5" xfId="3833"/>
    <cellStyle name="Normal 3 2 3 5 4 2 6" xfId="14411"/>
    <cellStyle name="Normal 3 2 3 5 4 2 7" xfId="19342"/>
    <cellStyle name="Normal 3 2 3 5 4 2 8" xfId="29899"/>
    <cellStyle name="Normal 3 2 3 5 4 2 9" xfId="40454"/>
    <cellStyle name="Normal 3 2 3 5 4 3" xfId="1717"/>
    <cellStyle name="Normal 3 2 3 5 4 3 2" xfId="7003"/>
    <cellStyle name="Normal 3 2 3 5 4 3 2 2" xfId="12284"/>
    <cellStyle name="Normal 3 2 3 5 4 3 2 2 2" xfId="27790"/>
    <cellStyle name="Normal 3 2 3 5 4 3 2 2 3" xfId="38347"/>
    <cellStyle name="Normal 3 2 3 5 4 3 2 2 4" xfId="48902"/>
    <cellStyle name="Normal 3 2 3 5 4 3 2 2 5" xfId="59466"/>
    <cellStyle name="Normal 3 2 3 5 4 3 2 3" xfId="17403"/>
    <cellStyle name="Normal 3 2 3 5 4 3 2 4" xfId="22510"/>
    <cellStyle name="Normal 3 2 3 5 4 3 2 5" xfId="33067"/>
    <cellStyle name="Normal 3 2 3 5 4 3 2 6" xfId="43622"/>
    <cellStyle name="Normal 3 2 3 5 4 3 2 7" xfId="54186"/>
    <cellStyle name="Normal 3 2 3 5 4 3 3" xfId="9643"/>
    <cellStyle name="Normal 3 2 3 5 4 3 3 2" xfId="25150"/>
    <cellStyle name="Normal 3 2 3 5 4 3 3 3" xfId="35707"/>
    <cellStyle name="Normal 3 2 3 5 4 3 3 4" xfId="46262"/>
    <cellStyle name="Normal 3 2 3 5 4 3 3 5" xfId="56826"/>
    <cellStyle name="Normal 3 2 3 5 4 3 4" xfId="4361"/>
    <cellStyle name="Normal 3 2 3 5 4 3 5" xfId="14939"/>
    <cellStyle name="Normal 3 2 3 5 4 3 6" xfId="19870"/>
    <cellStyle name="Normal 3 2 3 5 4 3 7" xfId="30427"/>
    <cellStyle name="Normal 3 2 3 5 4 3 8" xfId="40982"/>
    <cellStyle name="Normal 3 2 3 5 4 3 9" xfId="51546"/>
    <cellStyle name="Normal 3 2 3 5 4 4" xfId="5770"/>
    <cellStyle name="Normal 3 2 3 5 4 4 2" xfId="11052"/>
    <cellStyle name="Normal 3 2 3 5 4 4 2 2" xfId="26558"/>
    <cellStyle name="Normal 3 2 3 5 4 4 2 3" xfId="37115"/>
    <cellStyle name="Normal 3 2 3 5 4 4 2 4" xfId="47670"/>
    <cellStyle name="Normal 3 2 3 5 4 4 2 5" xfId="58234"/>
    <cellStyle name="Normal 3 2 3 5 4 4 3" xfId="16171"/>
    <cellStyle name="Normal 3 2 3 5 4 4 4" xfId="21278"/>
    <cellStyle name="Normal 3 2 3 5 4 4 5" xfId="31835"/>
    <cellStyle name="Normal 3 2 3 5 4 4 6" xfId="42390"/>
    <cellStyle name="Normal 3 2 3 5 4 4 7" xfId="52954"/>
    <cellStyle name="Normal 3 2 3 5 4 5" xfId="8411"/>
    <cellStyle name="Normal 3 2 3 5 4 5 2" xfId="23918"/>
    <cellStyle name="Normal 3 2 3 5 4 5 3" xfId="34475"/>
    <cellStyle name="Normal 3 2 3 5 4 5 4" xfId="45030"/>
    <cellStyle name="Normal 3 2 3 5 4 5 5" xfId="55594"/>
    <cellStyle name="Normal 3 2 3 5 4 6" xfId="3131"/>
    <cellStyle name="Normal 3 2 3 5 4 7" xfId="13707"/>
    <cellStyle name="Normal 3 2 3 5 4 8" xfId="18638"/>
    <cellStyle name="Normal 3 2 3 5 4 9" xfId="29197"/>
    <cellStyle name="Normal 3 2 3 5 5" xfId="837"/>
    <cellStyle name="Normal 3 2 3 5 5 10" xfId="50666"/>
    <cellStyle name="Normal 3 2 3 5 5 2" xfId="2069"/>
    <cellStyle name="Normal 3 2 3 5 5 2 2" xfId="7355"/>
    <cellStyle name="Normal 3 2 3 5 5 2 2 2" xfId="12636"/>
    <cellStyle name="Normal 3 2 3 5 5 2 2 2 2" xfId="28142"/>
    <cellStyle name="Normal 3 2 3 5 5 2 2 2 3" xfId="38699"/>
    <cellStyle name="Normal 3 2 3 5 5 2 2 2 4" xfId="49254"/>
    <cellStyle name="Normal 3 2 3 5 5 2 2 2 5" xfId="59818"/>
    <cellStyle name="Normal 3 2 3 5 5 2 2 3" xfId="17755"/>
    <cellStyle name="Normal 3 2 3 5 5 2 2 4" xfId="22862"/>
    <cellStyle name="Normal 3 2 3 5 5 2 2 5" xfId="33419"/>
    <cellStyle name="Normal 3 2 3 5 5 2 2 6" xfId="43974"/>
    <cellStyle name="Normal 3 2 3 5 5 2 2 7" xfId="54538"/>
    <cellStyle name="Normal 3 2 3 5 5 2 3" xfId="9995"/>
    <cellStyle name="Normal 3 2 3 5 5 2 3 2" xfId="25502"/>
    <cellStyle name="Normal 3 2 3 5 5 2 3 3" xfId="36059"/>
    <cellStyle name="Normal 3 2 3 5 5 2 3 4" xfId="46614"/>
    <cellStyle name="Normal 3 2 3 5 5 2 3 5" xfId="57178"/>
    <cellStyle name="Normal 3 2 3 5 5 2 4" xfId="4713"/>
    <cellStyle name="Normal 3 2 3 5 5 2 5" xfId="15291"/>
    <cellStyle name="Normal 3 2 3 5 5 2 6" xfId="20222"/>
    <cellStyle name="Normal 3 2 3 5 5 2 7" xfId="30779"/>
    <cellStyle name="Normal 3 2 3 5 5 2 8" xfId="41334"/>
    <cellStyle name="Normal 3 2 3 5 5 2 9" xfId="51898"/>
    <cellStyle name="Normal 3 2 3 5 5 3" xfId="6123"/>
    <cellStyle name="Normal 3 2 3 5 5 3 2" xfId="11404"/>
    <cellStyle name="Normal 3 2 3 5 5 3 2 2" xfId="26910"/>
    <cellStyle name="Normal 3 2 3 5 5 3 2 3" xfId="37467"/>
    <cellStyle name="Normal 3 2 3 5 5 3 2 4" xfId="48022"/>
    <cellStyle name="Normal 3 2 3 5 5 3 2 5" xfId="58586"/>
    <cellStyle name="Normal 3 2 3 5 5 3 3" xfId="16523"/>
    <cellStyle name="Normal 3 2 3 5 5 3 4" xfId="21630"/>
    <cellStyle name="Normal 3 2 3 5 5 3 5" xfId="32187"/>
    <cellStyle name="Normal 3 2 3 5 5 3 6" xfId="42742"/>
    <cellStyle name="Normal 3 2 3 5 5 3 7" xfId="53306"/>
    <cellStyle name="Normal 3 2 3 5 5 4" xfId="8763"/>
    <cellStyle name="Normal 3 2 3 5 5 4 2" xfId="24270"/>
    <cellStyle name="Normal 3 2 3 5 5 4 3" xfId="34827"/>
    <cellStyle name="Normal 3 2 3 5 5 4 4" xfId="45382"/>
    <cellStyle name="Normal 3 2 3 5 5 4 5" xfId="55946"/>
    <cellStyle name="Normal 3 2 3 5 5 5" xfId="3481"/>
    <cellStyle name="Normal 3 2 3 5 5 6" xfId="14059"/>
    <cellStyle name="Normal 3 2 3 5 5 7" xfId="18990"/>
    <cellStyle name="Normal 3 2 3 5 5 8" xfId="29547"/>
    <cellStyle name="Normal 3 2 3 5 5 9" xfId="40102"/>
    <cellStyle name="Normal 3 2 3 5 6" xfId="1365"/>
    <cellStyle name="Normal 3 2 3 5 6 2" xfId="6651"/>
    <cellStyle name="Normal 3 2 3 5 6 2 2" xfId="11932"/>
    <cellStyle name="Normal 3 2 3 5 6 2 2 2" xfId="27438"/>
    <cellStyle name="Normal 3 2 3 5 6 2 2 3" xfId="37995"/>
    <cellStyle name="Normal 3 2 3 5 6 2 2 4" xfId="48550"/>
    <cellStyle name="Normal 3 2 3 5 6 2 2 5" xfId="59114"/>
    <cellStyle name="Normal 3 2 3 5 6 2 3" xfId="17051"/>
    <cellStyle name="Normal 3 2 3 5 6 2 4" xfId="22158"/>
    <cellStyle name="Normal 3 2 3 5 6 2 5" xfId="32715"/>
    <cellStyle name="Normal 3 2 3 5 6 2 6" xfId="43270"/>
    <cellStyle name="Normal 3 2 3 5 6 2 7" xfId="53834"/>
    <cellStyle name="Normal 3 2 3 5 6 3" xfId="9291"/>
    <cellStyle name="Normal 3 2 3 5 6 3 2" xfId="24798"/>
    <cellStyle name="Normal 3 2 3 5 6 3 3" xfId="35355"/>
    <cellStyle name="Normal 3 2 3 5 6 3 4" xfId="45910"/>
    <cellStyle name="Normal 3 2 3 5 6 3 5" xfId="56474"/>
    <cellStyle name="Normal 3 2 3 5 6 4" xfId="4009"/>
    <cellStyle name="Normal 3 2 3 5 6 5" xfId="14587"/>
    <cellStyle name="Normal 3 2 3 5 6 6" xfId="19518"/>
    <cellStyle name="Normal 3 2 3 5 6 7" xfId="30075"/>
    <cellStyle name="Normal 3 2 3 5 6 8" xfId="40630"/>
    <cellStyle name="Normal 3 2 3 5 6 9" xfId="51194"/>
    <cellStyle name="Normal 3 2 3 5 7" xfId="2597"/>
    <cellStyle name="Normal 3 2 3 5 7 2" xfId="7883"/>
    <cellStyle name="Normal 3 2 3 5 7 2 2" xfId="13164"/>
    <cellStyle name="Normal 3 2 3 5 7 2 2 2" xfId="28670"/>
    <cellStyle name="Normal 3 2 3 5 7 2 2 3" xfId="39227"/>
    <cellStyle name="Normal 3 2 3 5 7 2 2 4" xfId="49782"/>
    <cellStyle name="Normal 3 2 3 5 7 2 2 5" xfId="60346"/>
    <cellStyle name="Normal 3 2 3 5 7 2 3" xfId="23390"/>
    <cellStyle name="Normal 3 2 3 5 7 2 4" xfId="33947"/>
    <cellStyle name="Normal 3 2 3 5 7 2 5" xfId="44502"/>
    <cellStyle name="Normal 3 2 3 5 7 2 6" xfId="55066"/>
    <cellStyle name="Normal 3 2 3 5 7 3" xfId="10523"/>
    <cellStyle name="Normal 3 2 3 5 7 3 2" xfId="26030"/>
    <cellStyle name="Normal 3 2 3 5 7 3 3" xfId="36587"/>
    <cellStyle name="Normal 3 2 3 5 7 3 4" xfId="47142"/>
    <cellStyle name="Normal 3 2 3 5 7 3 5" xfId="57706"/>
    <cellStyle name="Normal 3 2 3 5 7 4" xfId="5241"/>
    <cellStyle name="Normal 3 2 3 5 7 5" xfId="15819"/>
    <cellStyle name="Normal 3 2 3 5 7 6" xfId="20750"/>
    <cellStyle name="Normal 3 2 3 5 7 7" xfId="31307"/>
    <cellStyle name="Normal 3 2 3 5 7 8" xfId="41862"/>
    <cellStyle name="Normal 3 2 3 5 7 9" xfId="52426"/>
    <cellStyle name="Normal 3 2 3 5 8" xfId="5418"/>
    <cellStyle name="Normal 3 2 3 5 8 2" xfId="10700"/>
    <cellStyle name="Normal 3 2 3 5 8 2 2" xfId="26206"/>
    <cellStyle name="Normal 3 2 3 5 8 2 3" xfId="36763"/>
    <cellStyle name="Normal 3 2 3 5 8 2 4" xfId="47318"/>
    <cellStyle name="Normal 3 2 3 5 8 2 5" xfId="57882"/>
    <cellStyle name="Normal 3 2 3 5 8 3" xfId="20926"/>
    <cellStyle name="Normal 3 2 3 5 8 4" xfId="31483"/>
    <cellStyle name="Normal 3 2 3 5 8 5" xfId="42038"/>
    <cellStyle name="Normal 3 2 3 5 8 6" xfId="52602"/>
    <cellStyle name="Normal 3 2 3 5 9" xfId="8059"/>
    <cellStyle name="Normal 3 2 3 5 9 2" xfId="23566"/>
    <cellStyle name="Normal 3 2 3 5 9 3" xfId="34123"/>
    <cellStyle name="Normal 3 2 3 5 9 4" xfId="44678"/>
    <cellStyle name="Normal 3 2 3 5 9 5" xfId="55242"/>
    <cellStyle name="Normal 3 2 3 6" xfId="150"/>
    <cellStyle name="Normal 3 2 3 6 10" xfId="13380"/>
    <cellStyle name="Normal 3 2 3 6 11" xfId="18310"/>
    <cellStyle name="Normal 3 2 3 6 12" xfId="28872"/>
    <cellStyle name="Normal 3 2 3 6 13" xfId="39427"/>
    <cellStyle name="Normal 3 2 3 6 14" xfId="49987"/>
    <cellStyle name="Normal 3 2 3 6 2" xfId="333"/>
    <cellStyle name="Normal 3 2 3 6 2 10" xfId="29048"/>
    <cellStyle name="Normal 3 2 3 6 2 11" xfId="39603"/>
    <cellStyle name="Normal 3 2 3 6 2 12" xfId="50163"/>
    <cellStyle name="Normal 3 2 3 6 2 2" xfId="686"/>
    <cellStyle name="Normal 3 2 3 6 2 2 10" xfId="50515"/>
    <cellStyle name="Normal 3 2 3 6 2 2 2" xfId="1918"/>
    <cellStyle name="Normal 3 2 3 6 2 2 2 2" xfId="7204"/>
    <cellStyle name="Normal 3 2 3 6 2 2 2 2 2" xfId="12485"/>
    <cellStyle name="Normal 3 2 3 6 2 2 2 2 2 2" xfId="27991"/>
    <cellStyle name="Normal 3 2 3 6 2 2 2 2 2 3" xfId="38548"/>
    <cellStyle name="Normal 3 2 3 6 2 2 2 2 2 4" xfId="49103"/>
    <cellStyle name="Normal 3 2 3 6 2 2 2 2 2 5" xfId="59667"/>
    <cellStyle name="Normal 3 2 3 6 2 2 2 2 3" xfId="17604"/>
    <cellStyle name="Normal 3 2 3 6 2 2 2 2 4" xfId="22711"/>
    <cellStyle name="Normal 3 2 3 6 2 2 2 2 5" xfId="33268"/>
    <cellStyle name="Normal 3 2 3 6 2 2 2 2 6" xfId="43823"/>
    <cellStyle name="Normal 3 2 3 6 2 2 2 2 7" xfId="54387"/>
    <cellStyle name="Normal 3 2 3 6 2 2 2 3" xfId="9844"/>
    <cellStyle name="Normal 3 2 3 6 2 2 2 3 2" xfId="25351"/>
    <cellStyle name="Normal 3 2 3 6 2 2 2 3 3" xfId="35908"/>
    <cellStyle name="Normal 3 2 3 6 2 2 2 3 4" xfId="46463"/>
    <cellStyle name="Normal 3 2 3 6 2 2 2 3 5" xfId="57027"/>
    <cellStyle name="Normal 3 2 3 6 2 2 2 4" xfId="4562"/>
    <cellStyle name="Normal 3 2 3 6 2 2 2 5" xfId="15140"/>
    <cellStyle name="Normal 3 2 3 6 2 2 2 6" xfId="20071"/>
    <cellStyle name="Normal 3 2 3 6 2 2 2 7" xfId="30628"/>
    <cellStyle name="Normal 3 2 3 6 2 2 2 8" xfId="41183"/>
    <cellStyle name="Normal 3 2 3 6 2 2 2 9" xfId="51747"/>
    <cellStyle name="Normal 3 2 3 6 2 2 3" xfId="5972"/>
    <cellStyle name="Normal 3 2 3 6 2 2 3 2" xfId="11253"/>
    <cellStyle name="Normal 3 2 3 6 2 2 3 2 2" xfId="26759"/>
    <cellStyle name="Normal 3 2 3 6 2 2 3 2 3" xfId="37316"/>
    <cellStyle name="Normal 3 2 3 6 2 2 3 2 4" xfId="47871"/>
    <cellStyle name="Normal 3 2 3 6 2 2 3 2 5" xfId="58435"/>
    <cellStyle name="Normal 3 2 3 6 2 2 3 3" xfId="16372"/>
    <cellStyle name="Normal 3 2 3 6 2 2 3 4" xfId="21479"/>
    <cellStyle name="Normal 3 2 3 6 2 2 3 5" xfId="32036"/>
    <cellStyle name="Normal 3 2 3 6 2 2 3 6" xfId="42591"/>
    <cellStyle name="Normal 3 2 3 6 2 2 3 7" xfId="53155"/>
    <cellStyle name="Normal 3 2 3 6 2 2 4" xfId="8612"/>
    <cellStyle name="Normal 3 2 3 6 2 2 4 2" xfId="24119"/>
    <cellStyle name="Normal 3 2 3 6 2 2 4 3" xfId="34676"/>
    <cellStyle name="Normal 3 2 3 6 2 2 4 4" xfId="45231"/>
    <cellStyle name="Normal 3 2 3 6 2 2 4 5" xfId="55795"/>
    <cellStyle name="Normal 3 2 3 6 2 2 5" xfId="3330"/>
    <cellStyle name="Normal 3 2 3 6 2 2 6" xfId="13908"/>
    <cellStyle name="Normal 3 2 3 6 2 2 7" xfId="18839"/>
    <cellStyle name="Normal 3 2 3 6 2 2 8" xfId="29396"/>
    <cellStyle name="Normal 3 2 3 6 2 2 9" xfId="39951"/>
    <cellStyle name="Normal 3 2 3 6 2 3" xfId="1038"/>
    <cellStyle name="Normal 3 2 3 6 2 3 10" xfId="50867"/>
    <cellStyle name="Normal 3 2 3 6 2 3 2" xfId="2270"/>
    <cellStyle name="Normal 3 2 3 6 2 3 2 2" xfId="7556"/>
    <cellStyle name="Normal 3 2 3 6 2 3 2 2 2" xfId="12837"/>
    <cellStyle name="Normal 3 2 3 6 2 3 2 2 2 2" xfId="28343"/>
    <cellStyle name="Normal 3 2 3 6 2 3 2 2 2 3" xfId="38900"/>
    <cellStyle name="Normal 3 2 3 6 2 3 2 2 2 4" xfId="49455"/>
    <cellStyle name="Normal 3 2 3 6 2 3 2 2 2 5" xfId="60019"/>
    <cellStyle name="Normal 3 2 3 6 2 3 2 2 3" xfId="17956"/>
    <cellStyle name="Normal 3 2 3 6 2 3 2 2 4" xfId="23063"/>
    <cellStyle name="Normal 3 2 3 6 2 3 2 2 5" xfId="33620"/>
    <cellStyle name="Normal 3 2 3 6 2 3 2 2 6" xfId="44175"/>
    <cellStyle name="Normal 3 2 3 6 2 3 2 2 7" xfId="54739"/>
    <cellStyle name="Normal 3 2 3 6 2 3 2 3" xfId="10196"/>
    <cellStyle name="Normal 3 2 3 6 2 3 2 3 2" xfId="25703"/>
    <cellStyle name="Normal 3 2 3 6 2 3 2 3 3" xfId="36260"/>
    <cellStyle name="Normal 3 2 3 6 2 3 2 3 4" xfId="46815"/>
    <cellStyle name="Normal 3 2 3 6 2 3 2 3 5" xfId="57379"/>
    <cellStyle name="Normal 3 2 3 6 2 3 2 4" xfId="4914"/>
    <cellStyle name="Normal 3 2 3 6 2 3 2 5" xfId="15492"/>
    <cellStyle name="Normal 3 2 3 6 2 3 2 6" xfId="20423"/>
    <cellStyle name="Normal 3 2 3 6 2 3 2 7" xfId="30980"/>
    <cellStyle name="Normal 3 2 3 6 2 3 2 8" xfId="41535"/>
    <cellStyle name="Normal 3 2 3 6 2 3 2 9" xfId="52099"/>
    <cellStyle name="Normal 3 2 3 6 2 3 3" xfId="6324"/>
    <cellStyle name="Normal 3 2 3 6 2 3 3 2" xfId="11605"/>
    <cellStyle name="Normal 3 2 3 6 2 3 3 2 2" xfId="27111"/>
    <cellStyle name="Normal 3 2 3 6 2 3 3 2 3" xfId="37668"/>
    <cellStyle name="Normal 3 2 3 6 2 3 3 2 4" xfId="48223"/>
    <cellStyle name="Normal 3 2 3 6 2 3 3 2 5" xfId="58787"/>
    <cellStyle name="Normal 3 2 3 6 2 3 3 3" xfId="16724"/>
    <cellStyle name="Normal 3 2 3 6 2 3 3 4" xfId="21831"/>
    <cellStyle name="Normal 3 2 3 6 2 3 3 5" xfId="32388"/>
    <cellStyle name="Normal 3 2 3 6 2 3 3 6" xfId="42943"/>
    <cellStyle name="Normal 3 2 3 6 2 3 3 7" xfId="53507"/>
    <cellStyle name="Normal 3 2 3 6 2 3 4" xfId="8964"/>
    <cellStyle name="Normal 3 2 3 6 2 3 4 2" xfId="24471"/>
    <cellStyle name="Normal 3 2 3 6 2 3 4 3" xfId="35028"/>
    <cellStyle name="Normal 3 2 3 6 2 3 4 4" xfId="45583"/>
    <cellStyle name="Normal 3 2 3 6 2 3 4 5" xfId="56147"/>
    <cellStyle name="Normal 3 2 3 6 2 3 5" xfId="3682"/>
    <cellStyle name="Normal 3 2 3 6 2 3 6" xfId="14260"/>
    <cellStyle name="Normal 3 2 3 6 2 3 7" xfId="19191"/>
    <cellStyle name="Normal 3 2 3 6 2 3 8" xfId="29748"/>
    <cellStyle name="Normal 3 2 3 6 2 3 9" xfId="40303"/>
    <cellStyle name="Normal 3 2 3 6 2 4" xfId="1566"/>
    <cellStyle name="Normal 3 2 3 6 2 4 2" xfId="6852"/>
    <cellStyle name="Normal 3 2 3 6 2 4 2 2" xfId="12133"/>
    <cellStyle name="Normal 3 2 3 6 2 4 2 2 2" xfId="27639"/>
    <cellStyle name="Normal 3 2 3 6 2 4 2 2 3" xfId="38196"/>
    <cellStyle name="Normal 3 2 3 6 2 4 2 2 4" xfId="48751"/>
    <cellStyle name="Normal 3 2 3 6 2 4 2 2 5" xfId="59315"/>
    <cellStyle name="Normal 3 2 3 6 2 4 2 3" xfId="17252"/>
    <cellStyle name="Normal 3 2 3 6 2 4 2 4" xfId="22359"/>
    <cellStyle name="Normal 3 2 3 6 2 4 2 5" xfId="32916"/>
    <cellStyle name="Normal 3 2 3 6 2 4 2 6" xfId="43471"/>
    <cellStyle name="Normal 3 2 3 6 2 4 2 7" xfId="54035"/>
    <cellStyle name="Normal 3 2 3 6 2 4 3" xfId="9492"/>
    <cellStyle name="Normal 3 2 3 6 2 4 3 2" xfId="24999"/>
    <cellStyle name="Normal 3 2 3 6 2 4 3 3" xfId="35556"/>
    <cellStyle name="Normal 3 2 3 6 2 4 3 4" xfId="46111"/>
    <cellStyle name="Normal 3 2 3 6 2 4 3 5" xfId="56675"/>
    <cellStyle name="Normal 3 2 3 6 2 4 4" xfId="4210"/>
    <cellStyle name="Normal 3 2 3 6 2 4 5" xfId="14788"/>
    <cellStyle name="Normal 3 2 3 6 2 4 6" xfId="19719"/>
    <cellStyle name="Normal 3 2 3 6 2 4 7" xfId="30276"/>
    <cellStyle name="Normal 3 2 3 6 2 4 8" xfId="40831"/>
    <cellStyle name="Normal 3 2 3 6 2 4 9" xfId="51395"/>
    <cellStyle name="Normal 3 2 3 6 2 5" xfId="5619"/>
    <cellStyle name="Normal 3 2 3 6 2 5 2" xfId="10901"/>
    <cellStyle name="Normal 3 2 3 6 2 5 2 2" xfId="26407"/>
    <cellStyle name="Normal 3 2 3 6 2 5 2 3" xfId="36964"/>
    <cellStyle name="Normal 3 2 3 6 2 5 2 4" xfId="47519"/>
    <cellStyle name="Normal 3 2 3 6 2 5 2 5" xfId="58083"/>
    <cellStyle name="Normal 3 2 3 6 2 5 3" xfId="16020"/>
    <cellStyle name="Normal 3 2 3 6 2 5 4" xfId="21127"/>
    <cellStyle name="Normal 3 2 3 6 2 5 5" xfId="31684"/>
    <cellStyle name="Normal 3 2 3 6 2 5 6" xfId="42239"/>
    <cellStyle name="Normal 3 2 3 6 2 5 7" xfId="52803"/>
    <cellStyle name="Normal 3 2 3 6 2 6" xfId="8260"/>
    <cellStyle name="Normal 3 2 3 6 2 6 2" xfId="23767"/>
    <cellStyle name="Normal 3 2 3 6 2 6 3" xfId="34324"/>
    <cellStyle name="Normal 3 2 3 6 2 6 4" xfId="44879"/>
    <cellStyle name="Normal 3 2 3 6 2 6 5" xfId="55443"/>
    <cellStyle name="Normal 3 2 3 6 2 7" xfId="2982"/>
    <cellStyle name="Normal 3 2 3 6 2 8" xfId="13556"/>
    <cellStyle name="Normal 3 2 3 6 2 9" xfId="18487"/>
    <cellStyle name="Normal 3 2 3 6 3" xfId="509"/>
    <cellStyle name="Normal 3 2 3 6 3 10" xfId="39776"/>
    <cellStyle name="Normal 3 2 3 6 3 11" xfId="50339"/>
    <cellStyle name="Normal 3 2 3 6 3 2" xfId="1214"/>
    <cellStyle name="Normal 3 2 3 6 3 2 10" xfId="51043"/>
    <cellStyle name="Normal 3 2 3 6 3 2 2" xfId="2446"/>
    <cellStyle name="Normal 3 2 3 6 3 2 2 2" xfId="7732"/>
    <cellStyle name="Normal 3 2 3 6 3 2 2 2 2" xfId="13013"/>
    <cellStyle name="Normal 3 2 3 6 3 2 2 2 2 2" xfId="28519"/>
    <cellStyle name="Normal 3 2 3 6 3 2 2 2 2 3" xfId="39076"/>
    <cellStyle name="Normal 3 2 3 6 3 2 2 2 2 4" xfId="49631"/>
    <cellStyle name="Normal 3 2 3 6 3 2 2 2 2 5" xfId="60195"/>
    <cellStyle name="Normal 3 2 3 6 3 2 2 2 3" xfId="18132"/>
    <cellStyle name="Normal 3 2 3 6 3 2 2 2 4" xfId="23239"/>
    <cellStyle name="Normal 3 2 3 6 3 2 2 2 5" xfId="33796"/>
    <cellStyle name="Normal 3 2 3 6 3 2 2 2 6" xfId="44351"/>
    <cellStyle name="Normal 3 2 3 6 3 2 2 2 7" xfId="54915"/>
    <cellStyle name="Normal 3 2 3 6 3 2 2 3" xfId="10372"/>
    <cellStyle name="Normal 3 2 3 6 3 2 2 3 2" xfId="25879"/>
    <cellStyle name="Normal 3 2 3 6 3 2 2 3 3" xfId="36436"/>
    <cellStyle name="Normal 3 2 3 6 3 2 2 3 4" xfId="46991"/>
    <cellStyle name="Normal 3 2 3 6 3 2 2 3 5" xfId="57555"/>
    <cellStyle name="Normal 3 2 3 6 3 2 2 4" xfId="5090"/>
    <cellStyle name="Normal 3 2 3 6 3 2 2 5" xfId="15668"/>
    <cellStyle name="Normal 3 2 3 6 3 2 2 6" xfId="20599"/>
    <cellStyle name="Normal 3 2 3 6 3 2 2 7" xfId="31156"/>
    <cellStyle name="Normal 3 2 3 6 3 2 2 8" xfId="41711"/>
    <cellStyle name="Normal 3 2 3 6 3 2 2 9" xfId="52275"/>
    <cellStyle name="Normal 3 2 3 6 3 2 3" xfId="6500"/>
    <cellStyle name="Normal 3 2 3 6 3 2 3 2" xfId="11781"/>
    <cellStyle name="Normal 3 2 3 6 3 2 3 2 2" xfId="27287"/>
    <cellStyle name="Normal 3 2 3 6 3 2 3 2 3" xfId="37844"/>
    <cellStyle name="Normal 3 2 3 6 3 2 3 2 4" xfId="48399"/>
    <cellStyle name="Normal 3 2 3 6 3 2 3 2 5" xfId="58963"/>
    <cellStyle name="Normal 3 2 3 6 3 2 3 3" xfId="16900"/>
    <cellStyle name="Normal 3 2 3 6 3 2 3 4" xfId="22007"/>
    <cellStyle name="Normal 3 2 3 6 3 2 3 5" xfId="32564"/>
    <cellStyle name="Normal 3 2 3 6 3 2 3 6" xfId="43119"/>
    <cellStyle name="Normal 3 2 3 6 3 2 3 7" xfId="53683"/>
    <cellStyle name="Normal 3 2 3 6 3 2 4" xfId="9140"/>
    <cellStyle name="Normal 3 2 3 6 3 2 4 2" xfId="24647"/>
    <cellStyle name="Normal 3 2 3 6 3 2 4 3" xfId="35204"/>
    <cellStyle name="Normal 3 2 3 6 3 2 4 4" xfId="45759"/>
    <cellStyle name="Normal 3 2 3 6 3 2 4 5" xfId="56323"/>
    <cellStyle name="Normal 3 2 3 6 3 2 5" xfId="3858"/>
    <cellStyle name="Normal 3 2 3 6 3 2 6" xfId="14436"/>
    <cellStyle name="Normal 3 2 3 6 3 2 7" xfId="19367"/>
    <cellStyle name="Normal 3 2 3 6 3 2 8" xfId="29924"/>
    <cellStyle name="Normal 3 2 3 6 3 2 9" xfId="40479"/>
    <cellStyle name="Normal 3 2 3 6 3 3" xfId="1742"/>
    <cellStyle name="Normal 3 2 3 6 3 3 2" xfId="7028"/>
    <cellStyle name="Normal 3 2 3 6 3 3 2 2" xfId="12309"/>
    <cellStyle name="Normal 3 2 3 6 3 3 2 2 2" xfId="27815"/>
    <cellStyle name="Normal 3 2 3 6 3 3 2 2 3" xfId="38372"/>
    <cellStyle name="Normal 3 2 3 6 3 3 2 2 4" xfId="48927"/>
    <cellStyle name="Normal 3 2 3 6 3 3 2 2 5" xfId="59491"/>
    <cellStyle name="Normal 3 2 3 6 3 3 2 3" xfId="17428"/>
    <cellStyle name="Normal 3 2 3 6 3 3 2 4" xfId="22535"/>
    <cellStyle name="Normal 3 2 3 6 3 3 2 5" xfId="33092"/>
    <cellStyle name="Normal 3 2 3 6 3 3 2 6" xfId="43647"/>
    <cellStyle name="Normal 3 2 3 6 3 3 2 7" xfId="54211"/>
    <cellStyle name="Normal 3 2 3 6 3 3 3" xfId="9668"/>
    <cellStyle name="Normal 3 2 3 6 3 3 3 2" xfId="25175"/>
    <cellStyle name="Normal 3 2 3 6 3 3 3 3" xfId="35732"/>
    <cellStyle name="Normal 3 2 3 6 3 3 3 4" xfId="46287"/>
    <cellStyle name="Normal 3 2 3 6 3 3 3 5" xfId="56851"/>
    <cellStyle name="Normal 3 2 3 6 3 3 4" xfId="4386"/>
    <cellStyle name="Normal 3 2 3 6 3 3 5" xfId="14964"/>
    <cellStyle name="Normal 3 2 3 6 3 3 6" xfId="19895"/>
    <cellStyle name="Normal 3 2 3 6 3 3 7" xfId="30452"/>
    <cellStyle name="Normal 3 2 3 6 3 3 8" xfId="41007"/>
    <cellStyle name="Normal 3 2 3 6 3 3 9" xfId="51571"/>
    <cellStyle name="Normal 3 2 3 6 3 4" xfId="5795"/>
    <cellStyle name="Normal 3 2 3 6 3 4 2" xfId="11077"/>
    <cellStyle name="Normal 3 2 3 6 3 4 2 2" xfId="26583"/>
    <cellStyle name="Normal 3 2 3 6 3 4 2 3" xfId="37140"/>
    <cellStyle name="Normal 3 2 3 6 3 4 2 4" xfId="47695"/>
    <cellStyle name="Normal 3 2 3 6 3 4 2 5" xfId="58259"/>
    <cellStyle name="Normal 3 2 3 6 3 4 3" xfId="16196"/>
    <cellStyle name="Normal 3 2 3 6 3 4 4" xfId="21303"/>
    <cellStyle name="Normal 3 2 3 6 3 4 5" xfId="31860"/>
    <cellStyle name="Normal 3 2 3 6 3 4 6" xfId="42415"/>
    <cellStyle name="Normal 3 2 3 6 3 4 7" xfId="52979"/>
    <cellStyle name="Normal 3 2 3 6 3 5" xfId="8436"/>
    <cellStyle name="Normal 3 2 3 6 3 5 2" xfId="23943"/>
    <cellStyle name="Normal 3 2 3 6 3 5 3" xfId="34500"/>
    <cellStyle name="Normal 3 2 3 6 3 5 4" xfId="45055"/>
    <cellStyle name="Normal 3 2 3 6 3 5 5" xfId="55619"/>
    <cellStyle name="Normal 3 2 3 6 3 6" xfId="3155"/>
    <cellStyle name="Normal 3 2 3 6 3 7" xfId="13732"/>
    <cellStyle name="Normal 3 2 3 6 3 8" xfId="18663"/>
    <cellStyle name="Normal 3 2 3 6 3 9" xfId="29221"/>
    <cellStyle name="Normal 3 2 3 6 4" xfId="862"/>
    <cellStyle name="Normal 3 2 3 6 4 10" xfId="50691"/>
    <cellStyle name="Normal 3 2 3 6 4 2" xfId="2094"/>
    <cellStyle name="Normal 3 2 3 6 4 2 2" xfId="7380"/>
    <cellStyle name="Normal 3 2 3 6 4 2 2 2" xfId="12661"/>
    <cellStyle name="Normal 3 2 3 6 4 2 2 2 2" xfId="28167"/>
    <cellStyle name="Normal 3 2 3 6 4 2 2 2 3" xfId="38724"/>
    <cellStyle name="Normal 3 2 3 6 4 2 2 2 4" xfId="49279"/>
    <cellStyle name="Normal 3 2 3 6 4 2 2 2 5" xfId="59843"/>
    <cellStyle name="Normal 3 2 3 6 4 2 2 3" xfId="17780"/>
    <cellStyle name="Normal 3 2 3 6 4 2 2 4" xfId="22887"/>
    <cellStyle name="Normal 3 2 3 6 4 2 2 5" xfId="33444"/>
    <cellStyle name="Normal 3 2 3 6 4 2 2 6" xfId="43999"/>
    <cellStyle name="Normal 3 2 3 6 4 2 2 7" xfId="54563"/>
    <cellStyle name="Normal 3 2 3 6 4 2 3" xfId="10020"/>
    <cellStyle name="Normal 3 2 3 6 4 2 3 2" xfId="25527"/>
    <cellStyle name="Normal 3 2 3 6 4 2 3 3" xfId="36084"/>
    <cellStyle name="Normal 3 2 3 6 4 2 3 4" xfId="46639"/>
    <cellStyle name="Normal 3 2 3 6 4 2 3 5" xfId="57203"/>
    <cellStyle name="Normal 3 2 3 6 4 2 4" xfId="4738"/>
    <cellStyle name="Normal 3 2 3 6 4 2 5" xfId="15316"/>
    <cellStyle name="Normal 3 2 3 6 4 2 6" xfId="20247"/>
    <cellStyle name="Normal 3 2 3 6 4 2 7" xfId="30804"/>
    <cellStyle name="Normal 3 2 3 6 4 2 8" xfId="41359"/>
    <cellStyle name="Normal 3 2 3 6 4 2 9" xfId="51923"/>
    <cellStyle name="Normal 3 2 3 6 4 3" xfId="6148"/>
    <cellStyle name="Normal 3 2 3 6 4 3 2" xfId="11429"/>
    <cellStyle name="Normal 3 2 3 6 4 3 2 2" xfId="26935"/>
    <cellStyle name="Normal 3 2 3 6 4 3 2 3" xfId="37492"/>
    <cellStyle name="Normal 3 2 3 6 4 3 2 4" xfId="48047"/>
    <cellStyle name="Normal 3 2 3 6 4 3 2 5" xfId="58611"/>
    <cellStyle name="Normal 3 2 3 6 4 3 3" xfId="16548"/>
    <cellStyle name="Normal 3 2 3 6 4 3 4" xfId="21655"/>
    <cellStyle name="Normal 3 2 3 6 4 3 5" xfId="32212"/>
    <cellStyle name="Normal 3 2 3 6 4 3 6" xfId="42767"/>
    <cellStyle name="Normal 3 2 3 6 4 3 7" xfId="53331"/>
    <cellStyle name="Normal 3 2 3 6 4 4" xfId="8788"/>
    <cellStyle name="Normal 3 2 3 6 4 4 2" xfId="24295"/>
    <cellStyle name="Normal 3 2 3 6 4 4 3" xfId="34852"/>
    <cellStyle name="Normal 3 2 3 6 4 4 4" xfId="45407"/>
    <cellStyle name="Normal 3 2 3 6 4 4 5" xfId="55971"/>
    <cellStyle name="Normal 3 2 3 6 4 5" xfId="3506"/>
    <cellStyle name="Normal 3 2 3 6 4 6" xfId="14084"/>
    <cellStyle name="Normal 3 2 3 6 4 7" xfId="19015"/>
    <cellStyle name="Normal 3 2 3 6 4 8" xfId="29572"/>
    <cellStyle name="Normal 3 2 3 6 4 9" xfId="40127"/>
    <cellStyle name="Normal 3 2 3 6 5" xfId="1390"/>
    <cellStyle name="Normal 3 2 3 6 5 2" xfId="6676"/>
    <cellStyle name="Normal 3 2 3 6 5 2 2" xfId="11957"/>
    <cellStyle name="Normal 3 2 3 6 5 2 2 2" xfId="27463"/>
    <cellStyle name="Normal 3 2 3 6 5 2 2 3" xfId="38020"/>
    <cellStyle name="Normal 3 2 3 6 5 2 2 4" xfId="48575"/>
    <cellStyle name="Normal 3 2 3 6 5 2 2 5" xfId="59139"/>
    <cellStyle name="Normal 3 2 3 6 5 2 3" xfId="17076"/>
    <cellStyle name="Normal 3 2 3 6 5 2 4" xfId="22183"/>
    <cellStyle name="Normal 3 2 3 6 5 2 5" xfId="32740"/>
    <cellStyle name="Normal 3 2 3 6 5 2 6" xfId="43295"/>
    <cellStyle name="Normal 3 2 3 6 5 2 7" xfId="53859"/>
    <cellStyle name="Normal 3 2 3 6 5 3" xfId="9316"/>
    <cellStyle name="Normal 3 2 3 6 5 3 2" xfId="24823"/>
    <cellStyle name="Normal 3 2 3 6 5 3 3" xfId="35380"/>
    <cellStyle name="Normal 3 2 3 6 5 3 4" xfId="45935"/>
    <cellStyle name="Normal 3 2 3 6 5 3 5" xfId="56499"/>
    <cellStyle name="Normal 3 2 3 6 5 4" xfId="4034"/>
    <cellStyle name="Normal 3 2 3 6 5 5" xfId="14612"/>
    <cellStyle name="Normal 3 2 3 6 5 6" xfId="19543"/>
    <cellStyle name="Normal 3 2 3 6 5 7" xfId="30100"/>
    <cellStyle name="Normal 3 2 3 6 5 8" xfId="40655"/>
    <cellStyle name="Normal 3 2 3 6 5 9" xfId="51219"/>
    <cellStyle name="Normal 3 2 3 6 6" xfId="2622"/>
    <cellStyle name="Normal 3 2 3 6 6 2" xfId="7908"/>
    <cellStyle name="Normal 3 2 3 6 6 2 2" xfId="13189"/>
    <cellStyle name="Normal 3 2 3 6 6 2 2 2" xfId="28695"/>
    <cellStyle name="Normal 3 2 3 6 6 2 2 3" xfId="39252"/>
    <cellStyle name="Normal 3 2 3 6 6 2 2 4" xfId="49807"/>
    <cellStyle name="Normal 3 2 3 6 6 2 2 5" xfId="60371"/>
    <cellStyle name="Normal 3 2 3 6 6 2 3" xfId="23415"/>
    <cellStyle name="Normal 3 2 3 6 6 2 4" xfId="33972"/>
    <cellStyle name="Normal 3 2 3 6 6 2 5" xfId="44527"/>
    <cellStyle name="Normal 3 2 3 6 6 2 6" xfId="55091"/>
    <cellStyle name="Normal 3 2 3 6 6 3" xfId="10548"/>
    <cellStyle name="Normal 3 2 3 6 6 3 2" xfId="26055"/>
    <cellStyle name="Normal 3 2 3 6 6 3 3" xfId="36612"/>
    <cellStyle name="Normal 3 2 3 6 6 3 4" xfId="47167"/>
    <cellStyle name="Normal 3 2 3 6 6 3 5" xfId="57731"/>
    <cellStyle name="Normal 3 2 3 6 6 4" xfId="5266"/>
    <cellStyle name="Normal 3 2 3 6 6 5" xfId="15844"/>
    <cellStyle name="Normal 3 2 3 6 6 6" xfId="20775"/>
    <cellStyle name="Normal 3 2 3 6 6 7" xfId="31332"/>
    <cellStyle name="Normal 3 2 3 6 6 8" xfId="41887"/>
    <cellStyle name="Normal 3 2 3 6 6 9" xfId="52451"/>
    <cellStyle name="Normal 3 2 3 6 7" xfId="5443"/>
    <cellStyle name="Normal 3 2 3 6 7 2" xfId="10725"/>
    <cellStyle name="Normal 3 2 3 6 7 2 2" xfId="26231"/>
    <cellStyle name="Normal 3 2 3 6 7 2 3" xfId="36788"/>
    <cellStyle name="Normal 3 2 3 6 7 2 4" xfId="47343"/>
    <cellStyle name="Normal 3 2 3 6 7 2 5" xfId="57907"/>
    <cellStyle name="Normal 3 2 3 6 7 3" xfId="20951"/>
    <cellStyle name="Normal 3 2 3 6 7 4" xfId="31508"/>
    <cellStyle name="Normal 3 2 3 6 7 5" xfId="42063"/>
    <cellStyle name="Normal 3 2 3 6 7 6" xfId="52627"/>
    <cellStyle name="Normal 3 2 3 6 8" xfId="8084"/>
    <cellStyle name="Normal 3 2 3 6 8 2" xfId="23591"/>
    <cellStyle name="Normal 3 2 3 6 8 3" xfId="34148"/>
    <cellStyle name="Normal 3 2 3 6 8 4" xfId="44703"/>
    <cellStyle name="Normal 3 2 3 6 8 5" xfId="55267"/>
    <cellStyle name="Normal 3 2 3 6 9" xfId="2799"/>
    <cellStyle name="Normal 3 2 3 7" xfId="244"/>
    <cellStyle name="Normal 3 2 3 7 10" xfId="28960"/>
    <cellStyle name="Normal 3 2 3 7 11" xfId="39515"/>
    <cellStyle name="Normal 3 2 3 7 12" xfId="50075"/>
    <cellStyle name="Normal 3 2 3 7 2" xfId="597"/>
    <cellStyle name="Normal 3 2 3 7 2 10" xfId="50426"/>
    <cellStyle name="Normal 3 2 3 7 2 2" xfId="1829"/>
    <cellStyle name="Normal 3 2 3 7 2 2 2" xfId="7115"/>
    <cellStyle name="Normal 3 2 3 7 2 2 2 2" xfId="12396"/>
    <cellStyle name="Normal 3 2 3 7 2 2 2 2 2" xfId="27902"/>
    <cellStyle name="Normal 3 2 3 7 2 2 2 2 3" xfId="38459"/>
    <cellStyle name="Normal 3 2 3 7 2 2 2 2 4" xfId="49014"/>
    <cellStyle name="Normal 3 2 3 7 2 2 2 2 5" xfId="59578"/>
    <cellStyle name="Normal 3 2 3 7 2 2 2 3" xfId="17515"/>
    <cellStyle name="Normal 3 2 3 7 2 2 2 4" xfId="22622"/>
    <cellStyle name="Normal 3 2 3 7 2 2 2 5" xfId="33179"/>
    <cellStyle name="Normal 3 2 3 7 2 2 2 6" xfId="43734"/>
    <cellStyle name="Normal 3 2 3 7 2 2 2 7" xfId="54298"/>
    <cellStyle name="Normal 3 2 3 7 2 2 3" xfId="9755"/>
    <cellStyle name="Normal 3 2 3 7 2 2 3 2" xfId="25262"/>
    <cellStyle name="Normal 3 2 3 7 2 2 3 3" xfId="35819"/>
    <cellStyle name="Normal 3 2 3 7 2 2 3 4" xfId="46374"/>
    <cellStyle name="Normal 3 2 3 7 2 2 3 5" xfId="56938"/>
    <cellStyle name="Normal 3 2 3 7 2 2 4" xfId="4473"/>
    <cellStyle name="Normal 3 2 3 7 2 2 5" xfId="15051"/>
    <cellStyle name="Normal 3 2 3 7 2 2 6" xfId="19982"/>
    <cellStyle name="Normal 3 2 3 7 2 2 7" xfId="30539"/>
    <cellStyle name="Normal 3 2 3 7 2 2 8" xfId="41094"/>
    <cellStyle name="Normal 3 2 3 7 2 2 9" xfId="51658"/>
    <cellStyle name="Normal 3 2 3 7 2 3" xfId="5883"/>
    <cellStyle name="Normal 3 2 3 7 2 3 2" xfId="11164"/>
    <cellStyle name="Normal 3 2 3 7 2 3 2 2" xfId="26670"/>
    <cellStyle name="Normal 3 2 3 7 2 3 2 3" xfId="37227"/>
    <cellStyle name="Normal 3 2 3 7 2 3 2 4" xfId="47782"/>
    <cellStyle name="Normal 3 2 3 7 2 3 2 5" xfId="58346"/>
    <cellStyle name="Normal 3 2 3 7 2 3 3" xfId="16283"/>
    <cellStyle name="Normal 3 2 3 7 2 3 4" xfId="21390"/>
    <cellStyle name="Normal 3 2 3 7 2 3 5" xfId="31947"/>
    <cellStyle name="Normal 3 2 3 7 2 3 6" xfId="42502"/>
    <cellStyle name="Normal 3 2 3 7 2 3 7" xfId="53066"/>
    <cellStyle name="Normal 3 2 3 7 2 4" xfId="8523"/>
    <cellStyle name="Normal 3 2 3 7 2 4 2" xfId="24030"/>
    <cellStyle name="Normal 3 2 3 7 2 4 3" xfId="34587"/>
    <cellStyle name="Normal 3 2 3 7 2 4 4" xfId="45142"/>
    <cellStyle name="Normal 3 2 3 7 2 4 5" xfId="55706"/>
    <cellStyle name="Normal 3 2 3 7 2 5" xfId="3241"/>
    <cellStyle name="Normal 3 2 3 7 2 6" xfId="13819"/>
    <cellStyle name="Normal 3 2 3 7 2 7" xfId="18750"/>
    <cellStyle name="Normal 3 2 3 7 2 8" xfId="29307"/>
    <cellStyle name="Normal 3 2 3 7 2 9" xfId="39862"/>
    <cellStyle name="Normal 3 2 3 7 3" xfId="949"/>
    <cellStyle name="Normal 3 2 3 7 3 10" xfId="50778"/>
    <cellStyle name="Normal 3 2 3 7 3 2" xfId="2181"/>
    <cellStyle name="Normal 3 2 3 7 3 2 2" xfId="7467"/>
    <cellStyle name="Normal 3 2 3 7 3 2 2 2" xfId="12748"/>
    <cellStyle name="Normal 3 2 3 7 3 2 2 2 2" xfId="28254"/>
    <cellStyle name="Normal 3 2 3 7 3 2 2 2 3" xfId="38811"/>
    <cellStyle name="Normal 3 2 3 7 3 2 2 2 4" xfId="49366"/>
    <cellStyle name="Normal 3 2 3 7 3 2 2 2 5" xfId="59930"/>
    <cellStyle name="Normal 3 2 3 7 3 2 2 3" xfId="17867"/>
    <cellStyle name="Normal 3 2 3 7 3 2 2 4" xfId="22974"/>
    <cellStyle name="Normal 3 2 3 7 3 2 2 5" xfId="33531"/>
    <cellStyle name="Normal 3 2 3 7 3 2 2 6" xfId="44086"/>
    <cellStyle name="Normal 3 2 3 7 3 2 2 7" xfId="54650"/>
    <cellStyle name="Normal 3 2 3 7 3 2 3" xfId="10107"/>
    <cellStyle name="Normal 3 2 3 7 3 2 3 2" xfId="25614"/>
    <cellStyle name="Normal 3 2 3 7 3 2 3 3" xfId="36171"/>
    <cellStyle name="Normal 3 2 3 7 3 2 3 4" xfId="46726"/>
    <cellStyle name="Normal 3 2 3 7 3 2 3 5" xfId="57290"/>
    <cellStyle name="Normal 3 2 3 7 3 2 4" xfId="4825"/>
    <cellStyle name="Normal 3 2 3 7 3 2 5" xfId="15403"/>
    <cellStyle name="Normal 3 2 3 7 3 2 6" xfId="20334"/>
    <cellStyle name="Normal 3 2 3 7 3 2 7" xfId="30891"/>
    <cellStyle name="Normal 3 2 3 7 3 2 8" xfId="41446"/>
    <cellStyle name="Normal 3 2 3 7 3 2 9" xfId="52010"/>
    <cellStyle name="Normal 3 2 3 7 3 3" xfId="6235"/>
    <cellStyle name="Normal 3 2 3 7 3 3 2" xfId="11516"/>
    <cellStyle name="Normal 3 2 3 7 3 3 2 2" xfId="27022"/>
    <cellStyle name="Normal 3 2 3 7 3 3 2 3" xfId="37579"/>
    <cellStyle name="Normal 3 2 3 7 3 3 2 4" xfId="48134"/>
    <cellStyle name="Normal 3 2 3 7 3 3 2 5" xfId="58698"/>
    <cellStyle name="Normal 3 2 3 7 3 3 3" xfId="16635"/>
    <cellStyle name="Normal 3 2 3 7 3 3 4" xfId="21742"/>
    <cellStyle name="Normal 3 2 3 7 3 3 5" xfId="32299"/>
    <cellStyle name="Normal 3 2 3 7 3 3 6" xfId="42854"/>
    <cellStyle name="Normal 3 2 3 7 3 3 7" xfId="53418"/>
    <cellStyle name="Normal 3 2 3 7 3 4" xfId="8875"/>
    <cellStyle name="Normal 3 2 3 7 3 4 2" xfId="24382"/>
    <cellStyle name="Normal 3 2 3 7 3 4 3" xfId="34939"/>
    <cellStyle name="Normal 3 2 3 7 3 4 4" xfId="45494"/>
    <cellStyle name="Normal 3 2 3 7 3 4 5" xfId="56058"/>
    <cellStyle name="Normal 3 2 3 7 3 5" xfId="3593"/>
    <cellStyle name="Normal 3 2 3 7 3 6" xfId="14171"/>
    <cellStyle name="Normal 3 2 3 7 3 7" xfId="19102"/>
    <cellStyle name="Normal 3 2 3 7 3 8" xfId="29659"/>
    <cellStyle name="Normal 3 2 3 7 3 9" xfId="40214"/>
    <cellStyle name="Normal 3 2 3 7 4" xfId="1477"/>
    <cellStyle name="Normal 3 2 3 7 4 2" xfId="6763"/>
    <cellStyle name="Normal 3 2 3 7 4 2 2" xfId="12044"/>
    <cellStyle name="Normal 3 2 3 7 4 2 2 2" xfId="27550"/>
    <cellStyle name="Normal 3 2 3 7 4 2 2 3" xfId="38107"/>
    <cellStyle name="Normal 3 2 3 7 4 2 2 4" xfId="48662"/>
    <cellStyle name="Normal 3 2 3 7 4 2 2 5" xfId="59226"/>
    <cellStyle name="Normal 3 2 3 7 4 2 3" xfId="17163"/>
    <cellStyle name="Normal 3 2 3 7 4 2 4" xfId="22270"/>
    <cellStyle name="Normal 3 2 3 7 4 2 5" xfId="32827"/>
    <cellStyle name="Normal 3 2 3 7 4 2 6" xfId="43382"/>
    <cellStyle name="Normal 3 2 3 7 4 2 7" xfId="53946"/>
    <cellStyle name="Normal 3 2 3 7 4 3" xfId="9403"/>
    <cellStyle name="Normal 3 2 3 7 4 3 2" xfId="24910"/>
    <cellStyle name="Normal 3 2 3 7 4 3 3" xfId="35467"/>
    <cellStyle name="Normal 3 2 3 7 4 3 4" xfId="46022"/>
    <cellStyle name="Normal 3 2 3 7 4 3 5" xfId="56586"/>
    <cellStyle name="Normal 3 2 3 7 4 4" xfId="4121"/>
    <cellStyle name="Normal 3 2 3 7 4 5" xfId="14699"/>
    <cellStyle name="Normal 3 2 3 7 4 6" xfId="19630"/>
    <cellStyle name="Normal 3 2 3 7 4 7" xfId="30187"/>
    <cellStyle name="Normal 3 2 3 7 4 8" xfId="40742"/>
    <cellStyle name="Normal 3 2 3 7 4 9" xfId="51306"/>
    <cellStyle name="Normal 3 2 3 7 5" xfId="5530"/>
    <cellStyle name="Normal 3 2 3 7 5 2" xfId="10812"/>
    <cellStyle name="Normal 3 2 3 7 5 2 2" xfId="26318"/>
    <cellStyle name="Normal 3 2 3 7 5 2 3" xfId="36875"/>
    <cellStyle name="Normal 3 2 3 7 5 2 4" xfId="47430"/>
    <cellStyle name="Normal 3 2 3 7 5 2 5" xfId="57994"/>
    <cellStyle name="Normal 3 2 3 7 5 3" xfId="15931"/>
    <cellStyle name="Normal 3 2 3 7 5 4" xfId="21038"/>
    <cellStyle name="Normal 3 2 3 7 5 5" xfId="31595"/>
    <cellStyle name="Normal 3 2 3 7 5 6" xfId="42150"/>
    <cellStyle name="Normal 3 2 3 7 5 7" xfId="52714"/>
    <cellStyle name="Normal 3 2 3 7 6" xfId="8171"/>
    <cellStyle name="Normal 3 2 3 7 6 2" xfId="23678"/>
    <cellStyle name="Normal 3 2 3 7 6 3" xfId="34235"/>
    <cellStyle name="Normal 3 2 3 7 6 4" xfId="44790"/>
    <cellStyle name="Normal 3 2 3 7 6 5" xfId="55354"/>
    <cellStyle name="Normal 3 2 3 7 7" xfId="2894"/>
    <cellStyle name="Normal 3 2 3 7 8" xfId="13467"/>
    <cellStyle name="Normal 3 2 3 7 9" xfId="18399"/>
    <cellStyle name="Normal 3 2 3 8" xfId="420"/>
    <cellStyle name="Normal 3 2 3 8 10" xfId="39690"/>
    <cellStyle name="Normal 3 2 3 8 11" xfId="50250"/>
    <cellStyle name="Normal 3 2 3 8 2" xfId="1125"/>
    <cellStyle name="Normal 3 2 3 8 2 10" xfId="50954"/>
    <cellStyle name="Normal 3 2 3 8 2 2" xfId="2357"/>
    <cellStyle name="Normal 3 2 3 8 2 2 2" xfId="7643"/>
    <cellStyle name="Normal 3 2 3 8 2 2 2 2" xfId="12924"/>
    <cellStyle name="Normal 3 2 3 8 2 2 2 2 2" xfId="28430"/>
    <cellStyle name="Normal 3 2 3 8 2 2 2 2 3" xfId="38987"/>
    <cellStyle name="Normal 3 2 3 8 2 2 2 2 4" xfId="49542"/>
    <cellStyle name="Normal 3 2 3 8 2 2 2 2 5" xfId="60106"/>
    <cellStyle name="Normal 3 2 3 8 2 2 2 3" xfId="18043"/>
    <cellStyle name="Normal 3 2 3 8 2 2 2 4" xfId="23150"/>
    <cellStyle name="Normal 3 2 3 8 2 2 2 5" xfId="33707"/>
    <cellStyle name="Normal 3 2 3 8 2 2 2 6" xfId="44262"/>
    <cellStyle name="Normal 3 2 3 8 2 2 2 7" xfId="54826"/>
    <cellStyle name="Normal 3 2 3 8 2 2 3" xfId="10283"/>
    <cellStyle name="Normal 3 2 3 8 2 2 3 2" xfId="25790"/>
    <cellStyle name="Normal 3 2 3 8 2 2 3 3" xfId="36347"/>
    <cellStyle name="Normal 3 2 3 8 2 2 3 4" xfId="46902"/>
    <cellStyle name="Normal 3 2 3 8 2 2 3 5" xfId="57466"/>
    <cellStyle name="Normal 3 2 3 8 2 2 4" xfId="5001"/>
    <cellStyle name="Normal 3 2 3 8 2 2 5" xfId="15579"/>
    <cellStyle name="Normal 3 2 3 8 2 2 6" xfId="20510"/>
    <cellStyle name="Normal 3 2 3 8 2 2 7" xfId="31067"/>
    <cellStyle name="Normal 3 2 3 8 2 2 8" xfId="41622"/>
    <cellStyle name="Normal 3 2 3 8 2 2 9" xfId="52186"/>
    <cellStyle name="Normal 3 2 3 8 2 3" xfId="6411"/>
    <cellStyle name="Normal 3 2 3 8 2 3 2" xfId="11692"/>
    <cellStyle name="Normal 3 2 3 8 2 3 2 2" xfId="27198"/>
    <cellStyle name="Normal 3 2 3 8 2 3 2 3" xfId="37755"/>
    <cellStyle name="Normal 3 2 3 8 2 3 2 4" xfId="48310"/>
    <cellStyle name="Normal 3 2 3 8 2 3 2 5" xfId="58874"/>
    <cellStyle name="Normal 3 2 3 8 2 3 3" xfId="16811"/>
    <cellStyle name="Normal 3 2 3 8 2 3 4" xfId="21918"/>
    <cellStyle name="Normal 3 2 3 8 2 3 5" xfId="32475"/>
    <cellStyle name="Normal 3 2 3 8 2 3 6" xfId="43030"/>
    <cellStyle name="Normal 3 2 3 8 2 3 7" xfId="53594"/>
    <cellStyle name="Normal 3 2 3 8 2 4" xfId="9051"/>
    <cellStyle name="Normal 3 2 3 8 2 4 2" xfId="24558"/>
    <cellStyle name="Normal 3 2 3 8 2 4 3" xfId="35115"/>
    <cellStyle name="Normal 3 2 3 8 2 4 4" xfId="45670"/>
    <cellStyle name="Normal 3 2 3 8 2 4 5" xfId="56234"/>
    <cellStyle name="Normal 3 2 3 8 2 5" xfId="3769"/>
    <cellStyle name="Normal 3 2 3 8 2 6" xfId="14347"/>
    <cellStyle name="Normal 3 2 3 8 2 7" xfId="19278"/>
    <cellStyle name="Normal 3 2 3 8 2 8" xfId="29835"/>
    <cellStyle name="Normal 3 2 3 8 2 9" xfId="40390"/>
    <cellStyle name="Normal 3 2 3 8 3" xfId="1653"/>
    <cellStyle name="Normal 3 2 3 8 3 2" xfId="6939"/>
    <cellStyle name="Normal 3 2 3 8 3 2 2" xfId="12220"/>
    <cellStyle name="Normal 3 2 3 8 3 2 2 2" xfId="27726"/>
    <cellStyle name="Normal 3 2 3 8 3 2 2 3" xfId="38283"/>
    <cellStyle name="Normal 3 2 3 8 3 2 2 4" xfId="48838"/>
    <cellStyle name="Normal 3 2 3 8 3 2 2 5" xfId="59402"/>
    <cellStyle name="Normal 3 2 3 8 3 2 3" xfId="17339"/>
    <cellStyle name="Normal 3 2 3 8 3 2 4" xfId="22446"/>
    <cellStyle name="Normal 3 2 3 8 3 2 5" xfId="33003"/>
    <cellStyle name="Normal 3 2 3 8 3 2 6" xfId="43558"/>
    <cellStyle name="Normal 3 2 3 8 3 2 7" xfId="54122"/>
    <cellStyle name="Normal 3 2 3 8 3 3" xfId="9579"/>
    <cellStyle name="Normal 3 2 3 8 3 3 2" xfId="25086"/>
    <cellStyle name="Normal 3 2 3 8 3 3 3" xfId="35643"/>
    <cellStyle name="Normal 3 2 3 8 3 3 4" xfId="46198"/>
    <cellStyle name="Normal 3 2 3 8 3 3 5" xfId="56762"/>
    <cellStyle name="Normal 3 2 3 8 3 4" xfId="4297"/>
    <cellStyle name="Normal 3 2 3 8 3 5" xfId="14875"/>
    <cellStyle name="Normal 3 2 3 8 3 6" xfId="19806"/>
    <cellStyle name="Normal 3 2 3 8 3 7" xfId="30363"/>
    <cellStyle name="Normal 3 2 3 8 3 8" xfId="40918"/>
    <cellStyle name="Normal 3 2 3 8 3 9" xfId="51482"/>
    <cellStyle name="Normal 3 2 3 8 4" xfId="5706"/>
    <cellStyle name="Normal 3 2 3 8 4 2" xfId="10988"/>
    <cellStyle name="Normal 3 2 3 8 4 2 2" xfId="26494"/>
    <cellStyle name="Normal 3 2 3 8 4 2 3" xfId="37051"/>
    <cellStyle name="Normal 3 2 3 8 4 2 4" xfId="47606"/>
    <cellStyle name="Normal 3 2 3 8 4 2 5" xfId="58170"/>
    <cellStyle name="Normal 3 2 3 8 4 3" xfId="16107"/>
    <cellStyle name="Normal 3 2 3 8 4 4" xfId="21214"/>
    <cellStyle name="Normal 3 2 3 8 4 5" xfId="31771"/>
    <cellStyle name="Normal 3 2 3 8 4 6" xfId="42326"/>
    <cellStyle name="Normal 3 2 3 8 4 7" xfId="52890"/>
    <cellStyle name="Normal 3 2 3 8 5" xfId="8347"/>
    <cellStyle name="Normal 3 2 3 8 5 2" xfId="23854"/>
    <cellStyle name="Normal 3 2 3 8 5 3" xfId="34411"/>
    <cellStyle name="Normal 3 2 3 8 5 4" xfId="44966"/>
    <cellStyle name="Normal 3 2 3 8 5 5" xfId="55530"/>
    <cellStyle name="Normal 3 2 3 8 6" xfId="3069"/>
    <cellStyle name="Normal 3 2 3 8 7" xfId="13643"/>
    <cellStyle name="Normal 3 2 3 8 8" xfId="18574"/>
    <cellStyle name="Normal 3 2 3 8 9" xfId="29135"/>
    <cellStyle name="Normal 3 2 3 9" xfId="773"/>
    <cellStyle name="Normal 3 2 3 9 10" xfId="50602"/>
    <cellStyle name="Normal 3 2 3 9 2" xfId="2005"/>
    <cellStyle name="Normal 3 2 3 9 2 2" xfId="7291"/>
    <cellStyle name="Normal 3 2 3 9 2 2 2" xfId="12572"/>
    <cellStyle name="Normal 3 2 3 9 2 2 2 2" xfId="28078"/>
    <cellStyle name="Normal 3 2 3 9 2 2 2 3" xfId="38635"/>
    <cellStyle name="Normal 3 2 3 9 2 2 2 4" xfId="49190"/>
    <cellStyle name="Normal 3 2 3 9 2 2 2 5" xfId="59754"/>
    <cellStyle name="Normal 3 2 3 9 2 2 3" xfId="17691"/>
    <cellStyle name="Normal 3 2 3 9 2 2 4" xfId="22798"/>
    <cellStyle name="Normal 3 2 3 9 2 2 5" xfId="33355"/>
    <cellStyle name="Normal 3 2 3 9 2 2 6" xfId="43910"/>
    <cellStyle name="Normal 3 2 3 9 2 2 7" xfId="54474"/>
    <cellStyle name="Normal 3 2 3 9 2 3" xfId="9931"/>
    <cellStyle name="Normal 3 2 3 9 2 3 2" xfId="25438"/>
    <cellStyle name="Normal 3 2 3 9 2 3 3" xfId="35995"/>
    <cellStyle name="Normal 3 2 3 9 2 3 4" xfId="46550"/>
    <cellStyle name="Normal 3 2 3 9 2 3 5" xfId="57114"/>
    <cellStyle name="Normal 3 2 3 9 2 4" xfId="4649"/>
    <cellStyle name="Normal 3 2 3 9 2 5" xfId="15227"/>
    <cellStyle name="Normal 3 2 3 9 2 6" xfId="20158"/>
    <cellStyle name="Normal 3 2 3 9 2 7" xfId="30715"/>
    <cellStyle name="Normal 3 2 3 9 2 8" xfId="41270"/>
    <cellStyle name="Normal 3 2 3 9 2 9" xfId="51834"/>
    <cellStyle name="Normal 3 2 3 9 3" xfId="6059"/>
    <cellStyle name="Normal 3 2 3 9 3 2" xfId="11340"/>
    <cellStyle name="Normal 3 2 3 9 3 2 2" xfId="26846"/>
    <cellStyle name="Normal 3 2 3 9 3 2 3" xfId="37403"/>
    <cellStyle name="Normal 3 2 3 9 3 2 4" xfId="47958"/>
    <cellStyle name="Normal 3 2 3 9 3 2 5" xfId="58522"/>
    <cellStyle name="Normal 3 2 3 9 3 3" xfId="16459"/>
    <cellStyle name="Normal 3 2 3 9 3 4" xfId="21566"/>
    <cellStyle name="Normal 3 2 3 9 3 5" xfId="32123"/>
    <cellStyle name="Normal 3 2 3 9 3 6" xfId="42678"/>
    <cellStyle name="Normal 3 2 3 9 3 7" xfId="53242"/>
    <cellStyle name="Normal 3 2 3 9 4" xfId="8699"/>
    <cellStyle name="Normal 3 2 3 9 4 2" xfId="24206"/>
    <cellStyle name="Normal 3 2 3 9 4 3" xfId="34763"/>
    <cellStyle name="Normal 3 2 3 9 4 4" xfId="45318"/>
    <cellStyle name="Normal 3 2 3 9 4 5" xfId="55882"/>
    <cellStyle name="Normal 3 2 3 9 5" xfId="3417"/>
    <cellStyle name="Normal 3 2 3 9 6" xfId="13995"/>
    <cellStyle name="Normal 3 2 3 9 7" xfId="18926"/>
    <cellStyle name="Normal 3 2 3 9 8" xfId="29483"/>
    <cellStyle name="Normal 3 2 3 9 9" xfId="40038"/>
    <cellStyle name="Normal 3 2 4" xfId="80"/>
    <cellStyle name="Normal 3 2 4 10" xfId="2736"/>
    <cellStyle name="Normal 3 2 4 11" xfId="13299"/>
    <cellStyle name="Normal 3 2 4 12" xfId="18228"/>
    <cellStyle name="Normal 3 2 4 13" xfId="28810"/>
    <cellStyle name="Normal 3 2 4 14" xfId="39365"/>
    <cellStyle name="Normal 3 2 4 15" xfId="49905"/>
    <cellStyle name="Normal 3 2 4 2" xfId="159"/>
    <cellStyle name="Normal 3 2 4 2 10" xfId="13388"/>
    <cellStyle name="Normal 3 2 4 2 11" xfId="18318"/>
    <cellStyle name="Normal 3 2 4 2 12" xfId="28880"/>
    <cellStyle name="Normal 3 2 4 2 13" xfId="39435"/>
    <cellStyle name="Normal 3 2 4 2 14" xfId="49995"/>
    <cellStyle name="Normal 3 2 4 2 2" xfId="341"/>
    <cellStyle name="Normal 3 2 4 2 2 10" xfId="29056"/>
    <cellStyle name="Normal 3 2 4 2 2 11" xfId="39611"/>
    <cellStyle name="Normal 3 2 4 2 2 12" xfId="50171"/>
    <cellStyle name="Normal 3 2 4 2 2 2" xfId="694"/>
    <cellStyle name="Normal 3 2 4 2 2 2 10" xfId="50523"/>
    <cellStyle name="Normal 3 2 4 2 2 2 2" xfId="1926"/>
    <cellStyle name="Normal 3 2 4 2 2 2 2 2" xfId="7212"/>
    <cellStyle name="Normal 3 2 4 2 2 2 2 2 2" xfId="12493"/>
    <cellStyle name="Normal 3 2 4 2 2 2 2 2 2 2" xfId="27999"/>
    <cellStyle name="Normal 3 2 4 2 2 2 2 2 2 3" xfId="38556"/>
    <cellStyle name="Normal 3 2 4 2 2 2 2 2 2 4" xfId="49111"/>
    <cellStyle name="Normal 3 2 4 2 2 2 2 2 2 5" xfId="59675"/>
    <cellStyle name="Normal 3 2 4 2 2 2 2 2 3" xfId="17612"/>
    <cellStyle name="Normal 3 2 4 2 2 2 2 2 4" xfId="22719"/>
    <cellStyle name="Normal 3 2 4 2 2 2 2 2 5" xfId="33276"/>
    <cellStyle name="Normal 3 2 4 2 2 2 2 2 6" xfId="43831"/>
    <cellStyle name="Normal 3 2 4 2 2 2 2 2 7" xfId="54395"/>
    <cellStyle name="Normal 3 2 4 2 2 2 2 3" xfId="9852"/>
    <cellStyle name="Normal 3 2 4 2 2 2 2 3 2" xfId="25359"/>
    <cellStyle name="Normal 3 2 4 2 2 2 2 3 3" xfId="35916"/>
    <cellStyle name="Normal 3 2 4 2 2 2 2 3 4" xfId="46471"/>
    <cellStyle name="Normal 3 2 4 2 2 2 2 3 5" xfId="57035"/>
    <cellStyle name="Normal 3 2 4 2 2 2 2 4" xfId="4570"/>
    <cellStyle name="Normal 3 2 4 2 2 2 2 5" xfId="15148"/>
    <cellStyle name="Normal 3 2 4 2 2 2 2 6" xfId="20079"/>
    <cellStyle name="Normal 3 2 4 2 2 2 2 7" xfId="30636"/>
    <cellStyle name="Normal 3 2 4 2 2 2 2 8" xfId="41191"/>
    <cellStyle name="Normal 3 2 4 2 2 2 2 9" xfId="51755"/>
    <cellStyle name="Normal 3 2 4 2 2 2 3" xfId="5980"/>
    <cellStyle name="Normal 3 2 4 2 2 2 3 2" xfId="11261"/>
    <cellStyle name="Normal 3 2 4 2 2 2 3 2 2" xfId="26767"/>
    <cellStyle name="Normal 3 2 4 2 2 2 3 2 3" xfId="37324"/>
    <cellStyle name="Normal 3 2 4 2 2 2 3 2 4" xfId="47879"/>
    <cellStyle name="Normal 3 2 4 2 2 2 3 2 5" xfId="58443"/>
    <cellStyle name="Normal 3 2 4 2 2 2 3 3" xfId="16380"/>
    <cellStyle name="Normal 3 2 4 2 2 2 3 4" xfId="21487"/>
    <cellStyle name="Normal 3 2 4 2 2 2 3 5" xfId="32044"/>
    <cellStyle name="Normal 3 2 4 2 2 2 3 6" xfId="42599"/>
    <cellStyle name="Normal 3 2 4 2 2 2 3 7" xfId="53163"/>
    <cellStyle name="Normal 3 2 4 2 2 2 4" xfId="8620"/>
    <cellStyle name="Normal 3 2 4 2 2 2 4 2" xfId="24127"/>
    <cellStyle name="Normal 3 2 4 2 2 2 4 3" xfId="34684"/>
    <cellStyle name="Normal 3 2 4 2 2 2 4 4" xfId="45239"/>
    <cellStyle name="Normal 3 2 4 2 2 2 4 5" xfId="55803"/>
    <cellStyle name="Normal 3 2 4 2 2 2 5" xfId="3338"/>
    <cellStyle name="Normal 3 2 4 2 2 2 6" xfId="13916"/>
    <cellStyle name="Normal 3 2 4 2 2 2 7" xfId="18847"/>
    <cellStyle name="Normal 3 2 4 2 2 2 8" xfId="29404"/>
    <cellStyle name="Normal 3 2 4 2 2 2 9" xfId="39959"/>
    <cellStyle name="Normal 3 2 4 2 2 3" xfId="1046"/>
    <cellStyle name="Normal 3 2 4 2 2 3 10" xfId="50875"/>
    <cellStyle name="Normal 3 2 4 2 2 3 2" xfId="2278"/>
    <cellStyle name="Normal 3 2 4 2 2 3 2 2" xfId="7564"/>
    <cellStyle name="Normal 3 2 4 2 2 3 2 2 2" xfId="12845"/>
    <cellStyle name="Normal 3 2 4 2 2 3 2 2 2 2" xfId="28351"/>
    <cellStyle name="Normal 3 2 4 2 2 3 2 2 2 3" xfId="38908"/>
    <cellStyle name="Normal 3 2 4 2 2 3 2 2 2 4" xfId="49463"/>
    <cellStyle name="Normal 3 2 4 2 2 3 2 2 2 5" xfId="60027"/>
    <cellStyle name="Normal 3 2 4 2 2 3 2 2 3" xfId="17964"/>
    <cellStyle name="Normal 3 2 4 2 2 3 2 2 4" xfId="23071"/>
    <cellStyle name="Normal 3 2 4 2 2 3 2 2 5" xfId="33628"/>
    <cellStyle name="Normal 3 2 4 2 2 3 2 2 6" xfId="44183"/>
    <cellStyle name="Normal 3 2 4 2 2 3 2 2 7" xfId="54747"/>
    <cellStyle name="Normal 3 2 4 2 2 3 2 3" xfId="10204"/>
    <cellStyle name="Normal 3 2 4 2 2 3 2 3 2" xfId="25711"/>
    <cellStyle name="Normal 3 2 4 2 2 3 2 3 3" xfId="36268"/>
    <cellStyle name="Normal 3 2 4 2 2 3 2 3 4" xfId="46823"/>
    <cellStyle name="Normal 3 2 4 2 2 3 2 3 5" xfId="57387"/>
    <cellStyle name="Normal 3 2 4 2 2 3 2 4" xfId="4922"/>
    <cellStyle name="Normal 3 2 4 2 2 3 2 5" xfId="15500"/>
    <cellStyle name="Normal 3 2 4 2 2 3 2 6" xfId="20431"/>
    <cellStyle name="Normal 3 2 4 2 2 3 2 7" xfId="30988"/>
    <cellStyle name="Normal 3 2 4 2 2 3 2 8" xfId="41543"/>
    <cellStyle name="Normal 3 2 4 2 2 3 2 9" xfId="52107"/>
    <cellStyle name="Normal 3 2 4 2 2 3 3" xfId="6332"/>
    <cellStyle name="Normal 3 2 4 2 2 3 3 2" xfId="11613"/>
    <cellStyle name="Normal 3 2 4 2 2 3 3 2 2" xfId="27119"/>
    <cellStyle name="Normal 3 2 4 2 2 3 3 2 3" xfId="37676"/>
    <cellStyle name="Normal 3 2 4 2 2 3 3 2 4" xfId="48231"/>
    <cellStyle name="Normal 3 2 4 2 2 3 3 2 5" xfId="58795"/>
    <cellStyle name="Normal 3 2 4 2 2 3 3 3" xfId="16732"/>
    <cellStyle name="Normal 3 2 4 2 2 3 3 4" xfId="21839"/>
    <cellStyle name="Normal 3 2 4 2 2 3 3 5" xfId="32396"/>
    <cellStyle name="Normal 3 2 4 2 2 3 3 6" xfId="42951"/>
    <cellStyle name="Normal 3 2 4 2 2 3 3 7" xfId="53515"/>
    <cellStyle name="Normal 3 2 4 2 2 3 4" xfId="8972"/>
    <cellStyle name="Normal 3 2 4 2 2 3 4 2" xfId="24479"/>
    <cellStyle name="Normal 3 2 4 2 2 3 4 3" xfId="35036"/>
    <cellStyle name="Normal 3 2 4 2 2 3 4 4" xfId="45591"/>
    <cellStyle name="Normal 3 2 4 2 2 3 4 5" xfId="56155"/>
    <cellStyle name="Normal 3 2 4 2 2 3 5" xfId="3690"/>
    <cellStyle name="Normal 3 2 4 2 2 3 6" xfId="14268"/>
    <cellStyle name="Normal 3 2 4 2 2 3 7" xfId="19199"/>
    <cellStyle name="Normal 3 2 4 2 2 3 8" xfId="29756"/>
    <cellStyle name="Normal 3 2 4 2 2 3 9" xfId="40311"/>
    <cellStyle name="Normal 3 2 4 2 2 4" xfId="1574"/>
    <cellStyle name="Normal 3 2 4 2 2 4 2" xfId="6860"/>
    <cellStyle name="Normal 3 2 4 2 2 4 2 2" xfId="12141"/>
    <cellStyle name="Normal 3 2 4 2 2 4 2 2 2" xfId="27647"/>
    <cellStyle name="Normal 3 2 4 2 2 4 2 2 3" xfId="38204"/>
    <cellStyle name="Normal 3 2 4 2 2 4 2 2 4" xfId="48759"/>
    <cellStyle name="Normal 3 2 4 2 2 4 2 2 5" xfId="59323"/>
    <cellStyle name="Normal 3 2 4 2 2 4 2 3" xfId="17260"/>
    <cellStyle name="Normal 3 2 4 2 2 4 2 4" xfId="22367"/>
    <cellStyle name="Normal 3 2 4 2 2 4 2 5" xfId="32924"/>
    <cellStyle name="Normal 3 2 4 2 2 4 2 6" xfId="43479"/>
    <cellStyle name="Normal 3 2 4 2 2 4 2 7" xfId="54043"/>
    <cellStyle name="Normal 3 2 4 2 2 4 3" xfId="9500"/>
    <cellStyle name="Normal 3 2 4 2 2 4 3 2" xfId="25007"/>
    <cellStyle name="Normal 3 2 4 2 2 4 3 3" xfId="35564"/>
    <cellStyle name="Normal 3 2 4 2 2 4 3 4" xfId="46119"/>
    <cellStyle name="Normal 3 2 4 2 2 4 3 5" xfId="56683"/>
    <cellStyle name="Normal 3 2 4 2 2 4 4" xfId="4218"/>
    <cellStyle name="Normal 3 2 4 2 2 4 5" xfId="14796"/>
    <cellStyle name="Normal 3 2 4 2 2 4 6" xfId="19727"/>
    <cellStyle name="Normal 3 2 4 2 2 4 7" xfId="30284"/>
    <cellStyle name="Normal 3 2 4 2 2 4 8" xfId="40839"/>
    <cellStyle name="Normal 3 2 4 2 2 4 9" xfId="51403"/>
    <cellStyle name="Normal 3 2 4 2 2 5" xfId="5627"/>
    <cellStyle name="Normal 3 2 4 2 2 5 2" xfId="10909"/>
    <cellStyle name="Normal 3 2 4 2 2 5 2 2" xfId="26415"/>
    <cellStyle name="Normal 3 2 4 2 2 5 2 3" xfId="36972"/>
    <cellStyle name="Normal 3 2 4 2 2 5 2 4" xfId="47527"/>
    <cellStyle name="Normal 3 2 4 2 2 5 2 5" xfId="58091"/>
    <cellStyle name="Normal 3 2 4 2 2 5 3" xfId="16028"/>
    <cellStyle name="Normal 3 2 4 2 2 5 4" xfId="21135"/>
    <cellStyle name="Normal 3 2 4 2 2 5 5" xfId="31692"/>
    <cellStyle name="Normal 3 2 4 2 2 5 6" xfId="42247"/>
    <cellStyle name="Normal 3 2 4 2 2 5 7" xfId="52811"/>
    <cellStyle name="Normal 3 2 4 2 2 6" xfId="8268"/>
    <cellStyle name="Normal 3 2 4 2 2 6 2" xfId="23775"/>
    <cellStyle name="Normal 3 2 4 2 2 6 3" xfId="34332"/>
    <cellStyle name="Normal 3 2 4 2 2 6 4" xfId="44887"/>
    <cellStyle name="Normal 3 2 4 2 2 6 5" xfId="55451"/>
    <cellStyle name="Normal 3 2 4 2 2 7" xfId="2990"/>
    <cellStyle name="Normal 3 2 4 2 2 8" xfId="13564"/>
    <cellStyle name="Normal 3 2 4 2 2 9" xfId="18495"/>
    <cellStyle name="Normal 3 2 4 2 3" xfId="517"/>
    <cellStyle name="Normal 3 2 4 2 3 10" xfId="39784"/>
    <cellStyle name="Normal 3 2 4 2 3 11" xfId="50347"/>
    <cellStyle name="Normal 3 2 4 2 3 2" xfId="1222"/>
    <cellStyle name="Normal 3 2 4 2 3 2 10" xfId="51051"/>
    <cellStyle name="Normal 3 2 4 2 3 2 2" xfId="2454"/>
    <cellStyle name="Normal 3 2 4 2 3 2 2 2" xfId="7740"/>
    <cellStyle name="Normal 3 2 4 2 3 2 2 2 2" xfId="13021"/>
    <cellStyle name="Normal 3 2 4 2 3 2 2 2 2 2" xfId="28527"/>
    <cellStyle name="Normal 3 2 4 2 3 2 2 2 2 3" xfId="39084"/>
    <cellStyle name="Normal 3 2 4 2 3 2 2 2 2 4" xfId="49639"/>
    <cellStyle name="Normal 3 2 4 2 3 2 2 2 2 5" xfId="60203"/>
    <cellStyle name="Normal 3 2 4 2 3 2 2 2 3" xfId="18140"/>
    <cellStyle name="Normal 3 2 4 2 3 2 2 2 4" xfId="23247"/>
    <cellStyle name="Normal 3 2 4 2 3 2 2 2 5" xfId="33804"/>
    <cellStyle name="Normal 3 2 4 2 3 2 2 2 6" xfId="44359"/>
    <cellStyle name="Normal 3 2 4 2 3 2 2 2 7" xfId="54923"/>
    <cellStyle name="Normal 3 2 4 2 3 2 2 3" xfId="10380"/>
    <cellStyle name="Normal 3 2 4 2 3 2 2 3 2" xfId="25887"/>
    <cellStyle name="Normal 3 2 4 2 3 2 2 3 3" xfId="36444"/>
    <cellStyle name="Normal 3 2 4 2 3 2 2 3 4" xfId="46999"/>
    <cellStyle name="Normal 3 2 4 2 3 2 2 3 5" xfId="57563"/>
    <cellStyle name="Normal 3 2 4 2 3 2 2 4" xfId="5098"/>
    <cellStyle name="Normal 3 2 4 2 3 2 2 5" xfId="15676"/>
    <cellStyle name="Normal 3 2 4 2 3 2 2 6" xfId="20607"/>
    <cellStyle name="Normal 3 2 4 2 3 2 2 7" xfId="31164"/>
    <cellStyle name="Normal 3 2 4 2 3 2 2 8" xfId="41719"/>
    <cellStyle name="Normal 3 2 4 2 3 2 2 9" xfId="52283"/>
    <cellStyle name="Normal 3 2 4 2 3 2 3" xfId="6508"/>
    <cellStyle name="Normal 3 2 4 2 3 2 3 2" xfId="11789"/>
    <cellStyle name="Normal 3 2 4 2 3 2 3 2 2" xfId="27295"/>
    <cellStyle name="Normal 3 2 4 2 3 2 3 2 3" xfId="37852"/>
    <cellStyle name="Normal 3 2 4 2 3 2 3 2 4" xfId="48407"/>
    <cellStyle name="Normal 3 2 4 2 3 2 3 2 5" xfId="58971"/>
    <cellStyle name="Normal 3 2 4 2 3 2 3 3" xfId="16908"/>
    <cellStyle name="Normal 3 2 4 2 3 2 3 4" xfId="22015"/>
    <cellStyle name="Normal 3 2 4 2 3 2 3 5" xfId="32572"/>
    <cellStyle name="Normal 3 2 4 2 3 2 3 6" xfId="43127"/>
    <cellStyle name="Normal 3 2 4 2 3 2 3 7" xfId="53691"/>
    <cellStyle name="Normal 3 2 4 2 3 2 4" xfId="9148"/>
    <cellStyle name="Normal 3 2 4 2 3 2 4 2" xfId="24655"/>
    <cellStyle name="Normal 3 2 4 2 3 2 4 3" xfId="35212"/>
    <cellStyle name="Normal 3 2 4 2 3 2 4 4" xfId="45767"/>
    <cellStyle name="Normal 3 2 4 2 3 2 4 5" xfId="56331"/>
    <cellStyle name="Normal 3 2 4 2 3 2 5" xfId="3866"/>
    <cellStyle name="Normal 3 2 4 2 3 2 6" xfId="14444"/>
    <cellStyle name="Normal 3 2 4 2 3 2 7" xfId="19375"/>
    <cellStyle name="Normal 3 2 4 2 3 2 8" xfId="29932"/>
    <cellStyle name="Normal 3 2 4 2 3 2 9" xfId="40487"/>
    <cellStyle name="Normal 3 2 4 2 3 3" xfId="1750"/>
    <cellStyle name="Normal 3 2 4 2 3 3 2" xfId="7036"/>
    <cellStyle name="Normal 3 2 4 2 3 3 2 2" xfId="12317"/>
    <cellStyle name="Normal 3 2 4 2 3 3 2 2 2" xfId="27823"/>
    <cellStyle name="Normal 3 2 4 2 3 3 2 2 3" xfId="38380"/>
    <cellStyle name="Normal 3 2 4 2 3 3 2 2 4" xfId="48935"/>
    <cellStyle name="Normal 3 2 4 2 3 3 2 2 5" xfId="59499"/>
    <cellStyle name="Normal 3 2 4 2 3 3 2 3" xfId="17436"/>
    <cellStyle name="Normal 3 2 4 2 3 3 2 4" xfId="22543"/>
    <cellStyle name="Normal 3 2 4 2 3 3 2 5" xfId="33100"/>
    <cellStyle name="Normal 3 2 4 2 3 3 2 6" xfId="43655"/>
    <cellStyle name="Normal 3 2 4 2 3 3 2 7" xfId="54219"/>
    <cellStyle name="Normal 3 2 4 2 3 3 3" xfId="9676"/>
    <cellStyle name="Normal 3 2 4 2 3 3 3 2" xfId="25183"/>
    <cellStyle name="Normal 3 2 4 2 3 3 3 3" xfId="35740"/>
    <cellStyle name="Normal 3 2 4 2 3 3 3 4" xfId="46295"/>
    <cellStyle name="Normal 3 2 4 2 3 3 3 5" xfId="56859"/>
    <cellStyle name="Normal 3 2 4 2 3 3 4" xfId="4394"/>
    <cellStyle name="Normal 3 2 4 2 3 3 5" xfId="14972"/>
    <cellStyle name="Normal 3 2 4 2 3 3 6" xfId="19903"/>
    <cellStyle name="Normal 3 2 4 2 3 3 7" xfId="30460"/>
    <cellStyle name="Normal 3 2 4 2 3 3 8" xfId="41015"/>
    <cellStyle name="Normal 3 2 4 2 3 3 9" xfId="51579"/>
    <cellStyle name="Normal 3 2 4 2 3 4" xfId="5803"/>
    <cellStyle name="Normal 3 2 4 2 3 4 2" xfId="11085"/>
    <cellStyle name="Normal 3 2 4 2 3 4 2 2" xfId="26591"/>
    <cellStyle name="Normal 3 2 4 2 3 4 2 3" xfId="37148"/>
    <cellStyle name="Normal 3 2 4 2 3 4 2 4" xfId="47703"/>
    <cellStyle name="Normal 3 2 4 2 3 4 2 5" xfId="58267"/>
    <cellStyle name="Normal 3 2 4 2 3 4 3" xfId="16204"/>
    <cellStyle name="Normal 3 2 4 2 3 4 4" xfId="21311"/>
    <cellStyle name="Normal 3 2 4 2 3 4 5" xfId="31868"/>
    <cellStyle name="Normal 3 2 4 2 3 4 6" xfId="42423"/>
    <cellStyle name="Normal 3 2 4 2 3 4 7" xfId="52987"/>
    <cellStyle name="Normal 3 2 4 2 3 5" xfId="8444"/>
    <cellStyle name="Normal 3 2 4 2 3 5 2" xfId="23951"/>
    <cellStyle name="Normal 3 2 4 2 3 5 3" xfId="34508"/>
    <cellStyle name="Normal 3 2 4 2 3 5 4" xfId="45063"/>
    <cellStyle name="Normal 3 2 4 2 3 5 5" xfId="55627"/>
    <cellStyle name="Normal 3 2 4 2 3 6" xfId="3163"/>
    <cellStyle name="Normal 3 2 4 2 3 7" xfId="13740"/>
    <cellStyle name="Normal 3 2 4 2 3 8" xfId="18671"/>
    <cellStyle name="Normal 3 2 4 2 3 9" xfId="29229"/>
    <cellStyle name="Normal 3 2 4 2 4" xfId="870"/>
    <cellStyle name="Normal 3 2 4 2 4 10" xfId="50699"/>
    <cellStyle name="Normal 3 2 4 2 4 2" xfId="2102"/>
    <cellStyle name="Normal 3 2 4 2 4 2 2" xfId="7388"/>
    <cellStyle name="Normal 3 2 4 2 4 2 2 2" xfId="12669"/>
    <cellStyle name="Normal 3 2 4 2 4 2 2 2 2" xfId="28175"/>
    <cellStyle name="Normal 3 2 4 2 4 2 2 2 3" xfId="38732"/>
    <cellStyle name="Normal 3 2 4 2 4 2 2 2 4" xfId="49287"/>
    <cellStyle name="Normal 3 2 4 2 4 2 2 2 5" xfId="59851"/>
    <cellStyle name="Normal 3 2 4 2 4 2 2 3" xfId="17788"/>
    <cellStyle name="Normal 3 2 4 2 4 2 2 4" xfId="22895"/>
    <cellStyle name="Normal 3 2 4 2 4 2 2 5" xfId="33452"/>
    <cellStyle name="Normal 3 2 4 2 4 2 2 6" xfId="44007"/>
    <cellStyle name="Normal 3 2 4 2 4 2 2 7" xfId="54571"/>
    <cellStyle name="Normal 3 2 4 2 4 2 3" xfId="10028"/>
    <cellStyle name="Normal 3 2 4 2 4 2 3 2" xfId="25535"/>
    <cellStyle name="Normal 3 2 4 2 4 2 3 3" xfId="36092"/>
    <cellStyle name="Normal 3 2 4 2 4 2 3 4" xfId="46647"/>
    <cellStyle name="Normal 3 2 4 2 4 2 3 5" xfId="57211"/>
    <cellStyle name="Normal 3 2 4 2 4 2 4" xfId="4746"/>
    <cellStyle name="Normal 3 2 4 2 4 2 5" xfId="15324"/>
    <cellStyle name="Normal 3 2 4 2 4 2 6" xfId="20255"/>
    <cellStyle name="Normal 3 2 4 2 4 2 7" xfId="30812"/>
    <cellStyle name="Normal 3 2 4 2 4 2 8" xfId="41367"/>
    <cellStyle name="Normal 3 2 4 2 4 2 9" xfId="51931"/>
    <cellStyle name="Normal 3 2 4 2 4 3" xfId="6156"/>
    <cellStyle name="Normal 3 2 4 2 4 3 2" xfId="11437"/>
    <cellStyle name="Normal 3 2 4 2 4 3 2 2" xfId="26943"/>
    <cellStyle name="Normal 3 2 4 2 4 3 2 3" xfId="37500"/>
    <cellStyle name="Normal 3 2 4 2 4 3 2 4" xfId="48055"/>
    <cellStyle name="Normal 3 2 4 2 4 3 2 5" xfId="58619"/>
    <cellStyle name="Normal 3 2 4 2 4 3 3" xfId="16556"/>
    <cellStyle name="Normal 3 2 4 2 4 3 4" xfId="21663"/>
    <cellStyle name="Normal 3 2 4 2 4 3 5" xfId="32220"/>
    <cellStyle name="Normal 3 2 4 2 4 3 6" xfId="42775"/>
    <cellStyle name="Normal 3 2 4 2 4 3 7" xfId="53339"/>
    <cellStyle name="Normal 3 2 4 2 4 4" xfId="8796"/>
    <cellStyle name="Normal 3 2 4 2 4 4 2" xfId="24303"/>
    <cellStyle name="Normal 3 2 4 2 4 4 3" xfId="34860"/>
    <cellStyle name="Normal 3 2 4 2 4 4 4" xfId="45415"/>
    <cellStyle name="Normal 3 2 4 2 4 4 5" xfId="55979"/>
    <cellStyle name="Normal 3 2 4 2 4 5" xfId="3514"/>
    <cellStyle name="Normal 3 2 4 2 4 6" xfId="14092"/>
    <cellStyle name="Normal 3 2 4 2 4 7" xfId="19023"/>
    <cellStyle name="Normal 3 2 4 2 4 8" xfId="29580"/>
    <cellStyle name="Normal 3 2 4 2 4 9" xfId="40135"/>
    <cellStyle name="Normal 3 2 4 2 5" xfId="1398"/>
    <cellStyle name="Normal 3 2 4 2 5 2" xfId="6684"/>
    <cellStyle name="Normal 3 2 4 2 5 2 2" xfId="11965"/>
    <cellStyle name="Normal 3 2 4 2 5 2 2 2" xfId="27471"/>
    <cellStyle name="Normal 3 2 4 2 5 2 2 3" xfId="38028"/>
    <cellStyle name="Normal 3 2 4 2 5 2 2 4" xfId="48583"/>
    <cellStyle name="Normal 3 2 4 2 5 2 2 5" xfId="59147"/>
    <cellStyle name="Normal 3 2 4 2 5 2 3" xfId="17084"/>
    <cellStyle name="Normal 3 2 4 2 5 2 4" xfId="22191"/>
    <cellStyle name="Normal 3 2 4 2 5 2 5" xfId="32748"/>
    <cellStyle name="Normal 3 2 4 2 5 2 6" xfId="43303"/>
    <cellStyle name="Normal 3 2 4 2 5 2 7" xfId="53867"/>
    <cellStyle name="Normal 3 2 4 2 5 3" xfId="9324"/>
    <cellStyle name="Normal 3 2 4 2 5 3 2" xfId="24831"/>
    <cellStyle name="Normal 3 2 4 2 5 3 3" xfId="35388"/>
    <cellStyle name="Normal 3 2 4 2 5 3 4" xfId="45943"/>
    <cellStyle name="Normal 3 2 4 2 5 3 5" xfId="56507"/>
    <cellStyle name="Normal 3 2 4 2 5 4" xfId="4042"/>
    <cellStyle name="Normal 3 2 4 2 5 5" xfId="14620"/>
    <cellStyle name="Normal 3 2 4 2 5 6" xfId="19551"/>
    <cellStyle name="Normal 3 2 4 2 5 7" xfId="30108"/>
    <cellStyle name="Normal 3 2 4 2 5 8" xfId="40663"/>
    <cellStyle name="Normal 3 2 4 2 5 9" xfId="51227"/>
    <cellStyle name="Normal 3 2 4 2 6" xfId="2630"/>
    <cellStyle name="Normal 3 2 4 2 6 2" xfId="7916"/>
    <cellStyle name="Normal 3 2 4 2 6 2 2" xfId="13197"/>
    <cellStyle name="Normal 3 2 4 2 6 2 2 2" xfId="28703"/>
    <cellStyle name="Normal 3 2 4 2 6 2 2 3" xfId="39260"/>
    <cellStyle name="Normal 3 2 4 2 6 2 2 4" xfId="49815"/>
    <cellStyle name="Normal 3 2 4 2 6 2 2 5" xfId="60379"/>
    <cellStyle name="Normal 3 2 4 2 6 2 3" xfId="23423"/>
    <cellStyle name="Normal 3 2 4 2 6 2 4" xfId="33980"/>
    <cellStyle name="Normal 3 2 4 2 6 2 5" xfId="44535"/>
    <cellStyle name="Normal 3 2 4 2 6 2 6" xfId="55099"/>
    <cellStyle name="Normal 3 2 4 2 6 3" xfId="10556"/>
    <cellStyle name="Normal 3 2 4 2 6 3 2" xfId="26063"/>
    <cellStyle name="Normal 3 2 4 2 6 3 3" xfId="36620"/>
    <cellStyle name="Normal 3 2 4 2 6 3 4" xfId="47175"/>
    <cellStyle name="Normal 3 2 4 2 6 3 5" xfId="57739"/>
    <cellStyle name="Normal 3 2 4 2 6 4" xfId="5274"/>
    <cellStyle name="Normal 3 2 4 2 6 5" xfId="15852"/>
    <cellStyle name="Normal 3 2 4 2 6 6" xfId="20783"/>
    <cellStyle name="Normal 3 2 4 2 6 7" xfId="31340"/>
    <cellStyle name="Normal 3 2 4 2 6 8" xfId="41895"/>
    <cellStyle name="Normal 3 2 4 2 6 9" xfId="52459"/>
    <cellStyle name="Normal 3 2 4 2 7" xfId="5451"/>
    <cellStyle name="Normal 3 2 4 2 7 2" xfId="10733"/>
    <cellStyle name="Normal 3 2 4 2 7 2 2" xfId="26239"/>
    <cellStyle name="Normal 3 2 4 2 7 2 3" xfId="36796"/>
    <cellStyle name="Normal 3 2 4 2 7 2 4" xfId="47351"/>
    <cellStyle name="Normal 3 2 4 2 7 2 5" xfId="57915"/>
    <cellStyle name="Normal 3 2 4 2 7 3" xfId="20959"/>
    <cellStyle name="Normal 3 2 4 2 7 4" xfId="31516"/>
    <cellStyle name="Normal 3 2 4 2 7 5" xfId="42071"/>
    <cellStyle name="Normal 3 2 4 2 7 6" xfId="52635"/>
    <cellStyle name="Normal 3 2 4 2 8" xfId="8092"/>
    <cellStyle name="Normal 3 2 4 2 8 2" xfId="23599"/>
    <cellStyle name="Normal 3 2 4 2 8 3" xfId="34156"/>
    <cellStyle name="Normal 3 2 4 2 8 4" xfId="44711"/>
    <cellStyle name="Normal 3 2 4 2 8 5" xfId="55275"/>
    <cellStyle name="Normal 3 2 4 2 9" xfId="2807"/>
    <cellStyle name="Normal 3 2 4 3" xfId="252"/>
    <cellStyle name="Normal 3 2 4 3 10" xfId="28967"/>
    <cellStyle name="Normal 3 2 4 3 11" xfId="39522"/>
    <cellStyle name="Normal 3 2 4 3 12" xfId="50082"/>
    <cellStyle name="Normal 3 2 4 3 2" xfId="605"/>
    <cellStyle name="Normal 3 2 4 3 2 10" xfId="50434"/>
    <cellStyle name="Normal 3 2 4 3 2 2" xfId="1837"/>
    <cellStyle name="Normal 3 2 4 3 2 2 2" xfId="7123"/>
    <cellStyle name="Normal 3 2 4 3 2 2 2 2" xfId="12404"/>
    <cellStyle name="Normal 3 2 4 3 2 2 2 2 2" xfId="27910"/>
    <cellStyle name="Normal 3 2 4 3 2 2 2 2 3" xfId="38467"/>
    <cellStyle name="Normal 3 2 4 3 2 2 2 2 4" xfId="49022"/>
    <cellStyle name="Normal 3 2 4 3 2 2 2 2 5" xfId="59586"/>
    <cellStyle name="Normal 3 2 4 3 2 2 2 3" xfId="17523"/>
    <cellStyle name="Normal 3 2 4 3 2 2 2 4" xfId="22630"/>
    <cellStyle name="Normal 3 2 4 3 2 2 2 5" xfId="33187"/>
    <cellStyle name="Normal 3 2 4 3 2 2 2 6" xfId="43742"/>
    <cellStyle name="Normal 3 2 4 3 2 2 2 7" xfId="54306"/>
    <cellStyle name="Normal 3 2 4 3 2 2 3" xfId="9763"/>
    <cellStyle name="Normal 3 2 4 3 2 2 3 2" xfId="25270"/>
    <cellStyle name="Normal 3 2 4 3 2 2 3 3" xfId="35827"/>
    <cellStyle name="Normal 3 2 4 3 2 2 3 4" xfId="46382"/>
    <cellStyle name="Normal 3 2 4 3 2 2 3 5" xfId="56946"/>
    <cellStyle name="Normal 3 2 4 3 2 2 4" xfId="4481"/>
    <cellStyle name="Normal 3 2 4 3 2 2 5" xfId="15059"/>
    <cellStyle name="Normal 3 2 4 3 2 2 6" xfId="19990"/>
    <cellStyle name="Normal 3 2 4 3 2 2 7" xfId="30547"/>
    <cellStyle name="Normal 3 2 4 3 2 2 8" xfId="41102"/>
    <cellStyle name="Normal 3 2 4 3 2 2 9" xfId="51666"/>
    <cellStyle name="Normal 3 2 4 3 2 3" xfId="5891"/>
    <cellStyle name="Normal 3 2 4 3 2 3 2" xfId="11172"/>
    <cellStyle name="Normal 3 2 4 3 2 3 2 2" xfId="26678"/>
    <cellStyle name="Normal 3 2 4 3 2 3 2 3" xfId="37235"/>
    <cellStyle name="Normal 3 2 4 3 2 3 2 4" xfId="47790"/>
    <cellStyle name="Normal 3 2 4 3 2 3 2 5" xfId="58354"/>
    <cellStyle name="Normal 3 2 4 3 2 3 3" xfId="16291"/>
    <cellStyle name="Normal 3 2 4 3 2 3 4" xfId="21398"/>
    <cellStyle name="Normal 3 2 4 3 2 3 5" xfId="31955"/>
    <cellStyle name="Normal 3 2 4 3 2 3 6" xfId="42510"/>
    <cellStyle name="Normal 3 2 4 3 2 3 7" xfId="53074"/>
    <cellStyle name="Normal 3 2 4 3 2 4" xfId="8531"/>
    <cellStyle name="Normal 3 2 4 3 2 4 2" xfId="24038"/>
    <cellStyle name="Normal 3 2 4 3 2 4 3" xfId="34595"/>
    <cellStyle name="Normal 3 2 4 3 2 4 4" xfId="45150"/>
    <cellStyle name="Normal 3 2 4 3 2 4 5" xfId="55714"/>
    <cellStyle name="Normal 3 2 4 3 2 5" xfId="3249"/>
    <cellStyle name="Normal 3 2 4 3 2 6" xfId="13827"/>
    <cellStyle name="Normal 3 2 4 3 2 7" xfId="18758"/>
    <cellStyle name="Normal 3 2 4 3 2 8" xfId="29315"/>
    <cellStyle name="Normal 3 2 4 3 2 9" xfId="39870"/>
    <cellStyle name="Normal 3 2 4 3 3" xfId="957"/>
    <cellStyle name="Normal 3 2 4 3 3 10" xfId="50786"/>
    <cellStyle name="Normal 3 2 4 3 3 2" xfId="2189"/>
    <cellStyle name="Normal 3 2 4 3 3 2 2" xfId="7475"/>
    <cellStyle name="Normal 3 2 4 3 3 2 2 2" xfId="12756"/>
    <cellStyle name="Normal 3 2 4 3 3 2 2 2 2" xfId="28262"/>
    <cellStyle name="Normal 3 2 4 3 3 2 2 2 3" xfId="38819"/>
    <cellStyle name="Normal 3 2 4 3 3 2 2 2 4" xfId="49374"/>
    <cellStyle name="Normal 3 2 4 3 3 2 2 2 5" xfId="59938"/>
    <cellStyle name="Normal 3 2 4 3 3 2 2 3" xfId="17875"/>
    <cellStyle name="Normal 3 2 4 3 3 2 2 4" xfId="22982"/>
    <cellStyle name="Normal 3 2 4 3 3 2 2 5" xfId="33539"/>
    <cellStyle name="Normal 3 2 4 3 3 2 2 6" xfId="44094"/>
    <cellStyle name="Normal 3 2 4 3 3 2 2 7" xfId="54658"/>
    <cellStyle name="Normal 3 2 4 3 3 2 3" xfId="10115"/>
    <cellStyle name="Normal 3 2 4 3 3 2 3 2" xfId="25622"/>
    <cellStyle name="Normal 3 2 4 3 3 2 3 3" xfId="36179"/>
    <cellStyle name="Normal 3 2 4 3 3 2 3 4" xfId="46734"/>
    <cellStyle name="Normal 3 2 4 3 3 2 3 5" xfId="57298"/>
    <cellStyle name="Normal 3 2 4 3 3 2 4" xfId="4833"/>
    <cellStyle name="Normal 3 2 4 3 3 2 5" xfId="15411"/>
    <cellStyle name="Normal 3 2 4 3 3 2 6" xfId="20342"/>
    <cellStyle name="Normal 3 2 4 3 3 2 7" xfId="30899"/>
    <cellStyle name="Normal 3 2 4 3 3 2 8" xfId="41454"/>
    <cellStyle name="Normal 3 2 4 3 3 2 9" xfId="52018"/>
    <cellStyle name="Normal 3 2 4 3 3 3" xfId="6243"/>
    <cellStyle name="Normal 3 2 4 3 3 3 2" xfId="11524"/>
    <cellStyle name="Normal 3 2 4 3 3 3 2 2" xfId="27030"/>
    <cellStyle name="Normal 3 2 4 3 3 3 2 3" xfId="37587"/>
    <cellStyle name="Normal 3 2 4 3 3 3 2 4" xfId="48142"/>
    <cellStyle name="Normal 3 2 4 3 3 3 2 5" xfId="58706"/>
    <cellStyle name="Normal 3 2 4 3 3 3 3" xfId="16643"/>
    <cellStyle name="Normal 3 2 4 3 3 3 4" xfId="21750"/>
    <cellStyle name="Normal 3 2 4 3 3 3 5" xfId="32307"/>
    <cellStyle name="Normal 3 2 4 3 3 3 6" xfId="42862"/>
    <cellStyle name="Normal 3 2 4 3 3 3 7" xfId="53426"/>
    <cellStyle name="Normal 3 2 4 3 3 4" xfId="8883"/>
    <cellStyle name="Normal 3 2 4 3 3 4 2" xfId="24390"/>
    <cellStyle name="Normal 3 2 4 3 3 4 3" xfId="34947"/>
    <cellStyle name="Normal 3 2 4 3 3 4 4" xfId="45502"/>
    <cellStyle name="Normal 3 2 4 3 3 4 5" xfId="56066"/>
    <cellStyle name="Normal 3 2 4 3 3 5" xfId="3601"/>
    <cellStyle name="Normal 3 2 4 3 3 6" xfId="14179"/>
    <cellStyle name="Normal 3 2 4 3 3 7" xfId="19110"/>
    <cellStyle name="Normal 3 2 4 3 3 8" xfId="29667"/>
    <cellStyle name="Normal 3 2 4 3 3 9" xfId="40222"/>
    <cellStyle name="Normal 3 2 4 3 4" xfId="1485"/>
    <cellStyle name="Normal 3 2 4 3 4 2" xfId="6771"/>
    <cellStyle name="Normal 3 2 4 3 4 2 2" xfId="12052"/>
    <cellStyle name="Normal 3 2 4 3 4 2 2 2" xfId="27558"/>
    <cellStyle name="Normal 3 2 4 3 4 2 2 3" xfId="38115"/>
    <cellStyle name="Normal 3 2 4 3 4 2 2 4" xfId="48670"/>
    <cellStyle name="Normal 3 2 4 3 4 2 2 5" xfId="59234"/>
    <cellStyle name="Normal 3 2 4 3 4 2 3" xfId="17171"/>
    <cellStyle name="Normal 3 2 4 3 4 2 4" xfId="22278"/>
    <cellStyle name="Normal 3 2 4 3 4 2 5" xfId="32835"/>
    <cellStyle name="Normal 3 2 4 3 4 2 6" xfId="43390"/>
    <cellStyle name="Normal 3 2 4 3 4 2 7" xfId="53954"/>
    <cellStyle name="Normal 3 2 4 3 4 3" xfId="9411"/>
    <cellStyle name="Normal 3 2 4 3 4 3 2" xfId="24918"/>
    <cellStyle name="Normal 3 2 4 3 4 3 3" xfId="35475"/>
    <cellStyle name="Normal 3 2 4 3 4 3 4" xfId="46030"/>
    <cellStyle name="Normal 3 2 4 3 4 3 5" xfId="56594"/>
    <cellStyle name="Normal 3 2 4 3 4 4" xfId="4129"/>
    <cellStyle name="Normal 3 2 4 3 4 5" xfId="14707"/>
    <cellStyle name="Normal 3 2 4 3 4 6" xfId="19638"/>
    <cellStyle name="Normal 3 2 4 3 4 7" xfId="30195"/>
    <cellStyle name="Normal 3 2 4 3 4 8" xfId="40750"/>
    <cellStyle name="Normal 3 2 4 3 4 9" xfId="51314"/>
    <cellStyle name="Normal 3 2 4 3 5" xfId="5538"/>
    <cellStyle name="Normal 3 2 4 3 5 2" xfId="10820"/>
    <cellStyle name="Normal 3 2 4 3 5 2 2" xfId="26326"/>
    <cellStyle name="Normal 3 2 4 3 5 2 3" xfId="36883"/>
    <cellStyle name="Normal 3 2 4 3 5 2 4" xfId="47438"/>
    <cellStyle name="Normal 3 2 4 3 5 2 5" xfId="58002"/>
    <cellStyle name="Normal 3 2 4 3 5 3" xfId="15939"/>
    <cellStyle name="Normal 3 2 4 3 5 4" xfId="21046"/>
    <cellStyle name="Normal 3 2 4 3 5 5" xfId="31603"/>
    <cellStyle name="Normal 3 2 4 3 5 6" xfId="42158"/>
    <cellStyle name="Normal 3 2 4 3 5 7" xfId="52722"/>
    <cellStyle name="Normal 3 2 4 3 6" xfId="8179"/>
    <cellStyle name="Normal 3 2 4 3 6 2" xfId="23686"/>
    <cellStyle name="Normal 3 2 4 3 6 3" xfId="34243"/>
    <cellStyle name="Normal 3 2 4 3 6 4" xfId="44798"/>
    <cellStyle name="Normal 3 2 4 3 6 5" xfId="55362"/>
    <cellStyle name="Normal 3 2 4 3 7" xfId="2901"/>
    <cellStyle name="Normal 3 2 4 3 8" xfId="13475"/>
    <cellStyle name="Normal 3 2 4 3 9" xfId="18406"/>
    <cellStyle name="Normal 3 2 4 4" xfId="430"/>
    <cellStyle name="Normal 3 2 4 4 10" xfId="39700"/>
    <cellStyle name="Normal 3 2 4 4 11" xfId="50260"/>
    <cellStyle name="Normal 3 2 4 4 2" xfId="1135"/>
    <cellStyle name="Normal 3 2 4 4 2 10" xfId="50964"/>
    <cellStyle name="Normal 3 2 4 4 2 2" xfId="2367"/>
    <cellStyle name="Normal 3 2 4 4 2 2 2" xfId="7653"/>
    <cellStyle name="Normal 3 2 4 4 2 2 2 2" xfId="12934"/>
    <cellStyle name="Normal 3 2 4 4 2 2 2 2 2" xfId="28440"/>
    <cellStyle name="Normal 3 2 4 4 2 2 2 2 3" xfId="38997"/>
    <cellStyle name="Normal 3 2 4 4 2 2 2 2 4" xfId="49552"/>
    <cellStyle name="Normal 3 2 4 4 2 2 2 2 5" xfId="60116"/>
    <cellStyle name="Normal 3 2 4 4 2 2 2 3" xfId="18053"/>
    <cellStyle name="Normal 3 2 4 4 2 2 2 4" xfId="23160"/>
    <cellStyle name="Normal 3 2 4 4 2 2 2 5" xfId="33717"/>
    <cellStyle name="Normal 3 2 4 4 2 2 2 6" xfId="44272"/>
    <cellStyle name="Normal 3 2 4 4 2 2 2 7" xfId="54836"/>
    <cellStyle name="Normal 3 2 4 4 2 2 3" xfId="10293"/>
    <cellStyle name="Normal 3 2 4 4 2 2 3 2" xfId="25800"/>
    <cellStyle name="Normal 3 2 4 4 2 2 3 3" xfId="36357"/>
    <cellStyle name="Normal 3 2 4 4 2 2 3 4" xfId="46912"/>
    <cellStyle name="Normal 3 2 4 4 2 2 3 5" xfId="57476"/>
    <cellStyle name="Normal 3 2 4 4 2 2 4" xfId="5011"/>
    <cellStyle name="Normal 3 2 4 4 2 2 5" xfId="15589"/>
    <cellStyle name="Normal 3 2 4 4 2 2 6" xfId="20520"/>
    <cellStyle name="Normal 3 2 4 4 2 2 7" xfId="31077"/>
    <cellStyle name="Normal 3 2 4 4 2 2 8" xfId="41632"/>
    <cellStyle name="Normal 3 2 4 4 2 2 9" xfId="52196"/>
    <cellStyle name="Normal 3 2 4 4 2 3" xfId="6421"/>
    <cellStyle name="Normal 3 2 4 4 2 3 2" xfId="11702"/>
    <cellStyle name="Normal 3 2 4 4 2 3 2 2" xfId="27208"/>
    <cellStyle name="Normal 3 2 4 4 2 3 2 3" xfId="37765"/>
    <cellStyle name="Normal 3 2 4 4 2 3 2 4" xfId="48320"/>
    <cellStyle name="Normal 3 2 4 4 2 3 2 5" xfId="58884"/>
    <cellStyle name="Normal 3 2 4 4 2 3 3" xfId="16821"/>
    <cellStyle name="Normal 3 2 4 4 2 3 4" xfId="21928"/>
    <cellStyle name="Normal 3 2 4 4 2 3 5" xfId="32485"/>
    <cellStyle name="Normal 3 2 4 4 2 3 6" xfId="43040"/>
    <cellStyle name="Normal 3 2 4 4 2 3 7" xfId="53604"/>
    <cellStyle name="Normal 3 2 4 4 2 4" xfId="9061"/>
    <cellStyle name="Normal 3 2 4 4 2 4 2" xfId="24568"/>
    <cellStyle name="Normal 3 2 4 4 2 4 3" xfId="35125"/>
    <cellStyle name="Normal 3 2 4 4 2 4 4" xfId="45680"/>
    <cellStyle name="Normal 3 2 4 4 2 4 5" xfId="56244"/>
    <cellStyle name="Normal 3 2 4 4 2 5" xfId="3779"/>
    <cellStyle name="Normal 3 2 4 4 2 6" xfId="14357"/>
    <cellStyle name="Normal 3 2 4 4 2 7" xfId="19288"/>
    <cellStyle name="Normal 3 2 4 4 2 8" xfId="29845"/>
    <cellStyle name="Normal 3 2 4 4 2 9" xfId="40400"/>
    <cellStyle name="Normal 3 2 4 4 3" xfId="1663"/>
    <cellStyle name="Normal 3 2 4 4 3 2" xfId="6949"/>
    <cellStyle name="Normal 3 2 4 4 3 2 2" xfId="12230"/>
    <cellStyle name="Normal 3 2 4 4 3 2 2 2" xfId="27736"/>
    <cellStyle name="Normal 3 2 4 4 3 2 2 3" xfId="38293"/>
    <cellStyle name="Normal 3 2 4 4 3 2 2 4" xfId="48848"/>
    <cellStyle name="Normal 3 2 4 4 3 2 2 5" xfId="59412"/>
    <cellStyle name="Normal 3 2 4 4 3 2 3" xfId="17349"/>
    <cellStyle name="Normal 3 2 4 4 3 2 4" xfId="22456"/>
    <cellStyle name="Normal 3 2 4 4 3 2 5" xfId="33013"/>
    <cellStyle name="Normal 3 2 4 4 3 2 6" xfId="43568"/>
    <cellStyle name="Normal 3 2 4 4 3 2 7" xfId="54132"/>
    <cellStyle name="Normal 3 2 4 4 3 3" xfId="9589"/>
    <cellStyle name="Normal 3 2 4 4 3 3 2" xfId="25096"/>
    <cellStyle name="Normal 3 2 4 4 3 3 3" xfId="35653"/>
    <cellStyle name="Normal 3 2 4 4 3 3 4" xfId="46208"/>
    <cellStyle name="Normal 3 2 4 4 3 3 5" xfId="56772"/>
    <cellStyle name="Normal 3 2 4 4 3 4" xfId="4307"/>
    <cellStyle name="Normal 3 2 4 4 3 5" xfId="14885"/>
    <cellStyle name="Normal 3 2 4 4 3 6" xfId="19816"/>
    <cellStyle name="Normal 3 2 4 4 3 7" xfId="30373"/>
    <cellStyle name="Normal 3 2 4 4 3 8" xfId="40928"/>
    <cellStyle name="Normal 3 2 4 4 3 9" xfId="51492"/>
    <cellStyle name="Normal 3 2 4 4 4" xfId="5716"/>
    <cellStyle name="Normal 3 2 4 4 4 2" xfId="10998"/>
    <cellStyle name="Normal 3 2 4 4 4 2 2" xfId="26504"/>
    <cellStyle name="Normal 3 2 4 4 4 2 3" xfId="37061"/>
    <cellStyle name="Normal 3 2 4 4 4 2 4" xfId="47616"/>
    <cellStyle name="Normal 3 2 4 4 4 2 5" xfId="58180"/>
    <cellStyle name="Normal 3 2 4 4 4 3" xfId="16117"/>
    <cellStyle name="Normal 3 2 4 4 4 4" xfId="21224"/>
    <cellStyle name="Normal 3 2 4 4 4 5" xfId="31781"/>
    <cellStyle name="Normal 3 2 4 4 4 6" xfId="42336"/>
    <cellStyle name="Normal 3 2 4 4 4 7" xfId="52900"/>
    <cellStyle name="Normal 3 2 4 4 5" xfId="8357"/>
    <cellStyle name="Normal 3 2 4 4 5 2" xfId="23864"/>
    <cellStyle name="Normal 3 2 4 4 5 3" xfId="34421"/>
    <cellStyle name="Normal 3 2 4 4 5 4" xfId="44976"/>
    <cellStyle name="Normal 3 2 4 4 5 5" xfId="55540"/>
    <cellStyle name="Normal 3 2 4 4 6" xfId="3079"/>
    <cellStyle name="Normal 3 2 4 4 7" xfId="13653"/>
    <cellStyle name="Normal 3 2 4 4 8" xfId="18584"/>
    <cellStyle name="Normal 3 2 4 4 9" xfId="29145"/>
    <cellStyle name="Normal 3 2 4 5" xfId="783"/>
    <cellStyle name="Normal 3 2 4 5 10" xfId="50612"/>
    <cellStyle name="Normal 3 2 4 5 2" xfId="2015"/>
    <cellStyle name="Normal 3 2 4 5 2 2" xfId="7301"/>
    <cellStyle name="Normal 3 2 4 5 2 2 2" xfId="12582"/>
    <cellStyle name="Normal 3 2 4 5 2 2 2 2" xfId="28088"/>
    <cellStyle name="Normal 3 2 4 5 2 2 2 3" xfId="38645"/>
    <cellStyle name="Normal 3 2 4 5 2 2 2 4" xfId="49200"/>
    <cellStyle name="Normal 3 2 4 5 2 2 2 5" xfId="59764"/>
    <cellStyle name="Normal 3 2 4 5 2 2 3" xfId="17701"/>
    <cellStyle name="Normal 3 2 4 5 2 2 4" xfId="22808"/>
    <cellStyle name="Normal 3 2 4 5 2 2 5" xfId="33365"/>
    <cellStyle name="Normal 3 2 4 5 2 2 6" xfId="43920"/>
    <cellStyle name="Normal 3 2 4 5 2 2 7" xfId="54484"/>
    <cellStyle name="Normal 3 2 4 5 2 3" xfId="9941"/>
    <cellStyle name="Normal 3 2 4 5 2 3 2" xfId="25448"/>
    <cellStyle name="Normal 3 2 4 5 2 3 3" xfId="36005"/>
    <cellStyle name="Normal 3 2 4 5 2 3 4" xfId="46560"/>
    <cellStyle name="Normal 3 2 4 5 2 3 5" xfId="57124"/>
    <cellStyle name="Normal 3 2 4 5 2 4" xfId="4659"/>
    <cellStyle name="Normal 3 2 4 5 2 5" xfId="15237"/>
    <cellStyle name="Normal 3 2 4 5 2 6" xfId="20168"/>
    <cellStyle name="Normal 3 2 4 5 2 7" xfId="30725"/>
    <cellStyle name="Normal 3 2 4 5 2 8" xfId="41280"/>
    <cellStyle name="Normal 3 2 4 5 2 9" xfId="51844"/>
    <cellStyle name="Normal 3 2 4 5 3" xfId="6069"/>
    <cellStyle name="Normal 3 2 4 5 3 2" xfId="11350"/>
    <cellStyle name="Normal 3 2 4 5 3 2 2" xfId="26856"/>
    <cellStyle name="Normal 3 2 4 5 3 2 3" xfId="37413"/>
    <cellStyle name="Normal 3 2 4 5 3 2 4" xfId="47968"/>
    <cellStyle name="Normal 3 2 4 5 3 2 5" xfId="58532"/>
    <cellStyle name="Normal 3 2 4 5 3 3" xfId="16469"/>
    <cellStyle name="Normal 3 2 4 5 3 4" xfId="21576"/>
    <cellStyle name="Normal 3 2 4 5 3 5" xfId="32133"/>
    <cellStyle name="Normal 3 2 4 5 3 6" xfId="42688"/>
    <cellStyle name="Normal 3 2 4 5 3 7" xfId="53252"/>
    <cellStyle name="Normal 3 2 4 5 4" xfId="8709"/>
    <cellStyle name="Normal 3 2 4 5 4 2" xfId="24216"/>
    <cellStyle name="Normal 3 2 4 5 4 3" xfId="34773"/>
    <cellStyle name="Normal 3 2 4 5 4 4" xfId="45328"/>
    <cellStyle name="Normal 3 2 4 5 4 5" xfId="55892"/>
    <cellStyle name="Normal 3 2 4 5 5" xfId="3427"/>
    <cellStyle name="Normal 3 2 4 5 6" xfId="14005"/>
    <cellStyle name="Normal 3 2 4 5 7" xfId="18936"/>
    <cellStyle name="Normal 3 2 4 5 8" xfId="29493"/>
    <cellStyle name="Normal 3 2 4 5 9" xfId="40048"/>
    <cellStyle name="Normal 3 2 4 6" xfId="1309"/>
    <cellStyle name="Normal 3 2 4 6 2" xfId="6595"/>
    <cellStyle name="Normal 3 2 4 6 2 2" xfId="11876"/>
    <cellStyle name="Normal 3 2 4 6 2 2 2" xfId="27382"/>
    <cellStyle name="Normal 3 2 4 6 2 2 3" xfId="37939"/>
    <cellStyle name="Normal 3 2 4 6 2 2 4" xfId="48494"/>
    <cellStyle name="Normal 3 2 4 6 2 2 5" xfId="59058"/>
    <cellStyle name="Normal 3 2 4 6 2 3" xfId="16995"/>
    <cellStyle name="Normal 3 2 4 6 2 4" xfId="22102"/>
    <cellStyle name="Normal 3 2 4 6 2 5" xfId="32659"/>
    <cellStyle name="Normal 3 2 4 6 2 6" xfId="43214"/>
    <cellStyle name="Normal 3 2 4 6 2 7" xfId="53778"/>
    <cellStyle name="Normal 3 2 4 6 3" xfId="9235"/>
    <cellStyle name="Normal 3 2 4 6 3 2" xfId="24742"/>
    <cellStyle name="Normal 3 2 4 6 3 3" xfId="35299"/>
    <cellStyle name="Normal 3 2 4 6 3 4" xfId="45854"/>
    <cellStyle name="Normal 3 2 4 6 3 5" xfId="56418"/>
    <cellStyle name="Normal 3 2 4 6 4" xfId="3953"/>
    <cellStyle name="Normal 3 2 4 6 5" xfId="14531"/>
    <cellStyle name="Normal 3 2 4 6 6" xfId="19462"/>
    <cellStyle name="Normal 3 2 4 6 7" xfId="30019"/>
    <cellStyle name="Normal 3 2 4 6 8" xfId="40574"/>
    <cellStyle name="Normal 3 2 4 6 9" xfId="51138"/>
    <cellStyle name="Normal 3 2 4 7" xfId="2541"/>
    <cellStyle name="Normal 3 2 4 7 2" xfId="7827"/>
    <cellStyle name="Normal 3 2 4 7 2 2" xfId="13108"/>
    <cellStyle name="Normal 3 2 4 7 2 2 2" xfId="28614"/>
    <cellStyle name="Normal 3 2 4 7 2 2 3" xfId="39171"/>
    <cellStyle name="Normal 3 2 4 7 2 2 4" xfId="49726"/>
    <cellStyle name="Normal 3 2 4 7 2 2 5" xfId="60290"/>
    <cellStyle name="Normal 3 2 4 7 2 3" xfId="23334"/>
    <cellStyle name="Normal 3 2 4 7 2 4" xfId="33891"/>
    <cellStyle name="Normal 3 2 4 7 2 5" xfId="44446"/>
    <cellStyle name="Normal 3 2 4 7 2 6" xfId="55010"/>
    <cellStyle name="Normal 3 2 4 7 3" xfId="10467"/>
    <cellStyle name="Normal 3 2 4 7 3 2" xfId="25974"/>
    <cellStyle name="Normal 3 2 4 7 3 3" xfId="36531"/>
    <cellStyle name="Normal 3 2 4 7 3 4" xfId="47086"/>
    <cellStyle name="Normal 3 2 4 7 3 5" xfId="57650"/>
    <cellStyle name="Normal 3 2 4 7 4" xfId="5185"/>
    <cellStyle name="Normal 3 2 4 7 5" xfId="15763"/>
    <cellStyle name="Normal 3 2 4 7 6" xfId="20694"/>
    <cellStyle name="Normal 3 2 4 7 7" xfId="31251"/>
    <cellStyle name="Normal 3 2 4 7 8" xfId="41806"/>
    <cellStyle name="Normal 3 2 4 7 9" xfId="52370"/>
    <cellStyle name="Normal 3 2 4 8" xfId="5364"/>
    <cellStyle name="Normal 3 2 4 8 2" xfId="10646"/>
    <cellStyle name="Normal 3 2 4 8 2 2" xfId="26152"/>
    <cellStyle name="Normal 3 2 4 8 2 3" xfId="36709"/>
    <cellStyle name="Normal 3 2 4 8 2 4" xfId="47264"/>
    <cellStyle name="Normal 3 2 4 8 2 5" xfId="57828"/>
    <cellStyle name="Normal 3 2 4 8 3" xfId="20872"/>
    <cellStyle name="Normal 3 2 4 8 4" xfId="31429"/>
    <cellStyle name="Normal 3 2 4 8 5" xfId="41984"/>
    <cellStyle name="Normal 3 2 4 8 6" xfId="52548"/>
    <cellStyle name="Normal 3 2 4 9" xfId="8005"/>
    <cellStyle name="Normal 3 2 4 9 2" xfId="23512"/>
    <cellStyle name="Normal 3 2 4 9 3" xfId="34069"/>
    <cellStyle name="Normal 3 2 4 9 4" xfId="44624"/>
    <cellStyle name="Normal 3 2 4 9 5" xfId="55188"/>
    <cellStyle name="Normal 3 2 5" xfId="95"/>
    <cellStyle name="Normal 3 2 5 10" xfId="2751"/>
    <cellStyle name="Normal 3 2 5 11" xfId="13315"/>
    <cellStyle name="Normal 3 2 5 12" xfId="18244"/>
    <cellStyle name="Normal 3 2 5 13" xfId="28825"/>
    <cellStyle name="Normal 3 2 5 14" xfId="39380"/>
    <cellStyle name="Normal 3 2 5 15" xfId="49921"/>
    <cellStyle name="Normal 3 2 5 2" xfId="175"/>
    <cellStyle name="Normal 3 2 5 2 10" xfId="13402"/>
    <cellStyle name="Normal 3 2 5 2 11" xfId="18332"/>
    <cellStyle name="Normal 3 2 5 2 12" xfId="28894"/>
    <cellStyle name="Normal 3 2 5 2 13" xfId="39449"/>
    <cellStyle name="Normal 3 2 5 2 14" xfId="50009"/>
    <cellStyle name="Normal 3 2 5 2 2" xfId="355"/>
    <cellStyle name="Normal 3 2 5 2 2 10" xfId="29070"/>
    <cellStyle name="Normal 3 2 5 2 2 11" xfId="39625"/>
    <cellStyle name="Normal 3 2 5 2 2 12" xfId="50185"/>
    <cellStyle name="Normal 3 2 5 2 2 2" xfId="708"/>
    <cellStyle name="Normal 3 2 5 2 2 2 10" xfId="50537"/>
    <cellStyle name="Normal 3 2 5 2 2 2 2" xfId="1940"/>
    <cellStyle name="Normal 3 2 5 2 2 2 2 2" xfId="7226"/>
    <cellStyle name="Normal 3 2 5 2 2 2 2 2 2" xfId="12507"/>
    <cellStyle name="Normal 3 2 5 2 2 2 2 2 2 2" xfId="28013"/>
    <cellStyle name="Normal 3 2 5 2 2 2 2 2 2 3" xfId="38570"/>
    <cellStyle name="Normal 3 2 5 2 2 2 2 2 2 4" xfId="49125"/>
    <cellStyle name="Normal 3 2 5 2 2 2 2 2 2 5" xfId="59689"/>
    <cellStyle name="Normal 3 2 5 2 2 2 2 2 3" xfId="17626"/>
    <cellStyle name="Normal 3 2 5 2 2 2 2 2 4" xfId="22733"/>
    <cellStyle name="Normal 3 2 5 2 2 2 2 2 5" xfId="33290"/>
    <cellStyle name="Normal 3 2 5 2 2 2 2 2 6" xfId="43845"/>
    <cellStyle name="Normal 3 2 5 2 2 2 2 2 7" xfId="54409"/>
    <cellStyle name="Normal 3 2 5 2 2 2 2 3" xfId="9866"/>
    <cellStyle name="Normal 3 2 5 2 2 2 2 3 2" xfId="25373"/>
    <cellStyle name="Normal 3 2 5 2 2 2 2 3 3" xfId="35930"/>
    <cellStyle name="Normal 3 2 5 2 2 2 2 3 4" xfId="46485"/>
    <cellStyle name="Normal 3 2 5 2 2 2 2 3 5" xfId="57049"/>
    <cellStyle name="Normal 3 2 5 2 2 2 2 4" xfId="4584"/>
    <cellStyle name="Normal 3 2 5 2 2 2 2 5" xfId="15162"/>
    <cellStyle name="Normal 3 2 5 2 2 2 2 6" xfId="20093"/>
    <cellStyle name="Normal 3 2 5 2 2 2 2 7" xfId="30650"/>
    <cellStyle name="Normal 3 2 5 2 2 2 2 8" xfId="41205"/>
    <cellStyle name="Normal 3 2 5 2 2 2 2 9" xfId="51769"/>
    <cellStyle name="Normal 3 2 5 2 2 2 3" xfId="5994"/>
    <cellStyle name="Normal 3 2 5 2 2 2 3 2" xfId="11275"/>
    <cellStyle name="Normal 3 2 5 2 2 2 3 2 2" xfId="26781"/>
    <cellStyle name="Normal 3 2 5 2 2 2 3 2 3" xfId="37338"/>
    <cellStyle name="Normal 3 2 5 2 2 2 3 2 4" xfId="47893"/>
    <cellStyle name="Normal 3 2 5 2 2 2 3 2 5" xfId="58457"/>
    <cellStyle name="Normal 3 2 5 2 2 2 3 3" xfId="16394"/>
    <cellStyle name="Normal 3 2 5 2 2 2 3 4" xfId="21501"/>
    <cellStyle name="Normal 3 2 5 2 2 2 3 5" xfId="32058"/>
    <cellStyle name="Normal 3 2 5 2 2 2 3 6" xfId="42613"/>
    <cellStyle name="Normal 3 2 5 2 2 2 3 7" xfId="53177"/>
    <cellStyle name="Normal 3 2 5 2 2 2 4" xfId="8634"/>
    <cellStyle name="Normal 3 2 5 2 2 2 4 2" xfId="24141"/>
    <cellStyle name="Normal 3 2 5 2 2 2 4 3" xfId="34698"/>
    <cellStyle name="Normal 3 2 5 2 2 2 4 4" xfId="45253"/>
    <cellStyle name="Normal 3 2 5 2 2 2 4 5" xfId="55817"/>
    <cellStyle name="Normal 3 2 5 2 2 2 5" xfId="3352"/>
    <cellStyle name="Normal 3 2 5 2 2 2 6" xfId="13930"/>
    <cellStyle name="Normal 3 2 5 2 2 2 7" xfId="18861"/>
    <cellStyle name="Normal 3 2 5 2 2 2 8" xfId="29418"/>
    <cellStyle name="Normal 3 2 5 2 2 2 9" xfId="39973"/>
    <cellStyle name="Normal 3 2 5 2 2 3" xfId="1060"/>
    <cellStyle name="Normal 3 2 5 2 2 3 10" xfId="50889"/>
    <cellStyle name="Normal 3 2 5 2 2 3 2" xfId="2292"/>
    <cellStyle name="Normal 3 2 5 2 2 3 2 2" xfId="7578"/>
    <cellStyle name="Normal 3 2 5 2 2 3 2 2 2" xfId="12859"/>
    <cellStyle name="Normal 3 2 5 2 2 3 2 2 2 2" xfId="28365"/>
    <cellStyle name="Normal 3 2 5 2 2 3 2 2 2 3" xfId="38922"/>
    <cellStyle name="Normal 3 2 5 2 2 3 2 2 2 4" xfId="49477"/>
    <cellStyle name="Normal 3 2 5 2 2 3 2 2 2 5" xfId="60041"/>
    <cellStyle name="Normal 3 2 5 2 2 3 2 2 3" xfId="17978"/>
    <cellStyle name="Normal 3 2 5 2 2 3 2 2 4" xfId="23085"/>
    <cellStyle name="Normal 3 2 5 2 2 3 2 2 5" xfId="33642"/>
    <cellStyle name="Normal 3 2 5 2 2 3 2 2 6" xfId="44197"/>
    <cellStyle name="Normal 3 2 5 2 2 3 2 2 7" xfId="54761"/>
    <cellStyle name="Normal 3 2 5 2 2 3 2 3" xfId="10218"/>
    <cellStyle name="Normal 3 2 5 2 2 3 2 3 2" xfId="25725"/>
    <cellStyle name="Normal 3 2 5 2 2 3 2 3 3" xfId="36282"/>
    <cellStyle name="Normal 3 2 5 2 2 3 2 3 4" xfId="46837"/>
    <cellStyle name="Normal 3 2 5 2 2 3 2 3 5" xfId="57401"/>
    <cellStyle name="Normal 3 2 5 2 2 3 2 4" xfId="4936"/>
    <cellStyle name="Normal 3 2 5 2 2 3 2 5" xfId="15514"/>
    <cellStyle name="Normal 3 2 5 2 2 3 2 6" xfId="20445"/>
    <cellStyle name="Normal 3 2 5 2 2 3 2 7" xfId="31002"/>
    <cellStyle name="Normal 3 2 5 2 2 3 2 8" xfId="41557"/>
    <cellStyle name="Normal 3 2 5 2 2 3 2 9" xfId="52121"/>
    <cellStyle name="Normal 3 2 5 2 2 3 3" xfId="6346"/>
    <cellStyle name="Normal 3 2 5 2 2 3 3 2" xfId="11627"/>
    <cellStyle name="Normal 3 2 5 2 2 3 3 2 2" xfId="27133"/>
    <cellStyle name="Normal 3 2 5 2 2 3 3 2 3" xfId="37690"/>
    <cellStyle name="Normal 3 2 5 2 2 3 3 2 4" xfId="48245"/>
    <cellStyle name="Normal 3 2 5 2 2 3 3 2 5" xfId="58809"/>
    <cellStyle name="Normal 3 2 5 2 2 3 3 3" xfId="16746"/>
    <cellStyle name="Normal 3 2 5 2 2 3 3 4" xfId="21853"/>
    <cellStyle name="Normal 3 2 5 2 2 3 3 5" xfId="32410"/>
    <cellStyle name="Normal 3 2 5 2 2 3 3 6" xfId="42965"/>
    <cellStyle name="Normal 3 2 5 2 2 3 3 7" xfId="53529"/>
    <cellStyle name="Normal 3 2 5 2 2 3 4" xfId="8986"/>
    <cellStyle name="Normal 3 2 5 2 2 3 4 2" xfId="24493"/>
    <cellStyle name="Normal 3 2 5 2 2 3 4 3" xfId="35050"/>
    <cellStyle name="Normal 3 2 5 2 2 3 4 4" xfId="45605"/>
    <cellStyle name="Normal 3 2 5 2 2 3 4 5" xfId="56169"/>
    <cellStyle name="Normal 3 2 5 2 2 3 5" xfId="3704"/>
    <cellStyle name="Normal 3 2 5 2 2 3 6" xfId="14282"/>
    <cellStyle name="Normal 3 2 5 2 2 3 7" xfId="19213"/>
    <cellStyle name="Normal 3 2 5 2 2 3 8" xfId="29770"/>
    <cellStyle name="Normal 3 2 5 2 2 3 9" xfId="40325"/>
    <cellStyle name="Normal 3 2 5 2 2 4" xfId="1588"/>
    <cellStyle name="Normal 3 2 5 2 2 4 2" xfId="6874"/>
    <cellStyle name="Normal 3 2 5 2 2 4 2 2" xfId="12155"/>
    <cellStyle name="Normal 3 2 5 2 2 4 2 2 2" xfId="27661"/>
    <cellStyle name="Normal 3 2 5 2 2 4 2 2 3" xfId="38218"/>
    <cellStyle name="Normal 3 2 5 2 2 4 2 2 4" xfId="48773"/>
    <cellStyle name="Normal 3 2 5 2 2 4 2 2 5" xfId="59337"/>
    <cellStyle name="Normal 3 2 5 2 2 4 2 3" xfId="17274"/>
    <cellStyle name="Normal 3 2 5 2 2 4 2 4" xfId="22381"/>
    <cellStyle name="Normal 3 2 5 2 2 4 2 5" xfId="32938"/>
    <cellStyle name="Normal 3 2 5 2 2 4 2 6" xfId="43493"/>
    <cellStyle name="Normal 3 2 5 2 2 4 2 7" xfId="54057"/>
    <cellStyle name="Normal 3 2 5 2 2 4 3" xfId="9514"/>
    <cellStyle name="Normal 3 2 5 2 2 4 3 2" xfId="25021"/>
    <cellStyle name="Normal 3 2 5 2 2 4 3 3" xfId="35578"/>
    <cellStyle name="Normal 3 2 5 2 2 4 3 4" xfId="46133"/>
    <cellStyle name="Normal 3 2 5 2 2 4 3 5" xfId="56697"/>
    <cellStyle name="Normal 3 2 5 2 2 4 4" xfId="4232"/>
    <cellStyle name="Normal 3 2 5 2 2 4 5" xfId="14810"/>
    <cellStyle name="Normal 3 2 5 2 2 4 6" xfId="19741"/>
    <cellStyle name="Normal 3 2 5 2 2 4 7" xfId="30298"/>
    <cellStyle name="Normal 3 2 5 2 2 4 8" xfId="40853"/>
    <cellStyle name="Normal 3 2 5 2 2 4 9" xfId="51417"/>
    <cellStyle name="Normal 3 2 5 2 2 5" xfId="5641"/>
    <cellStyle name="Normal 3 2 5 2 2 5 2" xfId="10923"/>
    <cellStyle name="Normal 3 2 5 2 2 5 2 2" xfId="26429"/>
    <cellStyle name="Normal 3 2 5 2 2 5 2 3" xfId="36986"/>
    <cellStyle name="Normal 3 2 5 2 2 5 2 4" xfId="47541"/>
    <cellStyle name="Normal 3 2 5 2 2 5 2 5" xfId="58105"/>
    <cellStyle name="Normal 3 2 5 2 2 5 3" xfId="16042"/>
    <cellStyle name="Normal 3 2 5 2 2 5 4" xfId="21149"/>
    <cellStyle name="Normal 3 2 5 2 2 5 5" xfId="31706"/>
    <cellStyle name="Normal 3 2 5 2 2 5 6" xfId="42261"/>
    <cellStyle name="Normal 3 2 5 2 2 5 7" xfId="52825"/>
    <cellStyle name="Normal 3 2 5 2 2 6" xfId="8282"/>
    <cellStyle name="Normal 3 2 5 2 2 6 2" xfId="23789"/>
    <cellStyle name="Normal 3 2 5 2 2 6 3" xfId="34346"/>
    <cellStyle name="Normal 3 2 5 2 2 6 4" xfId="44901"/>
    <cellStyle name="Normal 3 2 5 2 2 6 5" xfId="55465"/>
    <cellStyle name="Normal 3 2 5 2 2 7" xfId="3004"/>
    <cellStyle name="Normal 3 2 5 2 2 8" xfId="13578"/>
    <cellStyle name="Normal 3 2 5 2 2 9" xfId="18509"/>
    <cellStyle name="Normal 3 2 5 2 3" xfId="531"/>
    <cellStyle name="Normal 3 2 5 2 3 10" xfId="39797"/>
    <cellStyle name="Normal 3 2 5 2 3 11" xfId="50361"/>
    <cellStyle name="Normal 3 2 5 2 3 2" xfId="1236"/>
    <cellStyle name="Normal 3 2 5 2 3 2 10" xfId="51065"/>
    <cellStyle name="Normal 3 2 5 2 3 2 2" xfId="2468"/>
    <cellStyle name="Normal 3 2 5 2 3 2 2 2" xfId="7754"/>
    <cellStyle name="Normal 3 2 5 2 3 2 2 2 2" xfId="13035"/>
    <cellStyle name="Normal 3 2 5 2 3 2 2 2 2 2" xfId="28541"/>
    <cellStyle name="Normal 3 2 5 2 3 2 2 2 2 3" xfId="39098"/>
    <cellStyle name="Normal 3 2 5 2 3 2 2 2 2 4" xfId="49653"/>
    <cellStyle name="Normal 3 2 5 2 3 2 2 2 2 5" xfId="60217"/>
    <cellStyle name="Normal 3 2 5 2 3 2 2 2 3" xfId="18154"/>
    <cellStyle name="Normal 3 2 5 2 3 2 2 2 4" xfId="23261"/>
    <cellStyle name="Normal 3 2 5 2 3 2 2 2 5" xfId="33818"/>
    <cellStyle name="Normal 3 2 5 2 3 2 2 2 6" xfId="44373"/>
    <cellStyle name="Normal 3 2 5 2 3 2 2 2 7" xfId="54937"/>
    <cellStyle name="Normal 3 2 5 2 3 2 2 3" xfId="10394"/>
    <cellStyle name="Normal 3 2 5 2 3 2 2 3 2" xfId="25901"/>
    <cellStyle name="Normal 3 2 5 2 3 2 2 3 3" xfId="36458"/>
    <cellStyle name="Normal 3 2 5 2 3 2 2 3 4" xfId="47013"/>
    <cellStyle name="Normal 3 2 5 2 3 2 2 3 5" xfId="57577"/>
    <cellStyle name="Normal 3 2 5 2 3 2 2 4" xfId="5112"/>
    <cellStyle name="Normal 3 2 5 2 3 2 2 5" xfId="15690"/>
    <cellStyle name="Normal 3 2 5 2 3 2 2 6" xfId="20621"/>
    <cellStyle name="Normal 3 2 5 2 3 2 2 7" xfId="31178"/>
    <cellStyle name="Normal 3 2 5 2 3 2 2 8" xfId="41733"/>
    <cellStyle name="Normal 3 2 5 2 3 2 2 9" xfId="52297"/>
    <cellStyle name="Normal 3 2 5 2 3 2 3" xfId="6522"/>
    <cellStyle name="Normal 3 2 5 2 3 2 3 2" xfId="11803"/>
    <cellStyle name="Normal 3 2 5 2 3 2 3 2 2" xfId="27309"/>
    <cellStyle name="Normal 3 2 5 2 3 2 3 2 3" xfId="37866"/>
    <cellStyle name="Normal 3 2 5 2 3 2 3 2 4" xfId="48421"/>
    <cellStyle name="Normal 3 2 5 2 3 2 3 2 5" xfId="58985"/>
    <cellStyle name="Normal 3 2 5 2 3 2 3 3" xfId="16922"/>
    <cellStyle name="Normal 3 2 5 2 3 2 3 4" xfId="22029"/>
    <cellStyle name="Normal 3 2 5 2 3 2 3 5" xfId="32586"/>
    <cellStyle name="Normal 3 2 5 2 3 2 3 6" xfId="43141"/>
    <cellStyle name="Normal 3 2 5 2 3 2 3 7" xfId="53705"/>
    <cellStyle name="Normal 3 2 5 2 3 2 4" xfId="9162"/>
    <cellStyle name="Normal 3 2 5 2 3 2 4 2" xfId="24669"/>
    <cellStyle name="Normal 3 2 5 2 3 2 4 3" xfId="35226"/>
    <cellStyle name="Normal 3 2 5 2 3 2 4 4" xfId="45781"/>
    <cellStyle name="Normal 3 2 5 2 3 2 4 5" xfId="56345"/>
    <cellStyle name="Normal 3 2 5 2 3 2 5" xfId="3880"/>
    <cellStyle name="Normal 3 2 5 2 3 2 6" xfId="14458"/>
    <cellStyle name="Normal 3 2 5 2 3 2 7" xfId="19389"/>
    <cellStyle name="Normal 3 2 5 2 3 2 8" xfId="29946"/>
    <cellStyle name="Normal 3 2 5 2 3 2 9" xfId="40501"/>
    <cellStyle name="Normal 3 2 5 2 3 3" xfId="1764"/>
    <cellStyle name="Normal 3 2 5 2 3 3 2" xfId="7050"/>
    <cellStyle name="Normal 3 2 5 2 3 3 2 2" xfId="12331"/>
    <cellStyle name="Normal 3 2 5 2 3 3 2 2 2" xfId="27837"/>
    <cellStyle name="Normal 3 2 5 2 3 3 2 2 3" xfId="38394"/>
    <cellStyle name="Normal 3 2 5 2 3 3 2 2 4" xfId="48949"/>
    <cellStyle name="Normal 3 2 5 2 3 3 2 2 5" xfId="59513"/>
    <cellStyle name="Normal 3 2 5 2 3 3 2 3" xfId="17450"/>
    <cellStyle name="Normal 3 2 5 2 3 3 2 4" xfId="22557"/>
    <cellStyle name="Normal 3 2 5 2 3 3 2 5" xfId="33114"/>
    <cellStyle name="Normal 3 2 5 2 3 3 2 6" xfId="43669"/>
    <cellStyle name="Normal 3 2 5 2 3 3 2 7" xfId="54233"/>
    <cellStyle name="Normal 3 2 5 2 3 3 3" xfId="9690"/>
    <cellStyle name="Normal 3 2 5 2 3 3 3 2" xfId="25197"/>
    <cellStyle name="Normal 3 2 5 2 3 3 3 3" xfId="35754"/>
    <cellStyle name="Normal 3 2 5 2 3 3 3 4" xfId="46309"/>
    <cellStyle name="Normal 3 2 5 2 3 3 3 5" xfId="56873"/>
    <cellStyle name="Normal 3 2 5 2 3 3 4" xfId="4408"/>
    <cellStyle name="Normal 3 2 5 2 3 3 5" xfId="14986"/>
    <cellStyle name="Normal 3 2 5 2 3 3 6" xfId="19917"/>
    <cellStyle name="Normal 3 2 5 2 3 3 7" xfId="30474"/>
    <cellStyle name="Normal 3 2 5 2 3 3 8" xfId="41029"/>
    <cellStyle name="Normal 3 2 5 2 3 3 9" xfId="51593"/>
    <cellStyle name="Normal 3 2 5 2 3 4" xfId="5817"/>
    <cellStyle name="Normal 3 2 5 2 3 4 2" xfId="11099"/>
    <cellStyle name="Normal 3 2 5 2 3 4 2 2" xfId="26605"/>
    <cellStyle name="Normal 3 2 5 2 3 4 2 3" xfId="37162"/>
    <cellStyle name="Normal 3 2 5 2 3 4 2 4" xfId="47717"/>
    <cellStyle name="Normal 3 2 5 2 3 4 2 5" xfId="58281"/>
    <cellStyle name="Normal 3 2 5 2 3 4 3" xfId="16218"/>
    <cellStyle name="Normal 3 2 5 2 3 4 4" xfId="21325"/>
    <cellStyle name="Normal 3 2 5 2 3 4 5" xfId="31882"/>
    <cellStyle name="Normal 3 2 5 2 3 4 6" xfId="42437"/>
    <cellStyle name="Normal 3 2 5 2 3 4 7" xfId="53001"/>
    <cellStyle name="Normal 3 2 5 2 3 5" xfId="8458"/>
    <cellStyle name="Normal 3 2 5 2 3 5 2" xfId="23965"/>
    <cellStyle name="Normal 3 2 5 2 3 5 3" xfId="34522"/>
    <cellStyle name="Normal 3 2 5 2 3 5 4" xfId="45077"/>
    <cellStyle name="Normal 3 2 5 2 3 5 5" xfId="55641"/>
    <cellStyle name="Normal 3 2 5 2 3 6" xfId="3176"/>
    <cellStyle name="Normal 3 2 5 2 3 7" xfId="13754"/>
    <cellStyle name="Normal 3 2 5 2 3 8" xfId="18685"/>
    <cellStyle name="Normal 3 2 5 2 3 9" xfId="29242"/>
    <cellStyle name="Normal 3 2 5 2 4" xfId="884"/>
    <cellStyle name="Normal 3 2 5 2 4 10" xfId="50713"/>
    <cellStyle name="Normal 3 2 5 2 4 2" xfId="2116"/>
    <cellStyle name="Normal 3 2 5 2 4 2 2" xfId="7402"/>
    <cellStyle name="Normal 3 2 5 2 4 2 2 2" xfId="12683"/>
    <cellStyle name="Normal 3 2 5 2 4 2 2 2 2" xfId="28189"/>
    <cellStyle name="Normal 3 2 5 2 4 2 2 2 3" xfId="38746"/>
    <cellStyle name="Normal 3 2 5 2 4 2 2 2 4" xfId="49301"/>
    <cellStyle name="Normal 3 2 5 2 4 2 2 2 5" xfId="59865"/>
    <cellStyle name="Normal 3 2 5 2 4 2 2 3" xfId="17802"/>
    <cellStyle name="Normal 3 2 5 2 4 2 2 4" xfId="22909"/>
    <cellStyle name="Normal 3 2 5 2 4 2 2 5" xfId="33466"/>
    <cellStyle name="Normal 3 2 5 2 4 2 2 6" xfId="44021"/>
    <cellStyle name="Normal 3 2 5 2 4 2 2 7" xfId="54585"/>
    <cellStyle name="Normal 3 2 5 2 4 2 3" xfId="10042"/>
    <cellStyle name="Normal 3 2 5 2 4 2 3 2" xfId="25549"/>
    <cellStyle name="Normal 3 2 5 2 4 2 3 3" xfId="36106"/>
    <cellStyle name="Normal 3 2 5 2 4 2 3 4" xfId="46661"/>
    <cellStyle name="Normal 3 2 5 2 4 2 3 5" xfId="57225"/>
    <cellStyle name="Normal 3 2 5 2 4 2 4" xfId="4760"/>
    <cellStyle name="Normal 3 2 5 2 4 2 5" xfId="15338"/>
    <cellStyle name="Normal 3 2 5 2 4 2 6" xfId="20269"/>
    <cellStyle name="Normal 3 2 5 2 4 2 7" xfId="30826"/>
    <cellStyle name="Normal 3 2 5 2 4 2 8" xfId="41381"/>
    <cellStyle name="Normal 3 2 5 2 4 2 9" xfId="51945"/>
    <cellStyle name="Normal 3 2 5 2 4 3" xfId="6170"/>
    <cellStyle name="Normal 3 2 5 2 4 3 2" xfId="11451"/>
    <cellStyle name="Normal 3 2 5 2 4 3 2 2" xfId="26957"/>
    <cellStyle name="Normal 3 2 5 2 4 3 2 3" xfId="37514"/>
    <cellStyle name="Normal 3 2 5 2 4 3 2 4" xfId="48069"/>
    <cellStyle name="Normal 3 2 5 2 4 3 2 5" xfId="58633"/>
    <cellStyle name="Normal 3 2 5 2 4 3 3" xfId="16570"/>
    <cellStyle name="Normal 3 2 5 2 4 3 4" xfId="21677"/>
    <cellStyle name="Normal 3 2 5 2 4 3 5" xfId="32234"/>
    <cellStyle name="Normal 3 2 5 2 4 3 6" xfId="42789"/>
    <cellStyle name="Normal 3 2 5 2 4 3 7" xfId="53353"/>
    <cellStyle name="Normal 3 2 5 2 4 4" xfId="8810"/>
    <cellStyle name="Normal 3 2 5 2 4 4 2" xfId="24317"/>
    <cellStyle name="Normal 3 2 5 2 4 4 3" xfId="34874"/>
    <cellStyle name="Normal 3 2 5 2 4 4 4" xfId="45429"/>
    <cellStyle name="Normal 3 2 5 2 4 4 5" xfId="55993"/>
    <cellStyle name="Normal 3 2 5 2 4 5" xfId="3528"/>
    <cellStyle name="Normal 3 2 5 2 4 6" xfId="14106"/>
    <cellStyle name="Normal 3 2 5 2 4 7" xfId="19037"/>
    <cellStyle name="Normal 3 2 5 2 4 8" xfId="29594"/>
    <cellStyle name="Normal 3 2 5 2 4 9" xfId="40149"/>
    <cellStyle name="Normal 3 2 5 2 5" xfId="1412"/>
    <cellStyle name="Normal 3 2 5 2 5 2" xfId="6698"/>
    <cellStyle name="Normal 3 2 5 2 5 2 2" xfId="11979"/>
    <cellStyle name="Normal 3 2 5 2 5 2 2 2" xfId="27485"/>
    <cellStyle name="Normal 3 2 5 2 5 2 2 3" xfId="38042"/>
    <cellStyle name="Normal 3 2 5 2 5 2 2 4" xfId="48597"/>
    <cellStyle name="Normal 3 2 5 2 5 2 2 5" xfId="59161"/>
    <cellStyle name="Normal 3 2 5 2 5 2 3" xfId="17098"/>
    <cellStyle name="Normal 3 2 5 2 5 2 4" xfId="22205"/>
    <cellStyle name="Normal 3 2 5 2 5 2 5" xfId="32762"/>
    <cellStyle name="Normal 3 2 5 2 5 2 6" xfId="43317"/>
    <cellStyle name="Normal 3 2 5 2 5 2 7" xfId="53881"/>
    <cellStyle name="Normal 3 2 5 2 5 3" xfId="9338"/>
    <cellStyle name="Normal 3 2 5 2 5 3 2" xfId="24845"/>
    <cellStyle name="Normal 3 2 5 2 5 3 3" xfId="35402"/>
    <cellStyle name="Normal 3 2 5 2 5 3 4" xfId="45957"/>
    <cellStyle name="Normal 3 2 5 2 5 3 5" xfId="56521"/>
    <cellStyle name="Normal 3 2 5 2 5 4" xfId="4056"/>
    <cellStyle name="Normal 3 2 5 2 5 5" xfId="14634"/>
    <cellStyle name="Normal 3 2 5 2 5 6" xfId="19565"/>
    <cellStyle name="Normal 3 2 5 2 5 7" xfId="30122"/>
    <cellStyle name="Normal 3 2 5 2 5 8" xfId="40677"/>
    <cellStyle name="Normal 3 2 5 2 5 9" xfId="51241"/>
    <cellStyle name="Normal 3 2 5 2 6" xfId="2644"/>
    <cellStyle name="Normal 3 2 5 2 6 2" xfId="7930"/>
    <cellStyle name="Normal 3 2 5 2 6 2 2" xfId="13211"/>
    <cellStyle name="Normal 3 2 5 2 6 2 2 2" xfId="28717"/>
    <cellStyle name="Normal 3 2 5 2 6 2 2 3" xfId="39274"/>
    <cellStyle name="Normal 3 2 5 2 6 2 2 4" xfId="49829"/>
    <cellStyle name="Normal 3 2 5 2 6 2 2 5" xfId="60393"/>
    <cellStyle name="Normal 3 2 5 2 6 2 3" xfId="23437"/>
    <cellStyle name="Normal 3 2 5 2 6 2 4" xfId="33994"/>
    <cellStyle name="Normal 3 2 5 2 6 2 5" xfId="44549"/>
    <cellStyle name="Normal 3 2 5 2 6 2 6" xfId="55113"/>
    <cellStyle name="Normal 3 2 5 2 6 3" xfId="10570"/>
    <cellStyle name="Normal 3 2 5 2 6 3 2" xfId="26077"/>
    <cellStyle name="Normal 3 2 5 2 6 3 3" xfId="36634"/>
    <cellStyle name="Normal 3 2 5 2 6 3 4" xfId="47189"/>
    <cellStyle name="Normal 3 2 5 2 6 3 5" xfId="57753"/>
    <cellStyle name="Normal 3 2 5 2 6 4" xfId="5288"/>
    <cellStyle name="Normal 3 2 5 2 6 5" xfId="15866"/>
    <cellStyle name="Normal 3 2 5 2 6 6" xfId="20797"/>
    <cellStyle name="Normal 3 2 5 2 6 7" xfId="31354"/>
    <cellStyle name="Normal 3 2 5 2 6 8" xfId="41909"/>
    <cellStyle name="Normal 3 2 5 2 6 9" xfId="52473"/>
    <cellStyle name="Normal 3 2 5 2 7" xfId="5465"/>
    <cellStyle name="Normal 3 2 5 2 7 2" xfId="10747"/>
    <cellStyle name="Normal 3 2 5 2 7 2 2" xfId="26253"/>
    <cellStyle name="Normal 3 2 5 2 7 2 3" xfId="36810"/>
    <cellStyle name="Normal 3 2 5 2 7 2 4" xfId="47365"/>
    <cellStyle name="Normal 3 2 5 2 7 2 5" xfId="57929"/>
    <cellStyle name="Normal 3 2 5 2 7 3" xfId="20973"/>
    <cellStyle name="Normal 3 2 5 2 7 4" xfId="31530"/>
    <cellStyle name="Normal 3 2 5 2 7 5" xfId="42085"/>
    <cellStyle name="Normal 3 2 5 2 7 6" xfId="52649"/>
    <cellStyle name="Normal 3 2 5 2 8" xfId="8106"/>
    <cellStyle name="Normal 3 2 5 2 8 2" xfId="23613"/>
    <cellStyle name="Normal 3 2 5 2 8 3" xfId="34170"/>
    <cellStyle name="Normal 3 2 5 2 8 4" xfId="44725"/>
    <cellStyle name="Normal 3 2 5 2 8 5" xfId="55289"/>
    <cellStyle name="Normal 3 2 5 2 9" xfId="2821"/>
    <cellStyle name="Normal 3 2 5 3" xfId="268"/>
    <cellStyle name="Normal 3 2 5 3 10" xfId="28983"/>
    <cellStyle name="Normal 3 2 5 3 11" xfId="39538"/>
    <cellStyle name="Normal 3 2 5 3 12" xfId="50098"/>
    <cellStyle name="Normal 3 2 5 3 2" xfId="621"/>
    <cellStyle name="Normal 3 2 5 3 2 10" xfId="50450"/>
    <cellStyle name="Normal 3 2 5 3 2 2" xfId="1853"/>
    <cellStyle name="Normal 3 2 5 3 2 2 2" xfId="7139"/>
    <cellStyle name="Normal 3 2 5 3 2 2 2 2" xfId="12420"/>
    <cellStyle name="Normal 3 2 5 3 2 2 2 2 2" xfId="27926"/>
    <cellStyle name="Normal 3 2 5 3 2 2 2 2 3" xfId="38483"/>
    <cellStyle name="Normal 3 2 5 3 2 2 2 2 4" xfId="49038"/>
    <cellStyle name="Normal 3 2 5 3 2 2 2 2 5" xfId="59602"/>
    <cellStyle name="Normal 3 2 5 3 2 2 2 3" xfId="17539"/>
    <cellStyle name="Normal 3 2 5 3 2 2 2 4" xfId="22646"/>
    <cellStyle name="Normal 3 2 5 3 2 2 2 5" xfId="33203"/>
    <cellStyle name="Normal 3 2 5 3 2 2 2 6" xfId="43758"/>
    <cellStyle name="Normal 3 2 5 3 2 2 2 7" xfId="54322"/>
    <cellStyle name="Normal 3 2 5 3 2 2 3" xfId="9779"/>
    <cellStyle name="Normal 3 2 5 3 2 2 3 2" xfId="25286"/>
    <cellStyle name="Normal 3 2 5 3 2 2 3 3" xfId="35843"/>
    <cellStyle name="Normal 3 2 5 3 2 2 3 4" xfId="46398"/>
    <cellStyle name="Normal 3 2 5 3 2 2 3 5" xfId="56962"/>
    <cellStyle name="Normal 3 2 5 3 2 2 4" xfId="4497"/>
    <cellStyle name="Normal 3 2 5 3 2 2 5" xfId="15075"/>
    <cellStyle name="Normal 3 2 5 3 2 2 6" xfId="20006"/>
    <cellStyle name="Normal 3 2 5 3 2 2 7" xfId="30563"/>
    <cellStyle name="Normal 3 2 5 3 2 2 8" xfId="41118"/>
    <cellStyle name="Normal 3 2 5 3 2 2 9" xfId="51682"/>
    <cellStyle name="Normal 3 2 5 3 2 3" xfId="5907"/>
    <cellStyle name="Normal 3 2 5 3 2 3 2" xfId="11188"/>
    <cellStyle name="Normal 3 2 5 3 2 3 2 2" xfId="26694"/>
    <cellStyle name="Normal 3 2 5 3 2 3 2 3" xfId="37251"/>
    <cellStyle name="Normal 3 2 5 3 2 3 2 4" xfId="47806"/>
    <cellStyle name="Normal 3 2 5 3 2 3 2 5" xfId="58370"/>
    <cellStyle name="Normal 3 2 5 3 2 3 3" xfId="16307"/>
    <cellStyle name="Normal 3 2 5 3 2 3 4" xfId="21414"/>
    <cellStyle name="Normal 3 2 5 3 2 3 5" xfId="31971"/>
    <cellStyle name="Normal 3 2 5 3 2 3 6" xfId="42526"/>
    <cellStyle name="Normal 3 2 5 3 2 3 7" xfId="53090"/>
    <cellStyle name="Normal 3 2 5 3 2 4" xfId="8547"/>
    <cellStyle name="Normal 3 2 5 3 2 4 2" xfId="24054"/>
    <cellStyle name="Normal 3 2 5 3 2 4 3" xfId="34611"/>
    <cellStyle name="Normal 3 2 5 3 2 4 4" xfId="45166"/>
    <cellStyle name="Normal 3 2 5 3 2 4 5" xfId="55730"/>
    <cellStyle name="Normal 3 2 5 3 2 5" xfId="3265"/>
    <cellStyle name="Normal 3 2 5 3 2 6" xfId="13843"/>
    <cellStyle name="Normal 3 2 5 3 2 7" xfId="18774"/>
    <cellStyle name="Normal 3 2 5 3 2 8" xfId="29331"/>
    <cellStyle name="Normal 3 2 5 3 2 9" xfId="39886"/>
    <cellStyle name="Normal 3 2 5 3 3" xfId="973"/>
    <cellStyle name="Normal 3 2 5 3 3 10" xfId="50802"/>
    <cellStyle name="Normal 3 2 5 3 3 2" xfId="2205"/>
    <cellStyle name="Normal 3 2 5 3 3 2 2" xfId="7491"/>
    <cellStyle name="Normal 3 2 5 3 3 2 2 2" xfId="12772"/>
    <cellStyle name="Normal 3 2 5 3 3 2 2 2 2" xfId="28278"/>
    <cellStyle name="Normal 3 2 5 3 3 2 2 2 3" xfId="38835"/>
    <cellStyle name="Normal 3 2 5 3 3 2 2 2 4" xfId="49390"/>
    <cellStyle name="Normal 3 2 5 3 3 2 2 2 5" xfId="59954"/>
    <cellStyle name="Normal 3 2 5 3 3 2 2 3" xfId="17891"/>
    <cellStyle name="Normal 3 2 5 3 3 2 2 4" xfId="22998"/>
    <cellStyle name="Normal 3 2 5 3 3 2 2 5" xfId="33555"/>
    <cellStyle name="Normal 3 2 5 3 3 2 2 6" xfId="44110"/>
    <cellStyle name="Normal 3 2 5 3 3 2 2 7" xfId="54674"/>
    <cellStyle name="Normal 3 2 5 3 3 2 3" xfId="10131"/>
    <cellStyle name="Normal 3 2 5 3 3 2 3 2" xfId="25638"/>
    <cellStyle name="Normal 3 2 5 3 3 2 3 3" xfId="36195"/>
    <cellStyle name="Normal 3 2 5 3 3 2 3 4" xfId="46750"/>
    <cellStyle name="Normal 3 2 5 3 3 2 3 5" xfId="57314"/>
    <cellStyle name="Normal 3 2 5 3 3 2 4" xfId="4849"/>
    <cellStyle name="Normal 3 2 5 3 3 2 5" xfId="15427"/>
    <cellStyle name="Normal 3 2 5 3 3 2 6" xfId="20358"/>
    <cellStyle name="Normal 3 2 5 3 3 2 7" xfId="30915"/>
    <cellStyle name="Normal 3 2 5 3 3 2 8" xfId="41470"/>
    <cellStyle name="Normal 3 2 5 3 3 2 9" xfId="52034"/>
    <cellStyle name="Normal 3 2 5 3 3 3" xfId="6259"/>
    <cellStyle name="Normal 3 2 5 3 3 3 2" xfId="11540"/>
    <cellStyle name="Normal 3 2 5 3 3 3 2 2" xfId="27046"/>
    <cellStyle name="Normal 3 2 5 3 3 3 2 3" xfId="37603"/>
    <cellStyle name="Normal 3 2 5 3 3 3 2 4" xfId="48158"/>
    <cellStyle name="Normal 3 2 5 3 3 3 2 5" xfId="58722"/>
    <cellStyle name="Normal 3 2 5 3 3 3 3" xfId="16659"/>
    <cellStyle name="Normal 3 2 5 3 3 3 4" xfId="21766"/>
    <cellStyle name="Normal 3 2 5 3 3 3 5" xfId="32323"/>
    <cellStyle name="Normal 3 2 5 3 3 3 6" xfId="42878"/>
    <cellStyle name="Normal 3 2 5 3 3 3 7" xfId="53442"/>
    <cellStyle name="Normal 3 2 5 3 3 4" xfId="8899"/>
    <cellStyle name="Normal 3 2 5 3 3 4 2" xfId="24406"/>
    <cellStyle name="Normal 3 2 5 3 3 4 3" xfId="34963"/>
    <cellStyle name="Normal 3 2 5 3 3 4 4" xfId="45518"/>
    <cellStyle name="Normal 3 2 5 3 3 4 5" xfId="56082"/>
    <cellStyle name="Normal 3 2 5 3 3 5" xfId="3617"/>
    <cellStyle name="Normal 3 2 5 3 3 6" xfId="14195"/>
    <cellStyle name="Normal 3 2 5 3 3 7" xfId="19126"/>
    <cellStyle name="Normal 3 2 5 3 3 8" xfId="29683"/>
    <cellStyle name="Normal 3 2 5 3 3 9" xfId="40238"/>
    <cellStyle name="Normal 3 2 5 3 4" xfId="1501"/>
    <cellStyle name="Normal 3 2 5 3 4 2" xfId="6787"/>
    <cellStyle name="Normal 3 2 5 3 4 2 2" xfId="12068"/>
    <cellStyle name="Normal 3 2 5 3 4 2 2 2" xfId="27574"/>
    <cellStyle name="Normal 3 2 5 3 4 2 2 3" xfId="38131"/>
    <cellStyle name="Normal 3 2 5 3 4 2 2 4" xfId="48686"/>
    <cellStyle name="Normal 3 2 5 3 4 2 2 5" xfId="59250"/>
    <cellStyle name="Normal 3 2 5 3 4 2 3" xfId="17187"/>
    <cellStyle name="Normal 3 2 5 3 4 2 4" xfId="22294"/>
    <cellStyle name="Normal 3 2 5 3 4 2 5" xfId="32851"/>
    <cellStyle name="Normal 3 2 5 3 4 2 6" xfId="43406"/>
    <cellStyle name="Normal 3 2 5 3 4 2 7" xfId="53970"/>
    <cellStyle name="Normal 3 2 5 3 4 3" xfId="9427"/>
    <cellStyle name="Normal 3 2 5 3 4 3 2" xfId="24934"/>
    <cellStyle name="Normal 3 2 5 3 4 3 3" xfId="35491"/>
    <cellStyle name="Normal 3 2 5 3 4 3 4" xfId="46046"/>
    <cellStyle name="Normal 3 2 5 3 4 3 5" xfId="56610"/>
    <cellStyle name="Normal 3 2 5 3 4 4" xfId="4145"/>
    <cellStyle name="Normal 3 2 5 3 4 5" xfId="14723"/>
    <cellStyle name="Normal 3 2 5 3 4 6" xfId="19654"/>
    <cellStyle name="Normal 3 2 5 3 4 7" xfId="30211"/>
    <cellStyle name="Normal 3 2 5 3 4 8" xfId="40766"/>
    <cellStyle name="Normal 3 2 5 3 4 9" xfId="51330"/>
    <cellStyle name="Normal 3 2 5 3 5" xfId="5554"/>
    <cellStyle name="Normal 3 2 5 3 5 2" xfId="10836"/>
    <cellStyle name="Normal 3 2 5 3 5 2 2" xfId="26342"/>
    <cellStyle name="Normal 3 2 5 3 5 2 3" xfId="36899"/>
    <cellStyle name="Normal 3 2 5 3 5 2 4" xfId="47454"/>
    <cellStyle name="Normal 3 2 5 3 5 2 5" xfId="58018"/>
    <cellStyle name="Normal 3 2 5 3 5 3" xfId="15955"/>
    <cellStyle name="Normal 3 2 5 3 5 4" xfId="21062"/>
    <cellStyle name="Normal 3 2 5 3 5 5" xfId="31619"/>
    <cellStyle name="Normal 3 2 5 3 5 6" xfId="42174"/>
    <cellStyle name="Normal 3 2 5 3 5 7" xfId="52738"/>
    <cellStyle name="Normal 3 2 5 3 6" xfId="8195"/>
    <cellStyle name="Normal 3 2 5 3 6 2" xfId="23702"/>
    <cellStyle name="Normal 3 2 5 3 6 3" xfId="34259"/>
    <cellStyle name="Normal 3 2 5 3 6 4" xfId="44814"/>
    <cellStyle name="Normal 3 2 5 3 6 5" xfId="55378"/>
    <cellStyle name="Normal 3 2 5 3 7" xfId="2917"/>
    <cellStyle name="Normal 3 2 5 3 8" xfId="13491"/>
    <cellStyle name="Normal 3 2 5 3 9" xfId="18422"/>
    <cellStyle name="Normal 3 2 5 4" xfId="446"/>
    <cellStyle name="Normal 3 2 5 4 10" xfId="39714"/>
    <cellStyle name="Normal 3 2 5 4 11" xfId="50276"/>
    <cellStyle name="Normal 3 2 5 4 2" xfId="1151"/>
    <cellStyle name="Normal 3 2 5 4 2 10" xfId="50980"/>
    <cellStyle name="Normal 3 2 5 4 2 2" xfId="2383"/>
    <cellStyle name="Normal 3 2 5 4 2 2 2" xfId="7669"/>
    <cellStyle name="Normal 3 2 5 4 2 2 2 2" xfId="12950"/>
    <cellStyle name="Normal 3 2 5 4 2 2 2 2 2" xfId="28456"/>
    <cellStyle name="Normal 3 2 5 4 2 2 2 2 3" xfId="39013"/>
    <cellStyle name="Normal 3 2 5 4 2 2 2 2 4" xfId="49568"/>
    <cellStyle name="Normal 3 2 5 4 2 2 2 2 5" xfId="60132"/>
    <cellStyle name="Normal 3 2 5 4 2 2 2 3" xfId="18069"/>
    <cellStyle name="Normal 3 2 5 4 2 2 2 4" xfId="23176"/>
    <cellStyle name="Normal 3 2 5 4 2 2 2 5" xfId="33733"/>
    <cellStyle name="Normal 3 2 5 4 2 2 2 6" xfId="44288"/>
    <cellStyle name="Normal 3 2 5 4 2 2 2 7" xfId="54852"/>
    <cellStyle name="Normal 3 2 5 4 2 2 3" xfId="10309"/>
    <cellStyle name="Normal 3 2 5 4 2 2 3 2" xfId="25816"/>
    <cellStyle name="Normal 3 2 5 4 2 2 3 3" xfId="36373"/>
    <cellStyle name="Normal 3 2 5 4 2 2 3 4" xfId="46928"/>
    <cellStyle name="Normal 3 2 5 4 2 2 3 5" xfId="57492"/>
    <cellStyle name="Normal 3 2 5 4 2 2 4" xfId="5027"/>
    <cellStyle name="Normal 3 2 5 4 2 2 5" xfId="15605"/>
    <cellStyle name="Normal 3 2 5 4 2 2 6" xfId="20536"/>
    <cellStyle name="Normal 3 2 5 4 2 2 7" xfId="31093"/>
    <cellStyle name="Normal 3 2 5 4 2 2 8" xfId="41648"/>
    <cellStyle name="Normal 3 2 5 4 2 2 9" xfId="52212"/>
    <cellStyle name="Normal 3 2 5 4 2 3" xfId="6437"/>
    <cellStyle name="Normal 3 2 5 4 2 3 2" xfId="11718"/>
    <cellStyle name="Normal 3 2 5 4 2 3 2 2" xfId="27224"/>
    <cellStyle name="Normal 3 2 5 4 2 3 2 3" xfId="37781"/>
    <cellStyle name="Normal 3 2 5 4 2 3 2 4" xfId="48336"/>
    <cellStyle name="Normal 3 2 5 4 2 3 2 5" xfId="58900"/>
    <cellStyle name="Normal 3 2 5 4 2 3 3" xfId="16837"/>
    <cellStyle name="Normal 3 2 5 4 2 3 4" xfId="21944"/>
    <cellStyle name="Normal 3 2 5 4 2 3 5" xfId="32501"/>
    <cellStyle name="Normal 3 2 5 4 2 3 6" xfId="43056"/>
    <cellStyle name="Normal 3 2 5 4 2 3 7" xfId="53620"/>
    <cellStyle name="Normal 3 2 5 4 2 4" xfId="9077"/>
    <cellStyle name="Normal 3 2 5 4 2 4 2" xfId="24584"/>
    <cellStyle name="Normal 3 2 5 4 2 4 3" xfId="35141"/>
    <cellStyle name="Normal 3 2 5 4 2 4 4" xfId="45696"/>
    <cellStyle name="Normal 3 2 5 4 2 4 5" xfId="56260"/>
    <cellStyle name="Normal 3 2 5 4 2 5" xfId="3795"/>
    <cellStyle name="Normal 3 2 5 4 2 6" xfId="14373"/>
    <cellStyle name="Normal 3 2 5 4 2 7" xfId="19304"/>
    <cellStyle name="Normal 3 2 5 4 2 8" xfId="29861"/>
    <cellStyle name="Normal 3 2 5 4 2 9" xfId="40416"/>
    <cellStyle name="Normal 3 2 5 4 3" xfId="1679"/>
    <cellStyle name="Normal 3 2 5 4 3 2" xfId="6965"/>
    <cellStyle name="Normal 3 2 5 4 3 2 2" xfId="12246"/>
    <cellStyle name="Normal 3 2 5 4 3 2 2 2" xfId="27752"/>
    <cellStyle name="Normal 3 2 5 4 3 2 2 3" xfId="38309"/>
    <cellStyle name="Normal 3 2 5 4 3 2 2 4" xfId="48864"/>
    <cellStyle name="Normal 3 2 5 4 3 2 2 5" xfId="59428"/>
    <cellStyle name="Normal 3 2 5 4 3 2 3" xfId="17365"/>
    <cellStyle name="Normal 3 2 5 4 3 2 4" xfId="22472"/>
    <cellStyle name="Normal 3 2 5 4 3 2 5" xfId="33029"/>
    <cellStyle name="Normal 3 2 5 4 3 2 6" xfId="43584"/>
    <cellStyle name="Normal 3 2 5 4 3 2 7" xfId="54148"/>
    <cellStyle name="Normal 3 2 5 4 3 3" xfId="9605"/>
    <cellStyle name="Normal 3 2 5 4 3 3 2" xfId="25112"/>
    <cellStyle name="Normal 3 2 5 4 3 3 3" xfId="35669"/>
    <cellStyle name="Normal 3 2 5 4 3 3 4" xfId="46224"/>
    <cellStyle name="Normal 3 2 5 4 3 3 5" xfId="56788"/>
    <cellStyle name="Normal 3 2 5 4 3 4" xfId="4323"/>
    <cellStyle name="Normal 3 2 5 4 3 5" xfId="14901"/>
    <cellStyle name="Normal 3 2 5 4 3 6" xfId="19832"/>
    <cellStyle name="Normal 3 2 5 4 3 7" xfId="30389"/>
    <cellStyle name="Normal 3 2 5 4 3 8" xfId="40944"/>
    <cellStyle name="Normal 3 2 5 4 3 9" xfId="51508"/>
    <cellStyle name="Normal 3 2 5 4 4" xfId="5732"/>
    <cellStyle name="Normal 3 2 5 4 4 2" xfId="11014"/>
    <cellStyle name="Normal 3 2 5 4 4 2 2" xfId="26520"/>
    <cellStyle name="Normal 3 2 5 4 4 2 3" xfId="37077"/>
    <cellStyle name="Normal 3 2 5 4 4 2 4" xfId="47632"/>
    <cellStyle name="Normal 3 2 5 4 4 2 5" xfId="58196"/>
    <cellStyle name="Normal 3 2 5 4 4 3" xfId="16133"/>
    <cellStyle name="Normal 3 2 5 4 4 4" xfId="21240"/>
    <cellStyle name="Normal 3 2 5 4 4 5" xfId="31797"/>
    <cellStyle name="Normal 3 2 5 4 4 6" xfId="42352"/>
    <cellStyle name="Normal 3 2 5 4 4 7" xfId="52916"/>
    <cellStyle name="Normal 3 2 5 4 5" xfId="8373"/>
    <cellStyle name="Normal 3 2 5 4 5 2" xfId="23880"/>
    <cellStyle name="Normal 3 2 5 4 5 3" xfId="34437"/>
    <cellStyle name="Normal 3 2 5 4 5 4" xfId="44992"/>
    <cellStyle name="Normal 3 2 5 4 5 5" xfId="55556"/>
    <cellStyle name="Normal 3 2 5 4 6" xfId="3093"/>
    <cellStyle name="Normal 3 2 5 4 7" xfId="13669"/>
    <cellStyle name="Normal 3 2 5 4 8" xfId="18600"/>
    <cellStyle name="Normal 3 2 5 4 9" xfId="29159"/>
    <cellStyle name="Normal 3 2 5 5" xfId="799"/>
    <cellStyle name="Normal 3 2 5 5 10" xfId="50628"/>
    <cellStyle name="Normal 3 2 5 5 2" xfId="2031"/>
    <cellStyle name="Normal 3 2 5 5 2 2" xfId="7317"/>
    <cellStyle name="Normal 3 2 5 5 2 2 2" xfId="12598"/>
    <cellStyle name="Normal 3 2 5 5 2 2 2 2" xfId="28104"/>
    <cellStyle name="Normal 3 2 5 5 2 2 2 3" xfId="38661"/>
    <cellStyle name="Normal 3 2 5 5 2 2 2 4" xfId="49216"/>
    <cellStyle name="Normal 3 2 5 5 2 2 2 5" xfId="59780"/>
    <cellStyle name="Normal 3 2 5 5 2 2 3" xfId="17717"/>
    <cellStyle name="Normal 3 2 5 5 2 2 4" xfId="22824"/>
    <cellStyle name="Normal 3 2 5 5 2 2 5" xfId="33381"/>
    <cellStyle name="Normal 3 2 5 5 2 2 6" xfId="43936"/>
    <cellStyle name="Normal 3 2 5 5 2 2 7" xfId="54500"/>
    <cellStyle name="Normal 3 2 5 5 2 3" xfId="9957"/>
    <cellStyle name="Normal 3 2 5 5 2 3 2" xfId="25464"/>
    <cellStyle name="Normal 3 2 5 5 2 3 3" xfId="36021"/>
    <cellStyle name="Normal 3 2 5 5 2 3 4" xfId="46576"/>
    <cellStyle name="Normal 3 2 5 5 2 3 5" xfId="57140"/>
    <cellStyle name="Normal 3 2 5 5 2 4" xfId="4675"/>
    <cellStyle name="Normal 3 2 5 5 2 5" xfId="15253"/>
    <cellStyle name="Normal 3 2 5 5 2 6" xfId="20184"/>
    <cellStyle name="Normal 3 2 5 5 2 7" xfId="30741"/>
    <cellStyle name="Normal 3 2 5 5 2 8" xfId="41296"/>
    <cellStyle name="Normal 3 2 5 5 2 9" xfId="51860"/>
    <cellStyle name="Normal 3 2 5 5 3" xfId="6085"/>
    <cellStyle name="Normal 3 2 5 5 3 2" xfId="11366"/>
    <cellStyle name="Normal 3 2 5 5 3 2 2" xfId="26872"/>
    <cellStyle name="Normal 3 2 5 5 3 2 3" xfId="37429"/>
    <cellStyle name="Normal 3 2 5 5 3 2 4" xfId="47984"/>
    <cellStyle name="Normal 3 2 5 5 3 2 5" xfId="58548"/>
    <cellStyle name="Normal 3 2 5 5 3 3" xfId="16485"/>
    <cellStyle name="Normal 3 2 5 5 3 4" xfId="21592"/>
    <cellStyle name="Normal 3 2 5 5 3 5" xfId="32149"/>
    <cellStyle name="Normal 3 2 5 5 3 6" xfId="42704"/>
    <cellStyle name="Normal 3 2 5 5 3 7" xfId="53268"/>
    <cellStyle name="Normal 3 2 5 5 4" xfId="8725"/>
    <cellStyle name="Normal 3 2 5 5 4 2" xfId="24232"/>
    <cellStyle name="Normal 3 2 5 5 4 3" xfId="34789"/>
    <cellStyle name="Normal 3 2 5 5 4 4" xfId="45344"/>
    <cellStyle name="Normal 3 2 5 5 4 5" xfId="55908"/>
    <cellStyle name="Normal 3 2 5 5 5" xfId="3443"/>
    <cellStyle name="Normal 3 2 5 5 6" xfId="14021"/>
    <cellStyle name="Normal 3 2 5 5 7" xfId="18952"/>
    <cellStyle name="Normal 3 2 5 5 8" xfId="29509"/>
    <cellStyle name="Normal 3 2 5 5 9" xfId="40064"/>
    <cellStyle name="Normal 3 2 5 6" xfId="1325"/>
    <cellStyle name="Normal 3 2 5 6 2" xfId="6611"/>
    <cellStyle name="Normal 3 2 5 6 2 2" xfId="11892"/>
    <cellStyle name="Normal 3 2 5 6 2 2 2" xfId="27398"/>
    <cellStyle name="Normal 3 2 5 6 2 2 3" xfId="37955"/>
    <cellStyle name="Normal 3 2 5 6 2 2 4" xfId="48510"/>
    <cellStyle name="Normal 3 2 5 6 2 2 5" xfId="59074"/>
    <cellStyle name="Normal 3 2 5 6 2 3" xfId="17011"/>
    <cellStyle name="Normal 3 2 5 6 2 4" xfId="22118"/>
    <cellStyle name="Normal 3 2 5 6 2 5" xfId="32675"/>
    <cellStyle name="Normal 3 2 5 6 2 6" xfId="43230"/>
    <cellStyle name="Normal 3 2 5 6 2 7" xfId="53794"/>
    <cellStyle name="Normal 3 2 5 6 3" xfId="9251"/>
    <cellStyle name="Normal 3 2 5 6 3 2" xfId="24758"/>
    <cellStyle name="Normal 3 2 5 6 3 3" xfId="35315"/>
    <cellStyle name="Normal 3 2 5 6 3 4" xfId="45870"/>
    <cellStyle name="Normal 3 2 5 6 3 5" xfId="56434"/>
    <cellStyle name="Normal 3 2 5 6 4" xfId="3969"/>
    <cellStyle name="Normal 3 2 5 6 5" xfId="14547"/>
    <cellStyle name="Normal 3 2 5 6 6" xfId="19478"/>
    <cellStyle name="Normal 3 2 5 6 7" xfId="30035"/>
    <cellStyle name="Normal 3 2 5 6 8" xfId="40590"/>
    <cellStyle name="Normal 3 2 5 6 9" xfId="51154"/>
    <cellStyle name="Normal 3 2 5 7" xfId="2557"/>
    <cellStyle name="Normal 3 2 5 7 2" xfId="7843"/>
    <cellStyle name="Normal 3 2 5 7 2 2" xfId="13124"/>
    <cellStyle name="Normal 3 2 5 7 2 2 2" xfId="28630"/>
    <cellStyle name="Normal 3 2 5 7 2 2 3" xfId="39187"/>
    <cellStyle name="Normal 3 2 5 7 2 2 4" xfId="49742"/>
    <cellStyle name="Normal 3 2 5 7 2 2 5" xfId="60306"/>
    <cellStyle name="Normal 3 2 5 7 2 3" xfId="23350"/>
    <cellStyle name="Normal 3 2 5 7 2 4" xfId="33907"/>
    <cellStyle name="Normal 3 2 5 7 2 5" xfId="44462"/>
    <cellStyle name="Normal 3 2 5 7 2 6" xfId="55026"/>
    <cellStyle name="Normal 3 2 5 7 3" xfId="10483"/>
    <cellStyle name="Normal 3 2 5 7 3 2" xfId="25990"/>
    <cellStyle name="Normal 3 2 5 7 3 3" xfId="36547"/>
    <cellStyle name="Normal 3 2 5 7 3 4" xfId="47102"/>
    <cellStyle name="Normal 3 2 5 7 3 5" xfId="57666"/>
    <cellStyle name="Normal 3 2 5 7 4" xfId="5201"/>
    <cellStyle name="Normal 3 2 5 7 5" xfId="15779"/>
    <cellStyle name="Normal 3 2 5 7 6" xfId="20710"/>
    <cellStyle name="Normal 3 2 5 7 7" xfId="31267"/>
    <cellStyle name="Normal 3 2 5 7 8" xfId="41822"/>
    <cellStyle name="Normal 3 2 5 7 9" xfId="52386"/>
    <cellStyle name="Normal 3 2 5 8" xfId="5380"/>
    <cellStyle name="Normal 3 2 5 8 2" xfId="10662"/>
    <cellStyle name="Normal 3 2 5 8 2 2" xfId="26168"/>
    <cellStyle name="Normal 3 2 5 8 2 3" xfId="36725"/>
    <cellStyle name="Normal 3 2 5 8 2 4" xfId="47280"/>
    <cellStyle name="Normal 3 2 5 8 2 5" xfId="57844"/>
    <cellStyle name="Normal 3 2 5 8 3" xfId="20888"/>
    <cellStyle name="Normal 3 2 5 8 4" xfId="31445"/>
    <cellStyle name="Normal 3 2 5 8 5" xfId="42000"/>
    <cellStyle name="Normal 3 2 5 8 6" xfId="52564"/>
    <cellStyle name="Normal 3 2 5 9" xfId="8021"/>
    <cellStyle name="Normal 3 2 5 9 2" xfId="23528"/>
    <cellStyle name="Normal 3 2 5 9 3" xfId="34085"/>
    <cellStyle name="Normal 3 2 5 9 4" xfId="44640"/>
    <cellStyle name="Normal 3 2 5 9 5" xfId="55204"/>
    <cellStyle name="Normal 3 2 6" xfId="111"/>
    <cellStyle name="Normal 3 2 6 10" xfId="2767"/>
    <cellStyle name="Normal 3 2 6 11" xfId="13331"/>
    <cellStyle name="Normal 3 2 6 12" xfId="18260"/>
    <cellStyle name="Normal 3 2 6 13" xfId="28841"/>
    <cellStyle name="Normal 3 2 6 14" xfId="39396"/>
    <cellStyle name="Normal 3 2 6 15" xfId="49937"/>
    <cellStyle name="Normal 3 2 6 2" xfId="191"/>
    <cellStyle name="Normal 3 2 6 2 10" xfId="13418"/>
    <cellStyle name="Normal 3 2 6 2 11" xfId="18348"/>
    <cellStyle name="Normal 3 2 6 2 12" xfId="28910"/>
    <cellStyle name="Normal 3 2 6 2 13" xfId="39465"/>
    <cellStyle name="Normal 3 2 6 2 14" xfId="50025"/>
    <cellStyle name="Normal 3 2 6 2 2" xfId="371"/>
    <cellStyle name="Normal 3 2 6 2 2 10" xfId="29086"/>
    <cellStyle name="Normal 3 2 6 2 2 11" xfId="39641"/>
    <cellStyle name="Normal 3 2 6 2 2 12" xfId="50201"/>
    <cellStyle name="Normal 3 2 6 2 2 2" xfId="724"/>
    <cellStyle name="Normal 3 2 6 2 2 2 10" xfId="50553"/>
    <cellStyle name="Normal 3 2 6 2 2 2 2" xfId="1956"/>
    <cellStyle name="Normal 3 2 6 2 2 2 2 2" xfId="7242"/>
    <cellStyle name="Normal 3 2 6 2 2 2 2 2 2" xfId="12523"/>
    <cellStyle name="Normal 3 2 6 2 2 2 2 2 2 2" xfId="28029"/>
    <cellStyle name="Normal 3 2 6 2 2 2 2 2 2 3" xfId="38586"/>
    <cellStyle name="Normal 3 2 6 2 2 2 2 2 2 4" xfId="49141"/>
    <cellStyle name="Normal 3 2 6 2 2 2 2 2 2 5" xfId="59705"/>
    <cellStyle name="Normal 3 2 6 2 2 2 2 2 3" xfId="17642"/>
    <cellStyle name="Normal 3 2 6 2 2 2 2 2 4" xfId="22749"/>
    <cellStyle name="Normal 3 2 6 2 2 2 2 2 5" xfId="33306"/>
    <cellStyle name="Normal 3 2 6 2 2 2 2 2 6" xfId="43861"/>
    <cellStyle name="Normal 3 2 6 2 2 2 2 2 7" xfId="54425"/>
    <cellStyle name="Normal 3 2 6 2 2 2 2 3" xfId="9882"/>
    <cellStyle name="Normal 3 2 6 2 2 2 2 3 2" xfId="25389"/>
    <cellStyle name="Normal 3 2 6 2 2 2 2 3 3" xfId="35946"/>
    <cellStyle name="Normal 3 2 6 2 2 2 2 3 4" xfId="46501"/>
    <cellStyle name="Normal 3 2 6 2 2 2 2 3 5" xfId="57065"/>
    <cellStyle name="Normal 3 2 6 2 2 2 2 4" xfId="4600"/>
    <cellStyle name="Normal 3 2 6 2 2 2 2 5" xfId="15178"/>
    <cellStyle name="Normal 3 2 6 2 2 2 2 6" xfId="20109"/>
    <cellStyle name="Normal 3 2 6 2 2 2 2 7" xfId="30666"/>
    <cellStyle name="Normal 3 2 6 2 2 2 2 8" xfId="41221"/>
    <cellStyle name="Normal 3 2 6 2 2 2 2 9" xfId="51785"/>
    <cellStyle name="Normal 3 2 6 2 2 2 3" xfId="6010"/>
    <cellStyle name="Normal 3 2 6 2 2 2 3 2" xfId="11291"/>
    <cellStyle name="Normal 3 2 6 2 2 2 3 2 2" xfId="26797"/>
    <cellStyle name="Normal 3 2 6 2 2 2 3 2 3" xfId="37354"/>
    <cellStyle name="Normal 3 2 6 2 2 2 3 2 4" xfId="47909"/>
    <cellStyle name="Normal 3 2 6 2 2 2 3 2 5" xfId="58473"/>
    <cellStyle name="Normal 3 2 6 2 2 2 3 3" xfId="16410"/>
    <cellStyle name="Normal 3 2 6 2 2 2 3 4" xfId="21517"/>
    <cellStyle name="Normal 3 2 6 2 2 2 3 5" xfId="32074"/>
    <cellStyle name="Normal 3 2 6 2 2 2 3 6" xfId="42629"/>
    <cellStyle name="Normal 3 2 6 2 2 2 3 7" xfId="53193"/>
    <cellStyle name="Normal 3 2 6 2 2 2 4" xfId="8650"/>
    <cellStyle name="Normal 3 2 6 2 2 2 4 2" xfId="24157"/>
    <cellStyle name="Normal 3 2 6 2 2 2 4 3" xfId="34714"/>
    <cellStyle name="Normal 3 2 6 2 2 2 4 4" xfId="45269"/>
    <cellStyle name="Normal 3 2 6 2 2 2 4 5" xfId="55833"/>
    <cellStyle name="Normal 3 2 6 2 2 2 5" xfId="3368"/>
    <cellStyle name="Normal 3 2 6 2 2 2 6" xfId="13946"/>
    <cellStyle name="Normal 3 2 6 2 2 2 7" xfId="18877"/>
    <cellStyle name="Normal 3 2 6 2 2 2 8" xfId="29434"/>
    <cellStyle name="Normal 3 2 6 2 2 2 9" xfId="39989"/>
    <cellStyle name="Normal 3 2 6 2 2 3" xfId="1076"/>
    <cellStyle name="Normal 3 2 6 2 2 3 10" xfId="50905"/>
    <cellStyle name="Normal 3 2 6 2 2 3 2" xfId="2308"/>
    <cellStyle name="Normal 3 2 6 2 2 3 2 2" xfId="7594"/>
    <cellStyle name="Normal 3 2 6 2 2 3 2 2 2" xfId="12875"/>
    <cellStyle name="Normal 3 2 6 2 2 3 2 2 2 2" xfId="28381"/>
    <cellStyle name="Normal 3 2 6 2 2 3 2 2 2 3" xfId="38938"/>
    <cellStyle name="Normal 3 2 6 2 2 3 2 2 2 4" xfId="49493"/>
    <cellStyle name="Normal 3 2 6 2 2 3 2 2 2 5" xfId="60057"/>
    <cellStyle name="Normal 3 2 6 2 2 3 2 2 3" xfId="17994"/>
    <cellStyle name="Normal 3 2 6 2 2 3 2 2 4" xfId="23101"/>
    <cellStyle name="Normal 3 2 6 2 2 3 2 2 5" xfId="33658"/>
    <cellStyle name="Normal 3 2 6 2 2 3 2 2 6" xfId="44213"/>
    <cellStyle name="Normal 3 2 6 2 2 3 2 2 7" xfId="54777"/>
    <cellStyle name="Normal 3 2 6 2 2 3 2 3" xfId="10234"/>
    <cellStyle name="Normal 3 2 6 2 2 3 2 3 2" xfId="25741"/>
    <cellStyle name="Normal 3 2 6 2 2 3 2 3 3" xfId="36298"/>
    <cellStyle name="Normal 3 2 6 2 2 3 2 3 4" xfId="46853"/>
    <cellStyle name="Normal 3 2 6 2 2 3 2 3 5" xfId="57417"/>
    <cellStyle name="Normal 3 2 6 2 2 3 2 4" xfId="4952"/>
    <cellStyle name="Normal 3 2 6 2 2 3 2 5" xfId="15530"/>
    <cellStyle name="Normal 3 2 6 2 2 3 2 6" xfId="20461"/>
    <cellStyle name="Normal 3 2 6 2 2 3 2 7" xfId="31018"/>
    <cellStyle name="Normal 3 2 6 2 2 3 2 8" xfId="41573"/>
    <cellStyle name="Normal 3 2 6 2 2 3 2 9" xfId="52137"/>
    <cellStyle name="Normal 3 2 6 2 2 3 3" xfId="6362"/>
    <cellStyle name="Normal 3 2 6 2 2 3 3 2" xfId="11643"/>
    <cellStyle name="Normal 3 2 6 2 2 3 3 2 2" xfId="27149"/>
    <cellStyle name="Normal 3 2 6 2 2 3 3 2 3" xfId="37706"/>
    <cellStyle name="Normal 3 2 6 2 2 3 3 2 4" xfId="48261"/>
    <cellStyle name="Normal 3 2 6 2 2 3 3 2 5" xfId="58825"/>
    <cellStyle name="Normal 3 2 6 2 2 3 3 3" xfId="16762"/>
    <cellStyle name="Normal 3 2 6 2 2 3 3 4" xfId="21869"/>
    <cellStyle name="Normal 3 2 6 2 2 3 3 5" xfId="32426"/>
    <cellStyle name="Normal 3 2 6 2 2 3 3 6" xfId="42981"/>
    <cellStyle name="Normal 3 2 6 2 2 3 3 7" xfId="53545"/>
    <cellStyle name="Normal 3 2 6 2 2 3 4" xfId="9002"/>
    <cellStyle name="Normal 3 2 6 2 2 3 4 2" xfId="24509"/>
    <cellStyle name="Normal 3 2 6 2 2 3 4 3" xfId="35066"/>
    <cellStyle name="Normal 3 2 6 2 2 3 4 4" xfId="45621"/>
    <cellStyle name="Normal 3 2 6 2 2 3 4 5" xfId="56185"/>
    <cellStyle name="Normal 3 2 6 2 2 3 5" xfId="3720"/>
    <cellStyle name="Normal 3 2 6 2 2 3 6" xfId="14298"/>
    <cellStyle name="Normal 3 2 6 2 2 3 7" xfId="19229"/>
    <cellStyle name="Normal 3 2 6 2 2 3 8" xfId="29786"/>
    <cellStyle name="Normal 3 2 6 2 2 3 9" xfId="40341"/>
    <cellStyle name="Normal 3 2 6 2 2 4" xfId="1604"/>
    <cellStyle name="Normal 3 2 6 2 2 4 2" xfId="6890"/>
    <cellStyle name="Normal 3 2 6 2 2 4 2 2" xfId="12171"/>
    <cellStyle name="Normal 3 2 6 2 2 4 2 2 2" xfId="27677"/>
    <cellStyle name="Normal 3 2 6 2 2 4 2 2 3" xfId="38234"/>
    <cellStyle name="Normal 3 2 6 2 2 4 2 2 4" xfId="48789"/>
    <cellStyle name="Normal 3 2 6 2 2 4 2 2 5" xfId="59353"/>
    <cellStyle name="Normal 3 2 6 2 2 4 2 3" xfId="17290"/>
    <cellStyle name="Normal 3 2 6 2 2 4 2 4" xfId="22397"/>
    <cellStyle name="Normal 3 2 6 2 2 4 2 5" xfId="32954"/>
    <cellStyle name="Normal 3 2 6 2 2 4 2 6" xfId="43509"/>
    <cellStyle name="Normal 3 2 6 2 2 4 2 7" xfId="54073"/>
    <cellStyle name="Normal 3 2 6 2 2 4 3" xfId="9530"/>
    <cellStyle name="Normal 3 2 6 2 2 4 3 2" xfId="25037"/>
    <cellStyle name="Normal 3 2 6 2 2 4 3 3" xfId="35594"/>
    <cellStyle name="Normal 3 2 6 2 2 4 3 4" xfId="46149"/>
    <cellStyle name="Normal 3 2 6 2 2 4 3 5" xfId="56713"/>
    <cellStyle name="Normal 3 2 6 2 2 4 4" xfId="4248"/>
    <cellStyle name="Normal 3 2 6 2 2 4 5" xfId="14826"/>
    <cellStyle name="Normal 3 2 6 2 2 4 6" xfId="19757"/>
    <cellStyle name="Normal 3 2 6 2 2 4 7" xfId="30314"/>
    <cellStyle name="Normal 3 2 6 2 2 4 8" xfId="40869"/>
    <cellStyle name="Normal 3 2 6 2 2 4 9" xfId="51433"/>
    <cellStyle name="Normal 3 2 6 2 2 5" xfId="5657"/>
    <cellStyle name="Normal 3 2 6 2 2 5 2" xfId="10939"/>
    <cellStyle name="Normal 3 2 6 2 2 5 2 2" xfId="26445"/>
    <cellStyle name="Normal 3 2 6 2 2 5 2 3" xfId="37002"/>
    <cellStyle name="Normal 3 2 6 2 2 5 2 4" xfId="47557"/>
    <cellStyle name="Normal 3 2 6 2 2 5 2 5" xfId="58121"/>
    <cellStyle name="Normal 3 2 6 2 2 5 3" xfId="16058"/>
    <cellStyle name="Normal 3 2 6 2 2 5 4" xfId="21165"/>
    <cellStyle name="Normal 3 2 6 2 2 5 5" xfId="31722"/>
    <cellStyle name="Normal 3 2 6 2 2 5 6" xfId="42277"/>
    <cellStyle name="Normal 3 2 6 2 2 5 7" xfId="52841"/>
    <cellStyle name="Normal 3 2 6 2 2 6" xfId="8298"/>
    <cellStyle name="Normal 3 2 6 2 2 6 2" xfId="23805"/>
    <cellStyle name="Normal 3 2 6 2 2 6 3" xfId="34362"/>
    <cellStyle name="Normal 3 2 6 2 2 6 4" xfId="44917"/>
    <cellStyle name="Normal 3 2 6 2 2 6 5" xfId="55481"/>
    <cellStyle name="Normal 3 2 6 2 2 7" xfId="3020"/>
    <cellStyle name="Normal 3 2 6 2 2 8" xfId="13594"/>
    <cellStyle name="Normal 3 2 6 2 2 9" xfId="18525"/>
    <cellStyle name="Normal 3 2 6 2 3" xfId="547"/>
    <cellStyle name="Normal 3 2 6 2 3 10" xfId="39813"/>
    <cellStyle name="Normal 3 2 6 2 3 11" xfId="50377"/>
    <cellStyle name="Normal 3 2 6 2 3 2" xfId="1252"/>
    <cellStyle name="Normal 3 2 6 2 3 2 10" xfId="51081"/>
    <cellStyle name="Normal 3 2 6 2 3 2 2" xfId="2484"/>
    <cellStyle name="Normal 3 2 6 2 3 2 2 2" xfId="7770"/>
    <cellStyle name="Normal 3 2 6 2 3 2 2 2 2" xfId="13051"/>
    <cellStyle name="Normal 3 2 6 2 3 2 2 2 2 2" xfId="28557"/>
    <cellStyle name="Normal 3 2 6 2 3 2 2 2 2 3" xfId="39114"/>
    <cellStyle name="Normal 3 2 6 2 3 2 2 2 2 4" xfId="49669"/>
    <cellStyle name="Normal 3 2 6 2 3 2 2 2 2 5" xfId="60233"/>
    <cellStyle name="Normal 3 2 6 2 3 2 2 2 3" xfId="18170"/>
    <cellStyle name="Normal 3 2 6 2 3 2 2 2 4" xfId="23277"/>
    <cellStyle name="Normal 3 2 6 2 3 2 2 2 5" xfId="33834"/>
    <cellStyle name="Normal 3 2 6 2 3 2 2 2 6" xfId="44389"/>
    <cellStyle name="Normal 3 2 6 2 3 2 2 2 7" xfId="54953"/>
    <cellStyle name="Normal 3 2 6 2 3 2 2 3" xfId="10410"/>
    <cellStyle name="Normal 3 2 6 2 3 2 2 3 2" xfId="25917"/>
    <cellStyle name="Normal 3 2 6 2 3 2 2 3 3" xfId="36474"/>
    <cellStyle name="Normal 3 2 6 2 3 2 2 3 4" xfId="47029"/>
    <cellStyle name="Normal 3 2 6 2 3 2 2 3 5" xfId="57593"/>
    <cellStyle name="Normal 3 2 6 2 3 2 2 4" xfId="5128"/>
    <cellStyle name="Normal 3 2 6 2 3 2 2 5" xfId="15706"/>
    <cellStyle name="Normal 3 2 6 2 3 2 2 6" xfId="20637"/>
    <cellStyle name="Normal 3 2 6 2 3 2 2 7" xfId="31194"/>
    <cellStyle name="Normal 3 2 6 2 3 2 2 8" xfId="41749"/>
    <cellStyle name="Normal 3 2 6 2 3 2 2 9" xfId="52313"/>
    <cellStyle name="Normal 3 2 6 2 3 2 3" xfId="6538"/>
    <cellStyle name="Normal 3 2 6 2 3 2 3 2" xfId="11819"/>
    <cellStyle name="Normal 3 2 6 2 3 2 3 2 2" xfId="27325"/>
    <cellStyle name="Normal 3 2 6 2 3 2 3 2 3" xfId="37882"/>
    <cellStyle name="Normal 3 2 6 2 3 2 3 2 4" xfId="48437"/>
    <cellStyle name="Normal 3 2 6 2 3 2 3 2 5" xfId="59001"/>
    <cellStyle name="Normal 3 2 6 2 3 2 3 3" xfId="16938"/>
    <cellStyle name="Normal 3 2 6 2 3 2 3 4" xfId="22045"/>
    <cellStyle name="Normal 3 2 6 2 3 2 3 5" xfId="32602"/>
    <cellStyle name="Normal 3 2 6 2 3 2 3 6" xfId="43157"/>
    <cellStyle name="Normal 3 2 6 2 3 2 3 7" xfId="53721"/>
    <cellStyle name="Normal 3 2 6 2 3 2 4" xfId="9178"/>
    <cellStyle name="Normal 3 2 6 2 3 2 4 2" xfId="24685"/>
    <cellStyle name="Normal 3 2 6 2 3 2 4 3" xfId="35242"/>
    <cellStyle name="Normal 3 2 6 2 3 2 4 4" xfId="45797"/>
    <cellStyle name="Normal 3 2 6 2 3 2 4 5" xfId="56361"/>
    <cellStyle name="Normal 3 2 6 2 3 2 5" xfId="3896"/>
    <cellStyle name="Normal 3 2 6 2 3 2 6" xfId="14474"/>
    <cellStyle name="Normal 3 2 6 2 3 2 7" xfId="19405"/>
    <cellStyle name="Normal 3 2 6 2 3 2 8" xfId="29962"/>
    <cellStyle name="Normal 3 2 6 2 3 2 9" xfId="40517"/>
    <cellStyle name="Normal 3 2 6 2 3 3" xfId="1780"/>
    <cellStyle name="Normal 3 2 6 2 3 3 2" xfId="7066"/>
    <cellStyle name="Normal 3 2 6 2 3 3 2 2" xfId="12347"/>
    <cellStyle name="Normal 3 2 6 2 3 3 2 2 2" xfId="27853"/>
    <cellStyle name="Normal 3 2 6 2 3 3 2 2 3" xfId="38410"/>
    <cellStyle name="Normal 3 2 6 2 3 3 2 2 4" xfId="48965"/>
    <cellStyle name="Normal 3 2 6 2 3 3 2 2 5" xfId="59529"/>
    <cellStyle name="Normal 3 2 6 2 3 3 2 3" xfId="17466"/>
    <cellStyle name="Normal 3 2 6 2 3 3 2 4" xfId="22573"/>
    <cellStyle name="Normal 3 2 6 2 3 3 2 5" xfId="33130"/>
    <cellStyle name="Normal 3 2 6 2 3 3 2 6" xfId="43685"/>
    <cellStyle name="Normal 3 2 6 2 3 3 2 7" xfId="54249"/>
    <cellStyle name="Normal 3 2 6 2 3 3 3" xfId="9706"/>
    <cellStyle name="Normal 3 2 6 2 3 3 3 2" xfId="25213"/>
    <cellStyle name="Normal 3 2 6 2 3 3 3 3" xfId="35770"/>
    <cellStyle name="Normal 3 2 6 2 3 3 3 4" xfId="46325"/>
    <cellStyle name="Normal 3 2 6 2 3 3 3 5" xfId="56889"/>
    <cellStyle name="Normal 3 2 6 2 3 3 4" xfId="4424"/>
    <cellStyle name="Normal 3 2 6 2 3 3 5" xfId="15002"/>
    <cellStyle name="Normal 3 2 6 2 3 3 6" xfId="19933"/>
    <cellStyle name="Normal 3 2 6 2 3 3 7" xfId="30490"/>
    <cellStyle name="Normal 3 2 6 2 3 3 8" xfId="41045"/>
    <cellStyle name="Normal 3 2 6 2 3 3 9" xfId="51609"/>
    <cellStyle name="Normal 3 2 6 2 3 4" xfId="5833"/>
    <cellStyle name="Normal 3 2 6 2 3 4 2" xfId="11115"/>
    <cellStyle name="Normal 3 2 6 2 3 4 2 2" xfId="26621"/>
    <cellStyle name="Normal 3 2 6 2 3 4 2 3" xfId="37178"/>
    <cellStyle name="Normal 3 2 6 2 3 4 2 4" xfId="47733"/>
    <cellStyle name="Normal 3 2 6 2 3 4 2 5" xfId="58297"/>
    <cellStyle name="Normal 3 2 6 2 3 4 3" xfId="16234"/>
    <cellStyle name="Normal 3 2 6 2 3 4 4" xfId="21341"/>
    <cellStyle name="Normal 3 2 6 2 3 4 5" xfId="31898"/>
    <cellStyle name="Normal 3 2 6 2 3 4 6" xfId="42453"/>
    <cellStyle name="Normal 3 2 6 2 3 4 7" xfId="53017"/>
    <cellStyle name="Normal 3 2 6 2 3 5" xfId="8474"/>
    <cellStyle name="Normal 3 2 6 2 3 5 2" xfId="23981"/>
    <cellStyle name="Normal 3 2 6 2 3 5 3" xfId="34538"/>
    <cellStyle name="Normal 3 2 6 2 3 5 4" xfId="45093"/>
    <cellStyle name="Normal 3 2 6 2 3 5 5" xfId="55657"/>
    <cellStyle name="Normal 3 2 6 2 3 6" xfId="3192"/>
    <cellStyle name="Normal 3 2 6 2 3 7" xfId="13770"/>
    <cellStyle name="Normal 3 2 6 2 3 8" xfId="18701"/>
    <cellStyle name="Normal 3 2 6 2 3 9" xfId="29258"/>
    <cellStyle name="Normal 3 2 6 2 4" xfId="900"/>
    <cellStyle name="Normal 3 2 6 2 4 10" xfId="50729"/>
    <cellStyle name="Normal 3 2 6 2 4 2" xfId="2132"/>
    <cellStyle name="Normal 3 2 6 2 4 2 2" xfId="7418"/>
    <cellStyle name="Normal 3 2 6 2 4 2 2 2" xfId="12699"/>
    <cellStyle name="Normal 3 2 6 2 4 2 2 2 2" xfId="28205"/>
    <cellStyle name="Normal 3 2 6 2 4 2 2 2 3" xfId="38762"/>
    <cellStyle name="Normal 3 2 6 2 4 2 2 2 4" xfId="49317"/>
    <cellStyle name="Normal 3 2 6 2 4 2 2 2 5" xfId="59881"/>
    <cellStyle name="Normal 3 2 6 2 4 2 2 3" xfId="17818"/>
    <cellStyle name="Normal 3 2 6 2 4 2 2 4" xfId="22925"/>
    <cellStyle name="Normal 3 2 6 2 4 2 2 5" xfId="33482"/>
    <cellStyle name="Normal 3 2 6 2 4 2 2 6" xfId="44037"/>
    <cellStyle name="Normal 3 2 6 2 4 2 2 7" xfId="54601"/>
    <cellStyle name="Normal 3 2 6 2 4 2 3" xfId="10058"/>
    <cellStyle name="Normal 3 2 6 2 4 2 3 2" xfId="25565"/>
    <cellStyle name="Normal 3 2 6 2 4 2 3 3" xfId="36122"/>
    <cellStyle name="Normal 3 2 6 2 4 2 3 4" xfId="46677"/>
    <cellStyle name="Normal 3 2 6 2 4 2 3 5" xfId="57241"/>
    <cellStyle name="Normal 3 2 6 2 4 2 4" xfId="4776"/>
    <cellStyle name="Normal 3 2 6 2 4 2 5" xfId="15354"/>
    <cellStyle name="Normal 3 2 6 2 4 2 6" xfId="20285"/>
    <cellStyle name="Normal 3 2 6 2 4 2 7" xfId="30842"/>
    <cellStyle name="Normal 3 2 6 2 4 2 8" xfId="41397"/>
    <cellStyle name="Normal 3 2 6 2 4 2 9" xfId="51961"/>
    <cellStyle name="Normal 3 2 6 2 4 3" xfId="6186"/>
    <cellStyle name="Normal 3 2 6 2 4 3 2" xfId="11467"/>
    <cellStyle name="Normal 3 2 6 2 4 3 2 2" xfId="26973"/>
    <cellStyle name="Normal 3 2 6 2 4 3 2 3" xfId="37530"/>
    <cellStyle name="Normal 3 2 6 2 4 3 2 4" xfId="48085"/>
    <cellStyle name="Normal 3 2 6 2 4 3 2 5" xfId="58649"/>
    <cellStyle name="Normal 3 2 6 2 4 3 3" xfId="16586"/>
    <cellStyle name="Normal 3 2 6 2 4 3 4" xfId="21693"/>
    <cellStyle name="Normal 3 2 6 2 4 3 5" xfId="32250"/>
    <cellStyle name="Normal 3 2 6 2 4 3 6" xfId="42805"/>
    <cellStyle name="Normal 3 2 6 2 4 3 7" xfId="53369"/>
    <cellStyle name="Normal 3 2 6 2 4 4" xfId="8826"/>
    <cellStyle name="Normal 3 2 6 2 4 4 2" xfId="24333"/>
    <cellStyle name="Normal 3 2 6 2 4 4 3" xfId="34890"/>
    <cellStyle name="Normal 3 2 6 2 4 4 4" xfId="45445"/>
    <cellStyle name="Normal 3 2 6 2 4 4 5" xfId="56009"/>
    <cellStyle name="Normal 3 2 6 2 4 5" xfId="3544"/>
    <cellStyle name="Normal 3 2 6 2 4 6" xfId="14122"/>
    <cellStyle name="Normal 3 2 6 2 4 7" xfId="19053"/>
    <cellStyle name="Normal 3 2 6 2 4 8" xfId="29610"/>
    <cellStyle name="Normal 3 2 6 2 4 9" xfId="40165"/>
    <cellStyle name="Normal 3 2 6 2 5" xfId="1428"/>
    <cellStyle name="Normal 3 2 6 2 5 2" xfId="6714"/>
    <cellStyle name="Normal 3 2 6 2 5 2 2" xfId="11995"/>
    <cellStyle name="Normal 3 2 6 2 5 2 2 2" xfId="27501"/>
    <cellStyle name="Normal 3 2 6 2 5 2 2 3" xfId="38058"/>
    <cellStyle name="Normal 3 2 6 2 5 2 2 4" xfId="48613"/>
    <cellStyle name="Normal 3 2 6 2 5 2 2 5" xfId="59177"/>
    <cellStyle name="Normal 3 2 6 2 5 2 3" xfId="17114"/>
    <cellStyle name="Normal 3 2 6 2 5 2 4" xfId="22221"/>
    <cellStyle name="Normal 3 2 6 2 5 2 5" xfId="32778"/>
    <cellStyle name="Normal 3 2 6 2 5 2 6" xfId="43333"/>
    <cellStyle name="Normal 3 2 6 2 5 2 7" xfId="53897"/>
    <cellStyle name="Normal 3 2 6 2 5 3" xfId="9354"/>
    <cellStyle name="Normal 3 2 6 2 5 3 2" xfId="24861"/>
    <cellStyle name="Normal 3 2 6 2 5 3 3" xfId="35418"/>
    <cellStyle name="Normal 3 2 6 2 5 3 4" xfId="45973"/>
    <cellStyle name="Normal 3 2 6 2 5 3 5" xfId="56537"/>
    <cellStyle name="Normal 3 2 6 2 5 4" xfId="4072"/>
    <cellStyle name="Normal 3 2 6 2 5 5" xfId="14650"/>
    <cellStyle name="Normal 3 2 6 2 5 6" xfId="19581"/>
    <cellStyle name="Normal 3 2 6 2 5 7" xfId="30138"/>
    <cellStyle name="Normal 3 2 6 2 5 8" xfId="40693"/>
    <cellStyle name="Normal 3 2 6 2 5 9" xfId="51257"/>
    <cellStyle name="Normal 3 2 6 2 6" xfId="2660"/>
    <cellStyle name="Normal 3 2 6 2 6 2" xfId="7946"/>
    <cellStyle name="Normal 3 2 6 2 6 2 2" xfId="13227"/>
    <cellStyle name="Normal 3 2 6 2 6 2 2 2" xfId="28733"/>
    <cellStyle name="Normal 3 2 6 2 6 2 2 3" xfId="39290"/>
    <cellStyle name="Normal 3 2 6 2 6 2 2 4" xfId="49845"/>
    <cellStyle name="Normal 3 2 6 2 6 2 2 5" xfId="60409"/>
    <cellStyle name="Normal 3 2 6 2 6 2 3" xfId="23453"/>
    <cellStyle name="Normal 3 2 6 2 6 2 4" xfId="34010"/>
    <cellStyle name="Normal 3 2 6 2 6 2 5" xfId="44565"/>
    <cellStyle name="Normal 3 2 6 2 6 2 6" xfId="55129"/>
    <cellStyle name="Normal 3 2 6 2 6 3" xfId="10586"/>
    <cellStyle name="Normal 3 2 6 2 6 3 2" xfId="26093"/>
    <cellStyle name="Normal 3 2 6 2 6 3 3" xfId="36650"/>
    <cellStyle name="Normal 3 2 6 2 6 3 4" xfId="47205"/>
    <cellStyle name="Normal 3 2 6 2 6 3 5" xfId="57769"/>
    <cellStyle name="Normal 3 2 6 2 6 4" xfId="5304"/>
    <cellStyle name="Normal 3 2 6 2 6 5" xfId="15882"/>
    <cellStyle name="Normal 3 2 6 2 6 6" xfId="20813"/>
    <cellStyle name="Normal 3 2 6 2 6 7" xfId="31370"/>
    <cellStyle name="Normal 3 2 6 2 6 8" xfId="41925"/>
    <cellStyle name="Normal 3 2 6 2 6 9" xfId="52489"/>
    <cellStyle name="Normal 3 2 6 2 7" xfId="5481"/>
    <cellStyle name="Normal 3 2 6 2 7 2" xfId="10763"/>
    <cellStyle name="Normal 3 2 6 2 7 2 2" xfId="26269"/>
    <cellStyle name="Normal 3 2 6 2 7 2 3" xfId="36826"/>
    <cellStyle name="Normal 3 2 6 2 7 2 4" xfId="47381"/>
    <cellStyle name="Normal 3 2 6 2 7 2 5" xfId="57945"/>
    <cellStyle name="Normal 3 2 6 2 7 3" xfId="20989"/>
    <cellStyle name="Normal 3 2 6 2 7 4" xfId="31546"/>
    <cellStyle name="Normal 3 2 6 2 7 5" xfId="42101"/>
    <cellStyle name="Normal 3 2 6 2 7 6" xfId="52665"/>
    <cellStyle name="Normal 3 2 6 2 8" xfId="8122"/>
    <cellStyle name="Normal 3 2 6 2 8 2" xfId="23629"/>
    <cellStyle name="Normal 3 2 6 2 8 3" xfId="34186"/>
    <cellStyle name="Normal 3 2 6 2 8 4" xfId="44741"/>
    <cellStyle name="Normal 3 2 6 2 8 5" xfId="55305"/>
    <cellStyle name="Normal 3 2 6 2 9" xfId="2837"/>
    <cellStyle name="Normal 3 2 6 3" xfId="284"/>
    <cellStyle name="Normal 3 2 6 3 10" xfId="28999"/>
    <cellStyle name="Normal 3 2 6 3 11" xfId="39554"/>
    <cellStyle name="Normal 3 2 6 3 12" xfId="50114"/>
    <cellStyle name="Normal 3 2 6 3 2" xfId="637"/>
    <cellStyle name="Normal 3 2 6 3 2 10" xfId="50466"/>
    <cellStyle name="Normal 3 2 6 3 2 2" xfId="1869"/>
    <cellStyle name="Normal 3 2 6 3 2 2 2" xfId="7155"/>
    <cellStyle name="Normal 3 2 6 3 2 2 2 2" xfId="12436"/>
    <cellStyle name="Normal 3 2 6 3 2 2 2 2 2" xfId="27942"/>
    <cellStyle name="Normal 3 2 6 3 2 2 2 2 3" xfId="38499"/>
    <cellStyle name="Normal 3 2 6 3 2 2 2 2 4" xfId="49054"/>
    <cellStyle name="Normal 3 2 6 3 2 2 2 2 5" xfId="59618"/>
    <cellStyle name="Normal 3 2 6 3 2 2 2 3" xfId="17555"/>
    <cellStyle name="Normal 3 2 6 3 2 2 2 4" xfId="22662"/>
    <cellStyle name="Normal 3 2 6 3 2 2 2 5" xfId="33219"/>
    <cellStyle name="Normal 3 2 6 3 2 2 2 6" xfId="43774"/>
    <cellStyle name="Normal 3 2 6 3 2 2 2 7" xfId="54338"/>
    <cellStyle name="Normal 3 2 6 3 2 2 3" xfId="9795"/>
    <cellStyle name="Normal 3 2 6 3 2 2 3 2" xfId="25302"/>
    <cellStyle name="Normal 3 2 6 3 2 2 3 3" xfId="35859"/>
    <cellStyle name="Normal 3 2 6 3 2 2 3 4" xfId="46414"/>
    <cellStyle name="Normal 3 2 6 3 2 2 3 5" xfId="56978"/>
    <cellStyle name="Normal 3 2 6 3 2 2 4" xfId="4513"/>
    <cellStyle name="Normal 3 2 6 3 2 2 5" xfId="15091"/>
    <cellStyle name="Normal 3 2 6 3 2 2 6" xfId="20022"/>
    <cellStyle name="Normal 3 2 6 3 2 2 7" xfId="30579"/>
    <cellStyle name="Normal 3 2 6 3 2 2 8" xfId="41134"/>
    <cellStyle name="Normal 3 2 6 3 2 2 9" xfId="51698"/>
    <cellStyle name="Normal 3 2 6 3 2 3" xfId="5923"/>
    <cellStyle name="Normal 3 2 6 3 2 3 2" xfId="11204"/>
    <cellStyle name="Normal 3 2 6 3 2 3 2 2" xfId="26710"/>
    <cellStyle name="Normal 3 2 6 3 2 3 2 3" xfId="37267"/>
    <cellStyle name="Normal 3 2 6 3 2 3 2 4" xfId="47822"/>
    <cellStyle name="Normal 3 2 6 3 2 3 2 5" xfId="58386"/>
    <cellStyle name="Normal 3 2 6 3 2 3 3" xfId="16323"/>
    <cellStyle name="Normal 3 2 6 3 2 3 4" xfId="21430"/>
    <cellStyle name="Normal 3 2 6 3 2 3 5" xfId="31987"/>
    <cellStyle name="Normal 3 2 6 3 2 3 6" xfId="42542"/>
    <cellStyle name="Normal 3 2 6 3 2 3 7" xfId="53106"/>
    <cellStyle name="Normal 3 2 6 3 2 4" xfId="8563"/>
    <cellStyle name="Normal 3 2 6 3 2 4 2" xfId="24070"/>
    <cellStyle name="Normal 3 2 6 3 2 4 3" xfId="34627"/>
    <cellStyle name="Normal 3 2 6 3 2 4 4" xfId="45182"/>
    <cellStyle name="Normal 3 2 6 3 2 4 5" xfId="55746"/>
    <cellStyle name="Normal 3 2 6 3 2 5" xfId="3281"/>
    <cellStyle name="Normal 3 2 6 3 2 6" xfId="13859"/>
    <cellStyle name="Normal 3 2 6 3 2 7" xfId="18790"/>
    <cellStyle name="Normal 3 2 6 3 2 8" xfId="29347"/>
    <cellStyle name="Normal 3 2 6 3 2 9" xfId="39902"/>
    <cellStyle name="Normal 3 2 6 3 3" xfId="989"/>
    <cellStyle name="Normal 3 2 6 3 3 10" xfId="50818"/>
    <cellStyle name="Normal 3 2 6 3 3 2" xfId="2221"/>
    <cellStyle name="Normal 3 2 6 3 3 2 2" xfId="7507"/>
    <cellStyle name="Normal 3 2 6 3 3 2 2 2" xfId="12788"/>
    <cellStyle name="Normal 3 2 6 3 3 2 2 2 2" xfId="28294"/>
    <cellStyle name="Normal 3 2 6 3 3 2 2 2 3" xfId="38851"/>
    <cellStyle name="Normal 3 2 6 3 3 2 2 2 4" xfId="49406"/>
    <cellStyle name="Normal 3 2 6 3 3 2 2 2 5" xfId="59970"/>
    <cellStyle name="Normal 3 2 6 3 3 2 2 3" xfId="17907"/>
    <cellStyle name="Normal 3 2 6 3 3 2 2 4" xfId="23014"/>
    <cellStyle name="Normal 3 2 6 3 3 2 2 5" xfId="33571"/>
    <cellStyle name="Normal 3 2 6 3 3 2 2 6" xfId="44126"/>
    <cellStyle name="Normal 3 2 6 3 3 2 2 7" xfId="54690"/>
    <cellStyle name="Normal 3 2 6 3 3 2 3" xfId="10147"/>
    <cellStyle name="Normal 3 2 6 3 3 2 3 2" xfId="25654"/>
    <cellStyle name="Normal 3 2 6 3 3 2 3 3" xfId="36211"/>
    <cellStyle name="Normal 3 2 6 3 3 2 3 4" xfId="46766"/>
    <cellStyle name="Normal 3 2 6 3 3 2 3 5" xfId="57330"/>
    <cellStyle name="Normal 3 2 6 3 3 2 4" xfId="4865"/>
    <cellStyle name="Normal 3 2 6 3 3 2 5" xfId="15443"/>
    <cellStyle name="Normal 3 2 6 3 3 2 6" xfId="20374"/>
    <cellStyle name="Normal 3 2 6 3 3 2 7" xfId="30931"/>
    <cellStyle name="Normal 3 2 6 3 3 2 8" xfId="41486"/>
    <cellStyle name="Normal 3 2 6 3 3 2 9" xfId="52050"/>
    <cellStyle name="Normal 3 2 6 3 3 3" xfId="6275"/>
    <cellStyle name="Normal 3 2 6 3 3 3 2" xfId="11556"/>
    <cellStyle name="Normal 3 2 6 3 3 3 2 2" xfId="27062"/>
    <cellStyle name="Normal 3 2 6 3 3 3 2 3" xfId="37619"/>
    <cellStyle name="Normal 3 2 6 3 3 3 2 4" xfId="48174"/>
    <cellStyle name="Normal 3 2 6 3 3 3 2 5" xfId="58738"/>
    <cellStyle name="Normal 3 2 6 3 3 3 3" xfId="16675"/>
    <cellStyle name="Normal 3 2 6 3 3 3 4" xfId="21782"/>
    <cellStyle name="Normal 3 2 6 3 3 3 5" xfId="32339"/>
    <cellStyle name="Normal 3 2 6 3 3 3 6" xfId="42894"/>
    <cellStyle name="Normal 3 2 6 3 3 3 7" xfId="53458"/>
    <cellStyle name="Normal 3 2 6 3 3 4" xfId="8915"/>
    <cellStyle name="Normal 3 2 6 3 3 4 2" xfId="24422"/>
    <cellStyle name="Normal 3 2 6 3 3 4 3" xfId="34979"/>
    <cellStyle name="Normal 3 2 6 3 3 4 4" xfId="45534"/>
    <cellStyle name="Normal 3 2 6 3 3 4 5" xfId="56098"/>
    <cellStyle name="Normal 3 2 6 3 3 5" xfId="3633"/>
    <cellStyle name="Normal 3 2 6 3 3 6" xfId="14211"/>
    <cellStyle name="Normal 3 2 6 3 3 7" xfId="19142"/>
    <cellStyle name="Normal 3 2 6 3 3 8" xfId="29699"/>
    <cellStyle name="Normal 3 2 6 3 3 9" xfId="40254"/>
    <cellStyle name="Normal 3 2 6 3 4" xfId="1517"/>
    <cellStyle name="Normal 3 2 6 3 4 2" xfId="6803"/>
    <cellStyle name="Normal 3 2 6 3 4 2 2" xfId="12084"/>
    <cellStyle name="Normal 3 2 6 3 4 2 2 2" xfId="27590"/>
    <cellStyle name="Normal 3 2 6 3 4 2 2 3" xfId="38147"/>
    <cellStyle name="Normal 3 2 6 3 4 2 2 4" xfId="48702"/>
    <cellStyle name="Normal 3 2 6 3 4 2 2 5" xfId="59266"/>
    <cellStyle name="Normal 3 2 6 3 4 2 3" xfId="17203"/>
    <cellStyle name="Normal 3 2 6 3 4 2 4" xfId="22310"/>
    <cellStyle name="Normal 3 2 6 3 4 2 5" xfId="32867"/>
    <cellStyle name="Normal 3 2 6 3 4 2 6" xfId="43422"/>
    <cellStyle name="Normal 3 2 6 3 4 2 7" xfId="53986"/>
    <cellStyle name="Normal 3 2 6 3 4 3" xfId="9443"/>
    <cellStyle name="Normal 3 2 6 3 4 3 2" xfId="24950"/>
    <cellStyle name="Normal 3 2 6 3 4 3 3" xfId="35507"/>
    <cellStyle name="Normal 3 2 6 3 4 3 4" xfId="46062"/>
    <cellStyle name="Normal 3 2 6 3 4 3 5" xfId="56626"/>
    <cellStyle name="Normal 3 2 6 3 4 4" xfId="4161"/>
    <cellStyle name="Normal 3 2 6 3 4 5" xfId="14739"/>
    <cellStyle name="Normal 3 2 6 3 4 6" xfId="19670"/>
    <cellStyle name="Normal 3 2 6 3 4 7" xfId="30227"/>
    <cellStyle name="Normal 3 2 6 3 4 8" xfId="40782"/>
    <cellStyle name="Normal 3 2 6 3 4 9" xfId="51346"/>
    <cellStyle name="Normal 3 2 6 3 5" xfId="5570"/>
    <cellStyle name="Normal 3 2 6 3 5 2" xfId="10852"/>
    <cellStyle name="Normal 3 2 6 3 5 2 2" xfId="26358"/>
    <cellStyle name="Normal 3 2 6 3 5 2 3" xfId="36915"/>
    <cellStyle name="Normal 3 2 6 3 5 2 4" xfId="47470"/>
    <cellStyle name="Normal 3 2 6 3 5 2 5" xfId="58034"/>
    <cellStyle name="Normal 3 2 6 3 5 3" xfId="15971"/>
    <cellStyle name="Normal 3 2 6 3 5 4" xfId="21078"/>
    <cellStyle name="Normal 3 2 6 3 5 5" xfId="31635"/>
    <cellStyle name="Normal 3 2 6 3 5 6" xfId="42190"/>
    <cellStyle name="Normal 3 2 6 3 5 7" xfId="52754"/>
    <cellStyle name="Normal 3 2 6 3 6" xfId="8211"/>
    <cellStyle name="Normal 3 2 6 3 6 2" xfId="23718"/>
    <cellStyle name="Normal 3 2 6 3 6 3" xfId="34275"/>
    <cellStyle name="Normal 3 2 6 3 6 4" xfId="44830"/>
    <cellStyle name="Normal 3 2 6 3 6 5" xfId="55394"/>
    <cellStyle name="Normal 3 2 6 3 7" xfId="2933"/>
    <cellStyle name="Normal 3 2 6 3 8" xfId="13507"/>
    <cellStyle name="Normal 3 2 6 3 9" xfId="18438"/>
    <cellStyle name="Normal 3 2 6 4" xfId="460"/>
    <cellStyle name="Normal 3 2 6 4 10" xfId="39728"/>
    <cellStyle name="Normal 3 2 6 4 11" xfId="50290"/>
    <cellStyle name="Normal 3 2 6 4 2" xfId="1165"/>
    <cellStyle name="Normal 3 2 6 4 2 10" xfId="50994"/>
    <cellStyle name="Normal 3 2 6 4 2 2" xfId="2397"/>
    <cellStyle name="Normal 3 2 6 4 2 2 2" xfId="7683"/>
    <cellStyle name="Normal 3 2 6 4 2 2 2 2" xfId="12964"/>
    <cellStyle name="Normal 3 2 6 4 2 2 2 2 2" xfId="28470"/>
    <cellStyle name="Normal 3 2 6 4 2 2 2 2 3" xfId="39027"/>
    <cellStyle name="Normal 3 2 6 4 2 2 2 2 4" xfId="49582"/>
    <cellStyle name="Normal 3 2 6 4 2 2 2 2 5" xfId="60146"/>
    <cellStyle name="Normal 3 2 6 4 2 2 2 3" xfId="18083"/>
    <cellStyle name="Normal 3 2 6 4 2 2 2 4" xfId="23190"/>
    <cellStyle name="Normal 3 2 6 4 2 2 2 5" xfId="33747"/>
    <cellStyle name="Normal 3 2 6 4 2 2 2 6" xfId="44302"/>
    <cellStyle name="Normal 3 2 6 4 2 2 2 7" xfId="54866"/>
    <cellStyle name="Normal 3 2 6 4 2 2 3" xfId="10323"/>
    <cellStyle name="Normal 3 2 6 4 2 2 3 2" xfId="25830"/>
    <cellStyle name="Normal 3 2 6 4 2 2 3 3" xfId="36387"/>
    <cellStyle name="Normal 3 2 6 4 2 2 3 4" xfId="46942"/>
    <cellStyle name="Normal 3 2 6 4 2 2 3 5" xfId="57506"/>
    <cellStyle name="Normal 3 2 6 4 2 2 4" xfId="5041"/>
    <cellStyle name="Normal 3 2 6 4 2 2 5" xfId="15619"/>
    <cellStyle name="Normal 3 2 6 4 2 2 6" xfId="20550"/>
    <cellStyle name="Normal 3 2 6 4 2 2 7" xfId="31107"/>
    <cellStyle name="Normal 3 2 6 4 2 2 8" xfId="41662"/>
    <cellStyle name="Normal 3 2 6 4 2 2 9" xfId="52226"/>
    <cellStyle name="Normal 3 2 6 4 2 3" xfId="6451"/>
    <cellStyle name="Normal 3 2 6 4 2 3 2" xfId="11732"/>
    <cellStyle name="Normal 3 2 6 4 2 3 2 2" xfId="27238"/>
    <cellStyle name="Normal 3 2 6 4 2 3 2 3" xfId="37795"/>
    <cellStyle name="Normal 3 2 6 4 2 3 2 4" xfId="48350"/>
    <cellStyle name="Normal 3 2 6 4 2 3 2 5" xfId="58914"/>
    <cellStyle name="Normal 3 2 6 4 2 3 3" xfId="16851"/>
    <cellStyle name="Normal 3 2 6 4 2 3 4" xfId="21958"/>
    <cellStyle name="Normal 3 2 6 4 2 3 5" xfId="32515"/>
    <cellStyle name="Normal 3 2 6 4 2 3 6" xfId="43070"/>
    <cellStyle name="Normal 3 2 6 4 2 3 7" xfId="53634"/>
    <cellStyle name="Normal 3 2 6 4 2 4" xfId="9091"/>
    <cellStyle name="Normal 3 2 6 4 2 4 2" xfId="24598"/>
    <cellStyle name="Normal 3 2 6 4 2 4 3" xfId="35155"/>
    <cellStyle name="Normal 3 2 6 4 2 4 4" xfId="45710"/>
    <cellStyle name="Normal 3 2 6 4 2 4 5" xfId="56274"/>
    <cellStyle name="Normal 3 2 6 4 2 5" xfId="3809"/>
    <cellStyle name="Normal 3 2 6 4 2 6" xfId="14387"/>
    <cellStyle name="Normal 3 2 6 4 2 7" xfId="19318"/>
    <cellStyle name="Normal 3 2 6 4 2 8" xfId="29875"/>
    <cellStyle name="Normal 3 2 6 4 2 9" xfId="40430"/>
    <cellStyle name="Normal 3 2 6 4 3" xfId="1693"/>
    <cellStyle name="Normal 3 2 6 4 3 2" xfId="6979"/>
    <cellStyle name="Normal 3 2 6 4 3 2 2" xfId="12260"/>
    <cellStyle name="Normal 3 2 6 4 3 2 2 2" xfId="27766"/>
    <cellStyle name="Normal 3 2 6 4 3 2 2 3" xfId="38323"/>
    <cellStyle name="Normal 3 2 6 4 3 2 2 4" xfId="48878"/>
    <cellStyle name="Normal 3 2 6 4 3 2 2 5" xfId="59442"/>
    <cellStyle name="Normal 3 2 6 4 3 2 3" xfId="17379"/>
    <cellStyle name="Normal 3 2 6 4 3 2 4" xfId="22486"/>
    <cellStyle name="Normal 3 2 6 4 3 2 5" xfId="33043"/>
    <cellStyle name="Normal 3 2 6 4 3 2 6" xfId="43598"/>
    <cellStyle name="Normal 3 2 6 4 3 2 7" xfId="54162"/>
    <cellStyle name="Normal 3 2 6 4 3 3" xfId="9619"/>
    <cellStyle name="Normal 3 2 6 4 3 3 2" xfId="25126"/>
    <cellStyle name="Normal 3 2 6 4 3 3 3" xfId="35683"/>
    <cellStyle name="Normal 3 2 6 4 3 3 4" xfId="46238"/>
    <cellStyle name="Normal 3 2 6 4 3 3 5" xfId="56802"/>
    <cellStyle name="Normal 3 2 6 4 3 4" xfId="4337"/>
    <cellStyle name="Normal 3 2 6 4 3 5" xfId="14915"/>
    <cellStyle name="Normal 3 2 6 4 3 6" xfId="19846"/>
    <cellStyle name="Normal 3 2 6 4 3 7" xfId="30403"/>
    <cellStyle name="Normal 3 2 6 4 3 8" xfId="40958"/>
    <cellStyle name="Normal 3 2 6 4 3 9" xfId="51522"/>
    <cellStyle name="Normal 3 2 6 4 4" xfId="5746"/>
    <cellStyle name="Normal 3 2 6 4 4 2" xfId="11028"/>
    <cellStyle name="Normal 3 2 6 4 4 2 2" xfId="26534"/>
    <cellStyle name="Normal 3 2 6 4 4 2 3" xfId="37091"/>
    <cellStyle name="Normal 3 2 6 4 4 2 4" xfId="47646"/>
    <cellStyle name="Normal 3 2 6 4 4 2 5" xfId="58210"/>
    <cellStyle name="Normal 3 2 6 4 4 3" xfId="16147"/>
    <cellStyle name="Normal 3 2 6 4 4 4" xfId="21254"/>
    <cellStyle name="Normal 3 2 6 4 4 5" xfId="31811"/>
    <cellStyle name="Normal 3 2 6 4 4 6" xfId="42366"/>
    <cellStyle name="Normal 3 2 6 4 4 7" xfId="52930"/>
    <cellStyle name="Normal 3 2 6 4 5" xfId="8387"/>
    <cellStyle name="Normal 3 2 6 4 5 2" xfId="23894"/>
    <cellStyle name="Normal 3 2 6 4 5 3" xfId="34451"/>
    <cellStyle name="Normal 3 2 6 4 5 4" xfId="45006"/>
    <cellStyle name="Normal 3 2 6 4 5 5" xfId="55570"/>
    <cellStyle name="Normal 3 2 6 4 6" xfId="3107"/>
    <cellStyle name="Normal 3 2 6 4 7" xfId="13683"/>
    <cellStyle name="Normal 3 2 6 4 8" xfId="18614"/>
    <cellStyle name="Normal 3 2 6 4 9" xfId="29173"/>
    <cellStyle name="Normal 3 2 6 5" xfId="813"/>
    <cellStyle name="Normal 3 2 6 5 10" xfId="50642"/>
    <cellStyle name="Normal 3 2 6 5 2" xfId="2045"/>
    <cellStyle name="Normal 3 2 6 5 2 2" xfId="7331"/>
    <cellStyle name="Normal 3 2 6 5 2 2 2" xfId="12612"/>
    <cellStyle name="Normal 3 2 6 5 2 2 2 2" xfId="28118"/>
    <cellStyle name="Normal 3 2 6 5 2 2 2 3" xfId="38675"/>
    <cellStyle name="Normal 3 2 6 5 2 2 2 4" xfId="49230"/>
    <cellStyle name="Normal 3 2 6 5 2 2 2 5" xfId="59794"/>
    <cellStyle name="Normal 3 2 6 5 2 2 3" xfId="17731"/>
    <cellStyle name="Normal 3 2 6 5 2 2 4" xfId="22838"/>
    <cellStyle name="Normal 3 2 6 5 2 2 5" xfId="33395"/>
    <cellStyle name="Normal 3 2 6 5 2 2 6" xfId="43950"/>
    <cellStyle name="Normal 3 2 6 5 2 2 7" xfId="54514"/>
    <cellStyle name="Normal 3 2 6 5 2 3" xfId="9971"/>
    <cellStyle name="Normal 3 2 6 5 2 3 2" xfId="25478"/>
    <cellStyle name="Normal 3 2 6 5 2 3 3" xfId="36035"/>
    <cellStyle name="Normal 3 2 6 5 2 3 4" xfId="46590"/>
    <cellStyle name="Normal 3 2 6 5 2 3 5" xfId="57154"/>
    <cellStyle name="Normal 3 2 6 5 2 4" xfId="4689"/>
    <cellStyle name="Normal 3 2 6 5 2 5" xfId="15267"/>
    <cellStyle name="Normal 3 2 6 5 2 6" xfId="20198"/>
    <cellStyle name="Normal 3 2 6 5 2 7" xfId="30755"/>
    <cellStyle name="Normal 3 2 6 5 2 8" xfId="41310"/>
    <cellStyle name="Normal 3 2 6 5 2 9" xfId="51874"/>
    <cellStyle name="Normal 3 2 6 5 3" xfId="6099"/>
    <cellStyle name="Normal 3 2 6 5 3 2" xfId="11380"/>
    <cellStyle name="Normal 3 2 6 5 3 2 2" xfId="26886"/>
    <cellStyle name="Normal 3 2 6 5 3 2 3" xfId="37443"/>
    <cellStyle name="Normal 3 2 6 5 3 2 4" xfId="47998"/>
    <cellStyle name="Normal 3 2 6 5 3 2 5" xfId="58562"/>
    <cellStyle name="Normal 3 2 6 5 3 3" xfId="16499"/>
    <cellStyle name="Normal 3 2 6 5 3 4" xfId="21606"/>
    <cellStyle name="Normal 3 2 6 5 3 5" xfId="32163"/>
    <cellStyle name="Normal 3 2 6 5 3 6" xfId="42718"/>
    <cellStyle name="Normal 3 2 6 5 3 7" xfId="53282"/>
    <cellStyle name="Normal 3 2 6 5 4" xfId="8739"/>
    <cellStyle name="Normal 3 2 6 5 4 2" xfId="24246"/>
    <cellStyle name="Normal 3 2 6 5 4 3" xfId="34803"/>
    <cellStyle name="Normal 3 2 6 5 4 4" xfId="45358"/>
    <cellStyle name="Normal 3 2 6 5 4 5" xfId="55922"/>
    <cellStyle name="Normal 3 2 6 5 5" xfId="3457"/>
    <cellStyle name="Normal 3 2 6 5 6" xfId="14035"/>
    <cellStyle name="Normal 3 2 6 5 7" xfId="18966"/>
    <cellStyle name="Normal 3 2 6 5 8" xfId="29523"/>
    <cellStyle name="Normal 3 2 6 5 9" xfId="40078"/>
    <cellStyle name="Normal 3 2 6 6" xfId="1341"/>
    <cellStyle name="Normal 3 2 6 6 2" xfId="6627"/>
    <cellStyle name="Normal 3 2 6 6 2 2" xfId="11908"/>
    <cellStyle name="Normal 3 2 6 6 2 2 2" xfId="27414"/>
    <cellStyle name="Normal 3 2 6 6 2 2 3" xfId="37971"/>
    <cellStyle name="Normal 3 2 6 6 2 2 4" xfId="48526"/>
    <cellStyle name="Normal 3 2 6 6 2 2 5" xfId="59090"/>
    <cellStyle name="Normal 3 2 6 6 2 3" xfId="17027"/>
    <cellStyle name="Normal 3 2 6 6 2 4" xfId="22134"/>
    <cellStyle name="Normal 3 2 6 6 2 5" xfId="32691"/>
    <cellStyle name="Normal 3 2 6 6 2 6" xfId="43246"/>
    <cellStyle name="Normal 3 2 6 6 2 7" xfId="53810"/>
    <cellStyle name="Normal 3 2 6 6 3" xfId="9267"/>
    <cellStyle name="Normal 3 2 6 6 3 2" xfId="24774"/>
    <cellStyle name="Normal 3 2 6 6 3 3" xfId="35331"/>
    <cellStyle name="Normal 3 2 6 6 3 4" xfId="45886"/>
    <cellStyle name="Normal 3 2 6 6 3 5" xfId="56450"/>
    <cellStyle name="Normal 3 2 6 6 4" xfId="3985"/>
    <cellStyle name="Normal 3 2 6 6 5" xfId="14563"/>
    <cellStyle name="Normal 3 2 6 6 6" xfId="19494"/>
    <cellStyle name="Normal 3 2 6 6 7" xfId="30051"/>
    <cellStyle name="Normal 3 2 6 6 8" xfId="40606"/>
    <cellStyle name="Normal 3 2 6 6 9" xfId="51170"/>
    <cellStyle name="Normal 3 2 6 7" xfId="2573"/>
    <cellStyle name="Normal 3 2 6 7 2" xfId="7859"/>
    <cellStyle name="Normal 3 2 6 7 2 2" xfId="13140"/>
    <cellStyle name="Normal 3 2 6 7 2 2 2" xfId="28646"/>
    <cellStyle name="Normal 3 2 6 7 2 2 3" xfId="39203"/>
    <cellStyle name="Normal 3 2 6 7 2 2 4" xfId="49758"/>
    <cellStyle name="Normal 3 2 6 7 2 2 5" xfId="60322"/>
    <cellStyle name="Normal 3 2 6 7 2 3" xfId="23366"/>
    <cellStyle name="Normal 3 2 6 7 2 4" xfId="33923"/>
    <cellStyle name="Normal 3 2 6 7 2 5" xfId="44478"/>
    <cellStyle name="Normal 3 2 6 7 2 6" xfId="55042"/>
    <cellStyle name="Normal 3 2 6 7 3" xfId="10499"/>
    <cellStyle name="Normal 3 2 6 7 3 2" xfId="26006"/>
    <cellStyle name="Normal 3 2 6 7 3 3" xfId="36563"/>
    <cellStyle name="Normal 3 2 6 7 3 4" xfId="47118"/>
    <cellStyle name="Normal 3 2 6 7 3 5" xfId="57682"/>
    <cellStyle name="Normal 3 2 6 7 4" xfId="5217"/>
    <cellStyle name="Normal 3 2 6 7 5" xfId="15795"/>
    <cellStyle name="Normal 3 2 6 7 6" xfId="20726"/>
    <cellStyle name="Normal 3 2 6 7 7" xfId="31283"/>
    <cellStyle name="Normal 3 2 6 7 8" xfId="41838"/>
    <cellStyle name="Normal 3 2 6 7 9" xfId="52402"/>
    <cellStyle name="Normal 3 2 6 8" xfId="5394"/>
    <cellStyle name="Normal 3 2 6 8 2" xfId="10676"/>
    <cellStyle name="Normal 3 2 6 8 2 2" xfId="26182"/>
    <cellStyle name="Normal 3 2 6 8 2 3" xfId="36739"/>
    <cellStyle name="Normal 3 2 6 8 2 4" xfId="47294"/>
    <cellStyle name="Normal 3 2 6 8 2 5" xfId="57858"/>
    <cellStyle name="Normal 3 2 6 8 3" xfId="20902"/>
    <cellStyle name="Normal 3 2 6 8 4" xfId="31459"/>
    <cellStyle name="Normal 3 2 6 8 5" xfId="42014"/>
    <cellStyle name="Normal 3 2 6 8 6" xfId="52578"/>
    <cellStyle name="Normal 3 2 6 9" xfId="8035"/>
    <cellStyle name="Normal 3 2 6 9 2" xfId="23542"/>
    <cellStyle name="Normal 3 2 6 9 3" xfId="34099"/>
    <cellStyle name="Normal 3 2 6 9 4" xfId="44654"/>
    <cellStyle name="Normal 3 2 6 9 5" xfId="55218"/>
    <cellStyle name="Normal 3 2 7" xfId="130"/>
    <cellStyle name="Normal 3 2 7 10" xfId="13360"/>
    <cellStyle name="Normal 3 2 7 11" xfId="18290"/>
    <cellStyle name="Normal 3 2 7 12" xfId="28852"/>
    <cellStyle name="Normal 3 2 7 13" xfId="39407"/>
    <cellStyle name="Normal 3 2 7 14" xfId="49967"/>
    <cellStyle name="Normal 3 2 7 2" xfId="313"/>
    <cellStyle name="Normal 3 2 7 2 10" xfId="29028"/>
    <cellStyle name="Normal 3 2 7 2 11" xfId="39583"/>
    <cellStyle name="Normal 3 2 7 2 12" xfId="50143"/>
    <cellStyle name="Normal 3 2 7 2 2" xfId="666"/>
    <cellStyle name="Normal 3 2 7 2 2 10" xfId="50495"/>
    <cellStyle name="Normal 3 2 7 2 2 2" xfId="1898"/>
    <cellStyle name="Normal 3 2 7 2 2 2 2" xfId="7184"/>
    <cellStyle name="Normal 3 2 7 2 2 2 2 2" xfId="12465"/>
    <cellStyle name="Normal 3 2 7 2 2 2 2 2 2" xfId="27971"/>
    <cellStyle name="Normal 3 2 7 2 2 2 2 2 3" xfId="38528"/>
    <cellStyle name="Normal 3 2 7 2 2 2 2 2 4" xfId="49083"/>
    <cellStyle name="Normal 3 2 7 2 2 2 2 2 5" xfId="59647"/>
    <cellStyle name="Normal 3 2 7 2 2 2 2 3" xfId="17584"/>
    <cellStyle name="Normal 3 2 7 2 2 2 2 4" xfId="22691"/>
    <cellStyle name="Normal 3 2 7 2 2 2 2 5" xfId="33248"/>
    <cellStyle name="Normal 3 2 7 2 2 2 2 6" xfId="43803"/>
    <cellStyle name="Normal 3 2 7 2 2 2 2 7" xfId="54367"/>
    <cellStyle name="Normal 3 2 7 2 2 2 3" xfId="9824"/>
    <cellStyle name="Normal 3 2 7 2 2 2 3 2" xfId="25331"/>
    <cellStyle name="Normal 3 2 7 2 2 2 3 3" xfId="35888"/>
    <cellStyle name="Normal 3 2 7 2 2 2 3 4" xfId="46443"/>
    <cellStyle name="Normal 3 2 7 2 2 2 3 5" xfId="57007"/>
    <cellStyle name="Normal 3 2 7 2 2 2 4" xfId="4542"/>
    <cellStyle name="Normal 3 2 7 2 2 2 5" xfId="15120"/>
    <cellStyle name="Normal 3 2 7 2 2 2 6" xfId="20051"/>
    <cellStyle name="Normal 3 2 7 2 2 2 7" xfId="30608"/>
    <cellStyle name="Normal 3 2 7 2 2 2 8" xfId="41163"/>
    <cellStyle name="Normal 3 2 7 2 2 2 9" xfId="51727"/>
    <cellStyle name="Normal 3 2 7 2 2 3" xfId="5952"/>
    <cellStyle name="Normal 3 2 7 2 2 3 2" xfId="11233"/>
    <cellStyle name="Normal 3 2 7 2 2 3 2 2" xfId="26739"/>
    <cellStyle name="Normal 3 2 7 2 2 3 2 3" xfId="37296"/>
    <cellStyle name="Normal 3 2 7 2 2 3 2 4" xfId="47851"/>
    <cellStyle name="Normal 3 2 7 2 2 3 2 5" xfId="58415"/>
    <cellStyle name="Normal 3 2 7 2 2 3 3" xfId="16352"/>
    <cellStyle name="Normal 3 2 7 2 2 3 4" xfId="21459"/>
    <cellStyle name="Normal 3 2 7 2 2 3 5" xfId="32016"/>
    <cellStyle name="Normal 3 2 7 2 2 3 6" xfId="42571"/>
    <cellStyle name="Normal 3 2 7 2 2 3 7" xfId="53135"/>
    <cellStyle name="Normal 3 2 7 2 2 4" xfId="8592"/>
    <cellStyle name="Normal 3 2 7 2 2 4 2" xfId="24099"/>
    <cellStyle name="Normal 3 2 7 2 2 4 3" xfId="34656"/>
    <cellStyle name="Normal 3 2 7 2 2 4 4" xfId="45211"/>
    <cellStyle name="Normal 3 2 7 2 2 4 5" xfId="55775"/>
    <cellStyle name="Normal 3 2 7 2 2 5" xfId="3310"/>
    <cellStyle name="Normal 3 2 7 2 2 6" xfId="13888"/>
    <cellStyle name="Normal 3 2 7 2 2 7" xfId="18819"/>
    <cellStyle name="Normal 3 2 7 2 2 8" xfId="29376"/>
    <cellStyle name="Normal 3 2 7 2 2 9" xfId="39931"/>
    <cellStyle name="Normal 3 2 7 2 3" xfId="1018"/>
    <cellStyle name="Normal 3 2 7 2 3 10" xfId="50847"/>
    <cellStyle name="Normal 3 2 7 2 3 2" xfId="2250"/>
    <cellStyle name="Normal 3 2 7 2 3 2 2" xfId="7536"/>
    <cellStyle name="Normal 3 2 7 2 3 2 2 2" xfId="12817"/>
    <cellStyle name="Normal 3 2 7 2 3 2 2 2 2" xfId="28323"/>
    <cellStyle name="Normal 3 2 7 2 3 2 2 2 3" xfId="38880"/>
    <cellStyle name="Normal 3 2 7 2 3 2 2 2 4" xfId="49435"/>
    <cellStyle name="Normal 3 2 7 2 3 2 2 2 5" xfId="59999"/>
    <cellStyle name="Normal 3 2 7 2 3 2 2 3" xfId="17936"/>
    <cellStyle name="Normal 3 2 7 2 3 2 2 4" xfId="23043"/>
    <cellStyle name="Normal 3 2 7 2 3 2 2 5" xfId="33600"/>
    <cellStyle name="Normal 3 2 7 2 3 2 2 6" xfId="44155"/>
    <cellStyle name="Normal 3 2 7 2 3 2 2 7" xfId="54719"/>
    <cellStyle name="Normal 3 2 7 2 3 2 3" xfId="10176"/>
    <cellStyle name="Normal 3 2 7 2 3 2 3 2" xfId="25683"/>
    <cellStyle name="Normal 3 2 7 2 3 2 3 3" xfId="36240"/>
    <cellStyle name="Normal 3 2 7 2 3 2 3 4" xfId="46795"/>
    <cellStyle name="Normal 3 2 7 2 3 2 3 5" xfId="57359"/>
    <cellStyle name="Normal 3 2 7 2 3 2 4" xfId="4894"/>
    <cellStyle name="Normal 3 2 7 2 3 2 5" xfId="15472"/>
    <cellStyle name="Normal 3 2 7 2 3 2 6" xfId="20403"/>
    <cellStyle name="Normal 3 2 7 2 3 2 7" xfId="30960"/>
    <cellStyle name="Normal 3 2 7 2 3 2 8" xfId="41515"/>
    <cellStyle name="Normal 3 2 7 2 3 2 9" xfId="52079"/>
    <cellStyle name="Normal 3 2 7 2 3 3" xfId="6304"/>
    <cellStyle name="Normal 3 2 7 2 3 3 2" xfId="11585"/>
    <cellStyle name="Normal 3 2 7 2 3 3 2 2" xfId="27091"/>
    <cellStyle name="Normal 3 2 7 2 3 3 2 3" xfId="37648"/>
    <cellStyle name="Normal 3 2 7 2 3 3 2 4" xfId="48203"/>
    <cellStyle name="Normal 3 2 7 2 3 3 2 5" xfId="58767"/>
    <cellStyle name="Normal 3 2 7 2 3 3 3" xfId="16704"/>
    <cellStyle name="Normal 3 2 7 2 3 3 4" xfId="21811"/>
    <cellStyle name="Normal 3 2 7 2 3 3 5" xfId="32368"/>
    <cellStyle name="Normal 3 2 7 2 3 3 6" xfId="42923"/>
    <cellStyle name="Normal 3 2 7 2 3 3 7" xfId="53487"/>
    <cellStyle name="Normal 3 2 7 2 3 4" xfId="8944"/>
    <cellStyle name="Normal 3 2 7 2 3 4 2" xfId="24451"/>
    <cellStyle name="Normal 3 2 7 2 3 4 3" xfId="35008"/>
    <cellStyle name="Normal 3 2 7 2 3 4 4" xfId="45563"/>
    <cellStyle name="Normal 3 2 7 2 3 4 5" xfId="56127"/>
    <cellStyle name="Normal 3 2 7 2 3 5" xfId="3662"/>
    <cellStyle name="Normal 3 2 7 2 3 6" xfId="14240"/>
    <cellStyle name="Normal 3 2 7 2 3 7" xfId="19171"/>
    <cellStyle name="Normal 3 2 7 2 3 8" xfId="29728"/>
    <cellStyle name="Normal 3 2 7 2 3 9" xfId="40283"/>
    <cellStyle name="Normal 3 2 7 2 4" xfId="1546"/>
    <cellStyle name="Normal 3 2 7 2 4 2" xfId="6832"/>
    <cellStyle name="Normal 3 2 7 2 4 2 2" xfId="12113"/>
    <cellStyle name="Normal 3 2 7 2 4 2 2 2" xfId="27619"/>
    <cellStyle name="Normal 3 2 7 2 4 2 2 3" xfId="38176"/>
    <cellStyle name="Normal 3 2 7 2 4 2 2 4" xfId="48731"/>
    <cellStyle name="Normal 3 2 7 2 4 2 2 5" xfId="59295"/>
    <cellStyle name="Normal 3 2 7 2 4 2 3" xfId="17232"/>
    <cellStyle name="Normal 3 2 7 2 4 2 4" xfId="22339"/>
    <cellStyle name="Normal 3 2 7 2 4 2 5" xfId="32896"/>
    <cellStyle name="Normal 3 2 7 2 4 2 6" xfId="43451"/>
    <cellStyle name="Normal 3 2 7 2 4 2 7" xfId="54015"/>
    <cellStyle name="Normal 3 2 7 2 4 3" xfId="9472"/>
    <cellStyle name="Normal 3 2 7 2 4 3 2" xfId="24979"/>
    <cellStyle name="Normal 3 2 7 2 4 3 3" xfId="35536"/>
    <cellStyle name="Normal 3 2 7 2 4 3 4" xfId="46091"/>
    <cellStyle name="Normal 3 2 7 2 4 3 5" xfId="56655"/>
    <cellStyle name="Normal 3 2 7 2 4 4" xfId="4190"/>
    <cellStyle name="Normal 3 2 7 2 4 5" xfId="14768"/>
    <cellStyle name="Normal 3 2 7 2 4 6" xfId="19699"/>
    <cellStyle name="Normal 3 2 7 2 4 7" xfId="30256"/>
    <cellStyle name="Normal 3 2 7 2 4 8" xfId="40811"/>
    <cellStyle name="Normal 3 2 7 2 4 9" xfId="51375"/>
    <cellStyle name="Normal 3 2 7 2 5" xfId="5599"/>
    <cellStyle name="Normal 3 2 7 2 5 2" xfId="10881"/>
    <cellStyle name="Normal 3 2 7 2 5 2 2" xfId="26387"/>
    <cellStyle name="Normal 3 2 7 2 5 2 3" xfId="36944"/>
    <cellStyle name="Normal 3 2 7 2 5 2 4" xfId="47499"/>
    <cellStyle name="Normal 3 2 7 2 5 2 5" xfId="58063"/>
    <cellStyle name="Normal 3 2 7 2 5 3" xfId="16000"/>
    <cellStyle name="Normal 3 2 7 2 5 4" xfId="21107"/>
    <cellStyle name="Normal 3 2 7 2 5 5" xfId="31664"/>
    <cellStyle name="Normal 3 2 7 2 5 6" xfId="42219"/>
    <cellStyle name="Normal 3 2 7 2 5 7" xfId="52783"/>
    <cellStyle name="Normal 3 2 7 2 6" xfId="8240"/>
    <cellStyle name="Normal 3 2 7 2 6 2" xfId="23747"/>
    <cellStyle name="Normal 3 2 7 2 6 3" xfId="34304"/>
    <cellStyle name="Normal 3 2 7 2 6 4" xfId="44859"/>
    <cellStyle name="Normal 3 2 7 2 6 5" xfId="55423"/>
    <cellStyle name="Normal 3 2 7 2 7" xfId="2962"/>
    <cellStyle name="Normal 3 2 7 2 8" xfId="13536"/>
    <cellStyle name="Normal 3 2 7 2 9" xfId="18467"/>
    <cellStyle name="Normal 3 2 7 3" xfId="489"/>
    <cellStyle name="Normal 3 2 7 3 10" xfId="39757"/>
    <cellStyle name="Normal 3 2 7 3 11" xfId="50319"/>
    <cellStyle name="Normal 3 2 7 3 2" xfId="1194"/>
    <cellStyle name="Normal 3 2 7 3 2 10" xfId="51023"/>
    <cellStyle name="Normal 3 2 7 3 2 2" xfId="2426"/>
    <cellStyle name="Normal 3 2 7 3 2 2 2" xfId="7712"/>
    <cellStyle name="Normal 3 2 7 3 2 2 2 2" xfId="12993"/>
    <cellStyle name="Normal 3 2 7 3 2 2 2 2 2" xfId="28499"/>
    <cellStyle name="Normal 3 2 7 3 2 2 2 2 3" xfId="39056"/>
    <cellStyle name="Normal 3 2 7 3 2 2 2 2 4" xfId="49611"/>
    <cellStyle name="Normal 3 2 7 3 2 2 2 2 5" xfId="60175"/>
    <cellStyle name="Normal 3 2 7 3 2 2 2 3" xfId="18112"/>
    <cellStyle name="Normal 3 2 7 3 2 2 2 4" xfId="23219"/>
    <cellStyle name="Normal 3 2 7 3 2 2 2 5" xfId="33776"/>
    <cellStyle name="Normal 3 2 7 3 2 2 2 6" xfId="44331"/>
    <cellStyle name="Normal 3 2 7 3 2 2 2 7" xfId="54895"/>
    <cellStyle name="Normal 3 2 7 3 2 2 3" xfId="10352"/>
    <cellStyle name="Normal 3 2 7 3 2 2 3 2" xfId="25859"/>
    <cellStyle name="Normal 3 2 7 3 2 2 3 3" xfId="36416"/>
    <cellStyle name="Normal 3 2 7 3 2 2 3 4" xfId="46971"/>
    <cellStyle name="Normal 3 2 7 3 2 2 3 5" xfId="57535"/>
    <cellStyle name="Normal 3 2 7 3 2 2 4" xfId="5070"/>
    <cellStyle name="Normal 3 2 7 3 2 2 5" xfId="15648"/>
    <cellStyle name="Normal 3 2 7 3 2 2 6" xfId="20579"/>
    <cellStyle name="Normal 3 2 7 3 2 2 7" xfId="31136"/>
    <cellStyle name="Normal 3 2 7 3 2 2 8" xfId="41691"/>
    <cellStyle name="Normal 3 2 7 3 2 2 9" xfId="52255"/>
    <cellStyle name="Normal 3 2 7 3 2 3" xfId="6480"/>
    <cellStyle name="Normal 3 2 7 3 2 3 2" xfId="11761"/>
    <cellStyle name="Normal 3 2 7 3 2 3 2 2" xfId="27267"/>
    <cellStyle name="Normal 3 2 7 3 2 3 2 3" xfId="37824"/>
    <cellStyle name="Normal 3 2 7 3 2 3 2 4" xfId="48379"/>
    <cellStyle name="Normal 3 2 7 3 2 3 2 5" xfId="58943"/>
    <cellStyle name="Normal 3 2 7 3 2 3 3" xfId="16880"/>
    <cellStyle name="Normal 3 2 7 3 2 3 4" xfId="21987"/>
    <cellStyle name="Normal 3 2 7 3 2 3 5" xfId="32544"/>
    <cellStyle name="Normal 3 2 7 3 2 3 6" xfId="43099"/>
    <cellStyle name="Normal 3 2 7 3 2 3 7" xfId="53663"/>
    <cellStyle name="Normal 3 2 7 3 2 4" xfId="9120"/>
    <cellStyle name="Normal 3 2 7 3 2 4 2" xfId="24627"/>
    <cellStyle name="Normal 3 2 7 3 2 4 3" xfId="35184"/>
    <cellStyle name="Normal 3 2 7 3 2 4 4" xfId="45739"/>
    <cellStyle name="Normal 3 2 7 3 2 4 5" xfId="56303"/>
    <cellStyle name="Normal 3 2 7 3 2 5" xfId="3838"/>
    <cellStyle name="Normal 3 2 7 3 2 6" xfId="14416"/>
    <cellStyle name="Normal 3 2 7 3 2 7" xfId="19347"/>
    <cellStyle name="Normal 3 2 7 3 2 8" xfId="29904"/>
    <cellStyle name="Normal 3 2 7 3 2 9" xfId="40459"/>
    <cellStyle name="Normal 3 2 7 3 3" xfId="1722"/>
    <cellStyle name="Normal 3 2 7 3 3 2" xfId="7008"/>
    <cellStyle name="Normal 3 2 7 3 3 2 2" xfId="12289"/>
    <cellStyle name="Normal 3 2 7 3 3 2 2 2" xfId="27795"/>
    <cellStyle name="Normal 3 2 7 3 3 2 2 3" xfId="38352"/>
    <cellStyle name="Normal 3 2 7 3 3 2 2 4" xfId="48907"/>
    <cellStyle name="Normal 3 2 7 3 3 2 2 5" xfId="59471"/>
    <cellStyle name="Normal 3 2 7 3 3 2 3" xfId="17408"/>
    <cellStyle name="Normal 3 2 7 3 3 2 4" xfId="22515"/>
    <cellStyle name="Normal 3 2 7 3 3 2 5" xfId="33072"/>
    <cellStyle name="Normal 3 2 7 3 3 2 6" xfId="43627"/>
    <cellStyle name="Normal 3 2 7 3 3 2 7" xfId="54191"/>
    <cellStyle name="Normal 3 2 7 3 3 3" xfId="9648"/>
    <cellStyle name="Normal 3 2 7 3 3 3 2" xfId="25155"/>
    <cellStyle name="Normal 3 2 7 3 3 3 3" xfId="35712"/>
    <cellStyle name="Normal 3 2 7 3 3 3 4" xfId="46267"/>
    <cellStyle name="Normal 3 2 7 3 3 3 5" xfId="56831"/>
    <cellStyle name="Normal 3 2 7 3 3 4" xfId="4366"/>
    <cellStyle name="Normal 3 2 7 3 3 5" xfId="14944"/>
    <cellStyle name="Normal 3 2 7 3 3 6" xfId="19875"/>
    <cellStyle name="Normal 3 2 7 3 3 7" xfId="30432"/>
    <cellStyle name="Normal 3 2 7 3 3 8" xfId="40987"/>
    <cellStyle name="Normal 3 2 7 3 3 9" xfId="51551"/>
    <cellStyle name="Normal 3 2 7 3 4" xfId="5775"/>
    <cellStyle name="Normal 3 2 7 3 4 2" xfId="11057"/>
    <cellStyle name="Normal 3 2 7 3 4 2 2" xfId="26563"/>
    <cellStyle name="Normal 3 2 7 3 4 2 3" xfId="37120"/>
    <cellStyle name="Normal 3 2 7 3 4 2 4" xfId="47675"/>
    <cellStyle name="Normal 3 2 7 3 4 2 5" xfId="58239"/>
    <cellStyle name="Normal 3 2 7 3 4 3" xfId="16176"/>
    <cellStyle name="Normal 3 2 7 3 4 4" xfId="21283"/>
    <cellStyle name="Normal 3 2 7 3 4 5" xfId="31840"/>
    <cellStyle name="Normal 3 2 7 3 4 6" xfId="42395"/>
    <cellStyle name="Normal 3 2 7 3 4 7" xfId="52959"/>
    <cellStyle name="Normal 3 2 7 3 5" xfId="8416"/>
    <cellStyle name="Normal 3 2 7 3 5 2" xfId="23923"/>
    <cellStyle name="Normal 3 2 7 3 5 3" xfId="34480"/>
    <cellStyle name="Normal 3 2 7 3 5 4" xfId="45035"/>
    <cellStyle name="Normal 3 2 7 3 5 5" xfId="55599"/>
    <cellStyle name="Normal 3 2 7 3 6" xfId="3136"/>
    <cellStyle name="Normal 3 2 7 3 7" xfId="13712"/>
    <cellStyle name="Normal 3 2 7 3 8" xfId="18643"/>
    <cellStyle name="Normal 3 2 7 3 9" xfId="29202"/>
    <cellStyle name="Normal 3 2 7 4" xfId="842"/>
    <cellStyle name="Normal 3 2 7 4 10" xfId="50671"/>
    <cellStyle name="Normal 3 2 7 4 2" xfId="2074"/>
    <cellStyle name="Normal 3 2 7 4 2 2" xfId="7360"/>
    <cellStyle name="Normal 3 2 7 4 2 2 2" xfId="12641"/>
    <cellStyle name="Normal 3 2 7 4 2 2 2 2" xfId="28147"/>
    <cellStyle name="Normal 3 2 7 4 2 2 2 3" xfId="38704"/>
    <cellStyle name="Normal 3 2 7 4 2 2 2 4" xfId="49259"/>
    <cellStyle name="Normal 3 2 7 4 2 2 2 5" xfId="59823"/>
    <cellStyle name="Normal 3 2 7 4 2 2 3" xfId="17760"/>
    <cellStyle name="Normal 3 2 7 4 2 2 4" xfId="22867"/>
    <cellStyle name="Normal 3 2 7 4 2 2 5" xfId="33424"/>
    <cellStyle name="Normal 3 2 7 4 2 2 6" xfId="43979"/>
    <cellStyle name="Normal 3 2 7 4 2 2 7" xfId="54543"/>
    <cellStyle name="Normal 3 2 7 4 2 3" xfId="10000"/>
    <cellStyle name="Normal 3 2 7 4 2 3 2" xfId="25507"/>
    <cellStyle name="Normal 3 2 7 4 2 3 3" xfId="36064"/>
    <cellStyle name="Normal 3 2 7 4 2 3 4" xfId="46619"/>
    <cellStyle name="Normal 3 2 7 4 2 3 5" xfId="57183"/>
    <cellStyle name="Normal 3 2 7 4 2 4" xfId="4718"/>
    <cellStyle name="Normal 3 2 7 4 2 5" xfId="15296"/>
    <cellStyle name="Normal 3 2 7 4 2 6" xfId="20227"/>
    <cellStyle name="Normal 3 2 7 4 2 7" xfId="30784"/>
    <cellStyle name="Normal 3 2 7 4 2 8" xfId="41339"/>
    <cellStyle name="Normal 3 2 7 4 2 9" xfId="51903"/>
    <cellStyle name="Normal 3 2 7 4 3" xfId="6128"/>
    <cellStyle name="Normal 3 2 7 4 3 2" xfId="11409"/>
    <cellStyle name="Normal 3 2 7 4 3 2 2" xfId="26915"/>
    <cellStyle name="Normal 3 2 7 4 3 2 3" xfId="37472"/>
    <cellStyle name="Normal 3 2 7 4 3 2 4" xfId="48027"/>
    <cellStyle name="Normal 3 2 7 4 3 2 5" xfId="58591"/>
    <cellStyle name="Normal 3 2 7 4 3 3" xfId="16528"/>
    <cellStyle name="Normal 3 2 7 4 3 4" xfId="21635"/>
    <cellStyle name="Normal 3 2 7 4 3 5" xfId="32192"/>
    <cellStyle name="Normal 3 2 7 4 3 6" xfId="42747"/>
    <cellStyle name="Normal 3 2 7 4 3 7" xfId="53311"/>
    <cellStyle name="Normal 3 2 7 4 4" xfId="8768"/>
    <cellStyle name="Normal 3 2 7 4 4 2" xfId="24275"/>
    <cellStyle name="Normal 3 2 7 4 4 3" xfId="34832"/>
    <cellStyle name="Normal 3 2 7 4 4 4" xfId="45387"/>
    <cellStyle name="Normal 3 2 7 4 4 5" xfId="55951"/>
    <cellStyle name="Normal 3 2 7 4 5" xfId="3486"/>
    <cellStyle name="Normal 3 2 7 4 6" xfId="14064"/>
    <cellStyle name="Normal 3 2 7 4 7" xfId="18995"/>
    <cellStyle name="Normal 3 2 7 4 8" xfId="29552"/>
    <cellStyle name="Normal 3 2 7 4 9" xfId="40107"/>
    <cellStyle name="Normal 3 2 7 5" xfId="1370"/>
    <cellStyle name="Normal 3 2 7 5 2" xfId="6656"/>
    <cellStyle name="Normal 3 2 7 5 2 2" xfId="11937"/>
    <cellStyle name="Normal 3 2 7 5 2 2 2" xfId="27443"/>
    <cellStyle name="Normal 3 2 7 5 2 2 3" xfId="38000"/>
    <cellStyle name="Normal 3 2 7 5 2 2 4" xfId="48555"/>
    <cellStyle name="Normal 3 2 7 5 2 2 5" xfId="59119"/>
    <cellStyle name="Normal 3 2 7 5 2 3" xfId="17056"/>
    <cellStyle name="Normal 3 2 7 5 2 4" xfId="22163"/>
    <cellStyle name="Normal 3 2 7 5 2 5" xfId="32720"/>
    <cellStyle name="Normal 3 2 7 5 2 6" xfId="43275"/>
    <cellStyle name="Normal 3 2 7 5 2 7" xfId="53839"/>
    <cellStyle name="Normal 3 2 7 5 3" xfId="9296"/>
    <cellStyle name="Normal 3 2 7 5 3 2" xfId="24803"/>
    <cellStyle name="Normal 3 2 7 5 3 3" xfId="35360"/>
    <cellStyle name="Normal 3 2 7 5 3 4" xfId="45915"/>
    <cellStyle name="Normal 3 2 7 5 3 5" xfId="56479"/>
    <cellStyle name="Normal 3 2 7 5 4" xfId="4014"/>
    <cellStyle name="Normal 3 2 7 5 5" xfId="14592"/>
    <cellStyle name="Normal 3 2 7 5 6" xfId="19523"/>
    <cellStyle name="Normal 3 2 7 5 7" xfId="30080"/>
    <cellStyle name="Normal 3 2 7 5 8" xfId="40635"/>
    <cellStyle name="Normal 3 2 7 5 9" xfId="51199"/>
    <cellStyle name="Normal 3 2 7 6" xfId="2602"/>
    <cellStyle name="Normal 3 2 7 6 2" xfId="7888"/>
    <cellStyle name="Normal 3 2 7 6 2 2" xfId="13169"/>
    <cellStyle name="Normal 3 2 7 6 2 2 2" xfId="28675"/>
    <cellStyle name="Normal 3 2 7 6 2 2 3" xfId="39232"/>
    <cellStyle name="Normal 3 2 7 6 2 2 4" xfId="49787"/>
    <cellStyle name="Normal 3 2 7 6 2 2 5" xfId="60351"/>
    <cellStyle name="Normal 3 2 7 6 2 3" xfId="23395"/>
    <cellStyle name="Normal 3 2 7 6 2 4" xfId="33952"/>
    <cellStyle name="Normal 3 2 7 6 2 5" xfId="44507"/>
    <cellStyle name="Normal 3 2 7 6 2 6" xfId="55071"/>
    <cellStyle name="Normal 3 2 7 6 3" xfId="10528"/>
    <cellStyle name="Normal 3 2 7 6 3 2" xfId="26035"/>
    <cellStyle name="Normal 3 2 7 6 3 3" xfId="36592"/>
    <cellStyle name="Normal 3 2 7 6 3 4" xfId="47147"/>
    <cellStyle name="Normal 3 2 7 6 3 5" xfId="57711"/>
    <cellStyle name="Normal 3 2 7 6 4" xfId="5246"/>
    <cellStyle name="Normal 3 2 7 6 5" xfId="15824"/>
    <cellStyle name="Normal 3 2 7 6 6" xfId="20755"/>
    <cellStyle name="Normal 3 2 7 6 7" xfId="31312"/>
    <cellStyle name="Normal 3 2 7 6 8" xfId="41867"/>
    <cellStyle name="Normal 3 2 7 6 9" xfId="52431"/>
    <cellStyle name="Normal 3 2 7 7" xfId="5423"/>
    <cellStyle name="Normal 3 2 7 7 2" xfId="10705"/>
    <cellStyle name="Normal 3 2 7 7 2 2" xfId="26211"/>
    <cellStyle name="Normal 3 2 7 7 2 3" xfId="36768"/>
    <cellStyle name="Normal 3 2 7 7 2 4" xfId="47323"/>
    <cellStyle name="Normal 3 2 7 7 2 5" xfId="57887"/>
    <cellStyle name="Normal 3 2 7 7 3" xfId="20931"/>
    <cellStyle name="Normal 3 2 7 7 4" xfId="31488"/>
    <cellStyle name="Normal 3 2 7 7 5" xfId="42043"/>
    <cellStyle name="Normal 3 2 7 7 6" xfId="52607"/>
    <cellStyle name="Normal 3 2 7 8" xfId="8064"/>
    <cellStyle name="Normal 3 2 7 8 2" xfId="23571"/>
    <cellStyle name="Normal 3 2 7 8 3" xfId="34128"/>
    <cellStyle name="Normal 3 2 7 8 4" xfId="44683"/>
    <cellStyle name="Normal 3 2 7 8 5" xfId="55247"/>
    <cellStyle name="Normal 3 2 7 9" xfId="2779"/>
    <cellStyle name="Normal 3 2 8" xfId="224"/>
    <cellStyle name="Normal 3 2 8 10" xfId="28940"/>
    <cellStyle name="Normal 3 2 8 11" xfId="39495"/>
    <cellStyle name="Normal 3 2 8 12" xfId="50055"/>
    <cellStyle name="Normal 3 2 8 2" xfId="577"/>
    <cellStyle name="Normal 3 2 8 2 10" xfId="50406"/>
    <cellStyle name="Normal 3 2 8 2 2" xfId="1809"/>
    <cellStyle name="Normal 3 2 8 2 2 2" xfId="7095"/>
    <cellStyle name="Normal 3 2 8 2 2 2 2" xfId="12376"/>
    <cellStyle name="Normal 3 2 8 2 2 2 2 2" xfId="27882"/>
    <cellStyle name="Normal 3 2 8 2 2 2 2 3" xfId="38439"/>
    <cellStyle name="Normal 3 2 8 2 2 2 2 4" xfId="48994"/>
    <cellStyle name="Normal 3 2 8 2 2 2 2 5" xfId="59558"/>
    <cellStyle name="Normal 3 2 8 2 2 2 3" xfId="17495"/>
    <cellStyle name="Normal 3 2 8 2 2 2 4" xfId="22602"/>
    <cellStyle name="Normal 3 2 8 2 2 2 5" xfId="33159"/>
    <cellStyle name="Normal 3 2 8 2 2 2 6" xfId="43714"/>
    <cellStyle name="Normal 3 2 8 2 2 2 7" xfId="54278"/>
    <cellStyle name="Normal 3 2 8 2 2 3" xfId="9735"/>
    <cellStyle name="Normal 3 2 8 2 2 3 2" xfId="25242"/>
    <cellStyle name="Normal 3 2 8 2 2 3 3" xfId="35799"/>
    <cellStyle name="Normal 3 2 8 2 2 3 4" xfId="46354"/>
    <cellStyle name="Normal 3 2 8 2 2 3 5" xfId="56918"/>
    <cellStyle name="Normal 3 2 8 2 2 4" xfId="4453"/>
    <cellStyle name="Normal 3 2 8 2 2 5" xfId="15031"/>
    <cellStyle name="Normal 3 2 8 2 2 6" xfId="19962"/>
    <cellStyle name="Normal 3 2 8 2 2 7" xfId="30519"/>
    <cellStyle name="Normal 3 2 8 2 2 8" xfId="41074"/>
    <cellStyle name="Normal 3 2 8 2 2 9" xfId="51638"/>
    <cellStyle name="Normal 3 2 8 2 3" xfId="5863"/>
    <cellStyle name="Normal 3 2 8 2 3 2" xfId="11144"/>
    <cellStyle name="Normal 3 2 8 2 3 2 2" xfId="26650"/>
    <cellStyle name="Normal 3 2 8 2 3 2 3" xfId="37207"/>
    <cellStyle name="Normal 3 2 8 2 3 2 4" xfId="47762"/>
    <cellStyle name="Normal 3 2 8 2 3 2 5" xfId="58326"/>
    <cellStyle name="Normal 3 2 8 2 3 3" xfId="16263"/>
    <cellStyle name="Normal 3 2 8 2 3 4" xfId="21370"/>
    <cellStyle name="Normal 3 2 8 2 3 5" xfId="31927"/>
    <cellStyle name="Normal 3 2 8 2 3 6" xfId="42482"/>
    <cellStyle name="Normal 3 2 8 2 3 7" xfId="53046"/>
    <cellStyle name="Normal 3 2 8 2 4" xfId="8503"/>
    <cellStyle name="Normal 3 2 8 2 4 2" xfId="24010"/>
    <cellStyle name="Normal 3 2 8 2 4 3" xfId="34567"/>
    <cellStyle name="Normal 3 2 8 2 4 4" xfId="45122"/>
    <cellStyle name="Normal 3 2 8 2 4 5" xfId="55686"/>
    <cellStyle name="Normal 3 2 8 2 5" xfId="3221"/>
    <cellStyle name="Normal 3 2 8 2 6" xfId="13799"/>
    <cellStyle name="Normal 3 2 8 2 7" xfId="18730"/>
    <cellStyle name="Normal 3 2 8 2 8" xfId="29287"/>
    <cellStyle name="Normal 3 2 8 2 9" xfId="39842"/>
    <cellStyle name="Normal 3 2 8 3" xfId="929"/>
    <cellStyle name="Normal 3 2 8 3 10" xfId="50758"/>
    <cellStyle name="Normal 3 2 8 3 2" xfId="2161"/>
    <cellStyle name="Normal 3 2 8 3 2 2" xfId="7447"/>
    <cellStyle name="Normal 3 2 8 3 2 2 2" xfId="12728"/>
    <cellStyle name="Normal 3 2 8 3 2 2 2 2" xfId="28234"/>
    <cellStyle name="Normal 3 2 8 3 2 2 2 3" xfId="38791"/>
    <cellStyle name="Normal 3 2 8 3 2 2 2 4" xfId="49346"/>
    <cellStyle name="Normal 3 2 8 3 2 2 2 5" xfId="59910"/>
    <cellStyle name="Normal 3 2 8 3 2 2 3" xfId="17847"/>
    <cellStyle name="Normal 3 2 8 3 2 2 4" xfId="22954"/>
    <cellStyle name="Normal 3 2 8 3 2 2 5" xfId="33511"/>
    <cellStyle name="Normal 3 2 8 3 2 2 6" xfId="44066"/>
    <cellStyle name="Normal 3 2 8 3 2 2 7" xfId="54630"/>
    <cellStyle name="Normal 3 2 8 3 2 3" xfId="10087"/>
    <cellStyle name="Normal 3 2 8 3 2 3 2" xfId="25594"/>
    <cellStyle name="Normal 3 2 8 3 2 3 3" xfId="36151"/>
    <cellStyle name="Normal 3 2 8 3 2 3 4" xfId="46706"/>
    <cellStyle name="Normal 3 2 8 3 2 3 5" xfId="57270"/>
    <cellStyle name="Normal 3 2 8 3 2 4" xfId="4805"/>
    <cellStyle name="Normal 3 2 8 3 2 5" xfId="15383"/>
    <cellStyle name="Normal 3 2 8 3 2 6" xfId="20314"/>
    <cellStyle name="Normal 3 2 8 3 2 7" xfId="30871"/>
    <cellStyle name="Normal 3 2 8 3 2 8" xfId="41426"/>
    <cellStyle name="Normal 3 2 8 3 2 9" xfId="51990"/>
    <cellStyle name="Normal 3 2 8 3 3" xfId="6215"/>
    <cellStyle name="Normal 3 2 8 3 3 2" xfId="11496"/>
    <cellStyle name="Normal 3 2 8 3 3 2 2" xfId="27002"/>
    <cellStyle name="Normal 3 2 8 3 3 2 3" xfId="37559"/>
    <cellStyle name="Normal 3 2 8 3 3 2 4" xfId="48114"/>
    <cellStyle name="Normal 3 2 8 3 3 2 5" xfId="58678"/>
    <cellStyle name="Normal 3 2 8 3 3 3" xfId="16615"/>
    <cellStyle name="Normal 3 2 8 3 3 4" xfId="21722"/>
    <cellStyle name="Normal 3 2 8 3 3 5" xfId="32279"/>
    <cellStyle name="Normal 3 2 8 3 3 6" xfId="42834"/>
    <cellStyle name="Normal 3 2 8 3 3 7" xfId="53398"/>
    <cellStyle name="Normal 3 2 8 3 4" xfId="8855"/>
    <cellStyle name="Normal 3 2 8 3 4 2" xfId="24362"/>
    <cellStyle name="Normal 3 2 8 3 4 3" xfId="34919"/>
    <cellStyle name="Normal 3 2 8 3 4 4" xfId="45474"/>
    <cellStyle name="Normal 3 2 8 3 4 5" xfId="56038"/>
    <cellStyle name="Normal 3 2 8 3 5" xfId="3573"/>
    <cellStyle name="Normal 3 2 8 3 6" xfId="14151"/>
    <cellStyle name="Normal 3 2 8 3 7" xfId="19082"/>
    <cellStyle name="Normal 3 2 8 3 8" xfId="29639"/>
    <cellStyle name="Normal 3 2 8 3 9" xfId="40194"/>
    <cellStyle name="Normal 3 2 8 4" xfId="1457"/>
    <cellStyle name="Normal 3 2 8 4 2" xfId="6743"/>
    <cellStyle name="Normal 3 2 8 4 2 2" xfId="12024"/>
    <cellStyle name="Normal 3 2 8 4 2 2 2" xfId="27530"/>
    <cellStyle name="Normal 3 2 8 4 2 2 3" xfId="38087"/>
    <cellStyle name="Normal 3 2 8 4 2 2 4" xfId="48642"/>
    <cellStyle name="Normal 3 2 8 4 2 2 5" xfId="59206"/>
    <cellStyle name="Normal 3 2 8 4 2 3" xfId="17143"/>
    <cellStyle name="Normal 3 2 8 4 2 4" xfId="22250"/>
    <cellStyle name="Normal 3 2 8 4 2 5" xfId="32807"/>
    <cellStyle name="Normal 3 2 8 4 2 6" xfId="43362"/>
    <cellStyle name="Normal 3 2 8 4 2 7" xfId="53926"/>
    <cellStyle name="Normal 3 2 8 4 3" xfId="9383"/>
    <cellStyle name="Normal 3 2 8 4 3 2" xfId="24890"/>
    <cellStyle name="Normal 3 2 8 4 3 3" xfId="35447"/>
    <cellStyle name="Normal 3 2 8 4 3 4" xfId="46002"/>
    <cellStyle name="Normal 3 2 8 4 3 5" xfId="56566"/>
    <cellStyle name="Normal 3 2 8 4 4" xfId="4101"/>
    <cellStyle name="Normal 3 2 8 4 5" xfId="14679"/>
    <cellStyle name="Normal 3 2 8 4 6" xfId="19610"/>
    <cellStyle name="Normal 3 2 8 4 7" xfId="30167"/>
    <cellStyle name="Normal 3 2 8 4 8" xfId="40722"/>
    <cellStyle name="Normal 3 2 8 4 9" xfId="51286"/>
    <cellStyle name="Normal 3 2 8 5" xfId="5510"/>
    <cellStyle name="Normal 3 2 8 5 2" xfId="10792"/>
    <cellStyle name="Normal 3 2 8 5 2 2" xfId="26298"/>
    <cellStyle name="Normal 3 2 8 5 2 3" xfId="36855"/>
    <cellStyle name="Normal 3 2 8 5 2 4" xfId="47410"/>
    <cellStyle name="Normal 3 2 8 5 2 5" xfId="57974"/>
    <cellStyle name="Normal 3 2 8 5 3" xfId="15911"/>
    <cellStyle name="Normal 3 2 8 5 4" xfId="21018"/>
    <cellStyle name="Normal 3 2 8 5 5" xfId="31575"/>
    <cellStyle name="Normal 3 2 8 5 6" xfId="42130"/>
    <cellStyle name="Normal 3 2 8 5 7" xfId="52694"/>
    <cellStyle name="Normal 3 2 8 6" xfId="8151"/>
    <cellStyle name="Normal 3 2 8 6 2" xfId="23658"/>
    <cellStyle name="Normal 3 2 8 6 3" xfId="34215"/>
    <cellStyle name="Normal 3 2 8 6 4" xfId="44770"/>
    <cellStyle name="Normal 3 2 8 6 5" xfId="55334"/>
    <cellStyle name="Normal 3 2 8 7" xfId="2874"/>
    <cellStyle name="Normal 3 2 8 8" xfId="13447"/>
    <cellStyle name="Normal 3 2 8 9" xfId="18379"/>
    <cellStyle name="Normal 3 2 9" xfId="413"/>
    <cellStyle name="Normal 3 2 9 10" xfId="39683"/>
    <cellStyle name="Normal 3 2 9 11" xfId="50243"/>
    <cellStyle name="Normal 3 2 9 2" xfId="1118"/>
    <cellStyle name="Normal 3 2 9 2 10" xfId="50947"/>
    <cellStyle name="Normal 3 2 9 2 2" xfId="2350"/>
    <cellStyle name="Normal 3 2 9 2 2 2" xfId="7636"/>
    <cellStyle name="Normal 3 2 9 2 2 2 2" xfId="12917"/>
    <cellStyle name="Normal 3 2 9 2 2 2 2 2" xfId="28423"/>
    <cellStyle name="Normal 3 2 9 2 2 2 2 3" xfId="38980"/>
    <cellStyle name="Normal 3 2 9 2 2 2 2 4" xfId="49535"/>
    <cellStyle name="Normal 3 2 9 2 2 2 2 5" xfId="60099"/>
    <cellStyle name="Normal 3 2 9 2 2 2 3" xfId="18036"/>
    <cellStyle name="Normal 3 2 9 2 2 2 4" xfId="23143"/>
    <cellStyle name="Normal 3 2 9 2 2 2 5" xfId="33700"/>
    <cellStyle name="Normal 3 2 9 2 2 2 6" xfId="44255"/>
    <cellStyle name="Normal 3 2 9 2 2 2 7" xfId="54819"/>
    <cellStyle name="Normal 3 2 9 2 2 3" xfId="10276"/>
    <cellStyle name="Normal 3 2 9 2 2 3 2" xfId="25783"/>
    <cellStyle name="Normal 3 2 9 2 2 3 3" xfId="36340"/>
    <cellStyle name="Normal 3 2 9 2 2 3 4" xfId="46895"/>
    <cellStyle name="Normal 3 2 9 2 2 3 5" xfId="57459"/>
    <cellStyle name="Normal 3 2 9 2 2 4" xfId="4994"/>
    <cellStyle name="Normal 3 2 9 2 2 5" xfId="15572"/>
    <cellStyle name="Normal 3 2 9 2 2 6" xfId="20503"/>
    <cellStyle name="Normal 3 2 9 2 2 7" xfId="31060"/>
    <cellStyle name="Normal 3 2 9 2 2 8" xfId="41615"/>
    <cellStyle name="Normal 3 2 9 2 2 9" xfId="52179"/>
    <cellStyle name="Normal 3 2 9 2 3" xfId="6404"/>
    <cellStyle name="Normal 3 2 9 2 3 2" xfId="11685"/>
    <cellStyle name="Normal 3 2 9 2 3 2 2" xfId="27191"/>
    <cellStyle name="Normal 3 2 9 2 3 2 3" xfId="37748"/>
    <cellStyle name="Normal 3 2 9 2 3 2 4" xfId="48303"/>
    <cellStyle name="Normal 3 2 9 2 3 2 5" xfId="58867"/>
    <cellStyle name="Normal 3 2 9 2 3 3" xfId="16804"/>
    <cellStyle name="Normal 3 2 9 2 3 4" xfId="21911"/>
    <cellStyle name="Normal 3 2 9 2 3 5" xfId="32468"/>
    <cellStyle name="Normal 3 2 9 2 3 6" xfId="43023"/>
    <cellStyle name="Normal 3 2 9 2 3 7" xfId="53587"/>
    <cellStyle name="Normal 3 2 9 2 4" xfId="9044"/>
    <cellStyle name="Normal 3 2 9 2 4 2" xfId="24551"/>
    <cellStyle name="Normal 3 2 9 2 4 3" xfId="35108"/>
    <cellStyle name="Normal 3 2 9 2 4 4" xfId="45663"/>
    <cellStyle name="Normal 3 2 9 2 4 5" xfId="56227"/>
    <cellStyle name="Normal 3 2 9 2 5" xfId="3762"/>
    <cellStyle name="Normal 3 2 9 2 6" xfId="14340"/>
    <cellStyle name="Normal 3 2 9 2 7" xfId="19271"/>
    <cellStyle name="Normal 3 2 9 2 8" xfId="29828"/>
    <cellStyle name="Normal 3 2 9 2 9" xfId="40383"/>
    <cellStyle name="Normal 3 2 9 3" xfId="1646"/>
    <cellStyle name="Normal 3 2 9 3 2" xfId="6932"/>
    <cellStyle name="Normal 3 2 9 3 2 2" xfId="12213"/>
    <cellStyle name="Normal 3 2 9 3 2 2 2" xfId="27719"/>
    <cellStyle name="Normal 3 2 9 3 2 2 3" xfId="38276"/>
    <cellStyle name="Normal 3 2 9 3 2 2 4" xfId="48831"/>
    <cellStyle name="Normal 3 2 9 3 2 2 5" xfId="59395"/>
    <cellStyle name="Normal 3 2 9 3 2 3" xfId="17332"/>
    <cellStyle name="Normal 3 2 9 3 2 4" xfId="22439"/>
    <cellStyle name="Normal 3 2 9 3 2 5" xfId="32996"/>
    <cellStyle name="Normal 3 2 9 3 2 6" xfId="43551"/>
    <cellStyle name="Normal 3 2 9 3 2 7" xfId="54115"/>
    <cellStyle name="Normal 3 2 9 3 3" xfId="9572"/>
    <cellStyle name="Normal 3 2 9 3 3 2" xfId="25079"/>
    <cellStyle name="Normal 3 2 9 3 3 3" xfId="35636"/>
    <cellStyle name="Normal 3 2 9 3 3 4" xfId="46191"/>
    <cellStyle name="Normal 3 2 9 3 3 5" xfId="56755"/>
    <cellStyle name="Normal 3 2 9 3 4" xfId="4290"/>
    <cellStyle name="Normal 3 2 9 3 5" xfId="14868"/>
    <cellStyle name="Normal 3 2 9 3 6" xfId="19799"/>
    <cellStyle name="Normal 3 2 9 3 7" xfId="30356"/>
    <cellStyle name="Normal 3 2 9 3 8" xfId="40911"/>
    <cellStyle name="Normal 3 2 9 3 9" xfId="51475"/>
    <cellStyle name="Normal 3 2 9 4" xfId="5699"/>
    <cellStyle name="Normal 3 2 9 4 2" xfId="10981"/>
    <cellStyle name="Normal 3 2 9 4 2 2" xfId="26487"/>
    <cellStyle name="Normal 3 2 9 4 2 3" xfId="37044"/>
    <cellStyle name="Normal 3 2 9 4 2 4" xfId="47599"/>
    <cellStyle name="Normal 3 2 9 4 2 5" xfId="58163"/>
    <cellStyle name="Normal 3 2 9 4 3" xfId="16100"/>
    <cellStyle name="Normal 3 2 9 4 4" xfId="21207"/>
    <cellStyle name="Normal 3 2 9 4 5" xfId="31764"/>
    <cellStyle name="Normal 3 2 9 4 6" xfId="42319"/>
    <cellStyle name="Normal 3 2 9 4 7" xfId="52883"/>
    <cellStyle name="Normal 3 2 9 5" xfId="8340"/>
    <cellStyle name="Normal 3 2 9 5 2" xfId="23847"/>
    <cellStyle name="Normal 3 2 9 5 3" xfId="34404"/>
    <cellStyle name="Normal 3 2 9 5 4" xfId="44959"/>
    <cellStyle name="Normal 3 2 9 5 5" xfId="55523"/>
    <cellStyle name="Normal 3 2 9 6" xfId="3062"/>
    <cellStyle name="Normal 3 2 9 7" xfId="13636"/>
    <cellStyle name="Normal 3 2 9 8" xfId="18567"/>
    <cellStyle name="Normal 3 2 9 9" xfId="29128"/>
    <cellStyle name="Normal 3 3" xfId="59"/>
    <cellStyle name="Normal 3 3 10" xfId="1279"/>
    <cellStyle name="Normal 3 3 10 2" xfId="6565"/>
    <cellStyle name="Normal 3 3 10 2 2" xfId="11846"/>
    <cellStyle name="Normal 3 3 10 2 2 2" xfId="27352"/>
    <cellStyle name="Normal 3 3 10 2 2 3" xfId="37909"/>
    <cellStyle name="Normal 3 3 10 2 2 4" xfId="48464"/>
    <cellStyle name="Normal 3 3 10 2 2 5" xfId="59028"/>
    <cellStyle name="Normal 3 3 10 2 3" xfId="16965"/>
    <cellStyle name="Normal 3 3 10 2 4" xfId="22072"/>
    <cellStyle name="Normal 3 3 10 2 5" xfId="32629"/>
    <cellStyle name="Normal 3 3 10 2 6" xfId="43184"/>
    <cellStyle name="Normal 3 3 10 2 7" xfId="53748"/>
    <cellStyle name="Normal 3 3 10 3" xfId="9205"/>
    <cellStyle name="Normal 3 3 10 3 2" xfId="24712"/>
    <cellStyle name="Normal 3 3 10 3 3" xfId="35269"/>
    <cellStyle name="Normal 3 3 10 3 4" xfId="45824"/>
    <cellStyle name="Normal 3 3 10 3 5" xfId="56388"/>
    <cellStyle name="Normal 3 3 10 4" xfId="3923"/>
    <cellStyle name="Normal 3 3 10 5" xfId="14501"/>
    <cellStyle name="Normal 3 3 10 6" xfId="19432"/>
    <cellStyle name="Normal 3 3 10 7" xfId="29989"/>
    <cellStyle name="Normal 3 3 10 8" xfId="40544"/>
    <cellStyle name="Normal 3 3 10 9" xfId="51108"/>
    <cellStyle name="Normal 3 3 11" xfId="2524"/>
    <cellStyle name="Normal 3 3 11 2" xfId="7810"/>
    <cellStyle name="Normal 3 3 11 2 2" xfId="13091"/>
    <cellStyle name="Normal 3 3 11 2 2 2" xfId="28597"/>
    <cellStyle name="Normal 3 3 11 2 2 3" xfId="39154"/>
    <cellStyle name="Normal 3 3 11 2 2 4" xfId="49709"/>
    <cellStyle name="Normal 3 3 11 2 2 5" xfId="60273"/>
    <cellStyle name="Normal 3 3 11 2 3" xfId="23317"/>
    <cellStyle name="Normal 3 3 11 2 4" xfId="33874"/>
    <cellStyle name="Normal 3 3 11 2 5" xfId="44429"/>
    <cellStyle name="Normal 3 3 11 2 6" xfId="54993"/>
    <cellStyle name="Normal 3 3 11 3" xfId="10450"/>
    <cellStyle name="Normal 3 3 11 3 2" xfId="25957"/>
    <cellStyle name="Normal 3 3 11 3 3" xfId="36514"/>
    <cellStyle name="Normal 3 3 11 3 4" xfId="47069"/>
    <cellStyle name="Normal 3 3 11 3 5" xfId="57633"/>
    <cellStyle name="Normal 3 3 11 4" xfId="5168"/>
    <cellStyle name="Normal 3 3 11 5" xfId="15733"/>
    <cellStyle name="Normal 3 3 11 6" xfId="20677"/>
    <cellStyle name="Normal 3 3 11 7" xfId="31234"/>
    <cellStyle name="Normal 3 3 11 8" xfId="41789"/>
    <cellStyle name="Normal 3 3 11 9" xfId="52353"/>
    <cellStyle name="Normal 3 3 12" xfId="5344"/>
    <cellStyle name="Normal 3 3 12 2" xfId="10626"/>
    <cellStyle name="Normal 3 3 12 2 2" xfId="26133"/>
    <cellStyle name="Normal 3 3 12 2 3" xfId="36690"/>
    <cellStyle name="Normal 3 3 12 2 4" xfId="47245"/>
    <cellStyle name="Normal 3 3 12 2 5" xfId="57809"/>
    <cellStyle name="Normal 3 3 12 3" xfId="20853"/>
    <cellStyle name="Normal 3 3 12 4" xfId="31410"/>
    <cellStyle name="Normal 3 3 12 5" xfId="41965"/>
    <cellStyle name="Normal 3 3 12 6" xfId="52529"/>
    <cellStyle name="Normal 3 3 13" xfId="7986"/>
    <cellStyle name="Normal 3 3 13 2" xfId="23493"/>
    <cellStyle name="Normal 3 3 13 3" xfId="34050"/>
    <cellStyle name="Normal 3 3 13 4" xfId="44605"/>
    <cellStyle name="Normal 3 3 13 5" xfId="55169"/>
    <cellStyle name="Normal 3 3 14" xfId="2707"/>
    <cellStyle name="Normal 3 3 15" xfId="13269"/>
    <cellStyle name="Normal 3 3 16" xfId="18214"/>
    <cellStyle name="Normal 3 3 17" xfId="28784"/>
    <cellStyle name="Normal 3 3 18" xfId="39339"/>
    <cellStyle name="Normal 3 3 19" xfId="49891"/>
    <cellStyle name="Normal 3 3 2" xfId="74"/>
    <cellStyle name="Normal 3 3 2 10" xfId="5355"/>
    <cellStyle name="Normal 3 3 2 10 2" xfId="10637"/>
    <cellStyle name="Normal 3 3 2 10 2 2" xfId="26144"/>
    <cellStyle name="Normal 3 3 2 10 2 3" xfId="36701"/>
    <cellStyle name="Normal 3 3 2 10 2 4" xfId="47256"/>
    <cellStyle name="Normal 3 3 2 10 2 5" xfId="57820"/>
    <cellStyle name="Normal 3 3 2 10 3" xfId="20864"/>
    <cellStyle name="Normal 3 3 2 10 4" xfId="31421"/>
    <cellStyle name="Normal 3 3 2 10 5" xfId="41976"/>
    <cellStyle name="Normal 3 3 2 10 6" xfId="52540"/>
    <cellStyle name="Normal 3 3 2 11" xfId="7997"/>
    <cellStyle name="Normal 3 3 2 11 2" xfId="23504"/>
    <cellStyle name="Normal 3 3 2 11 3" xfId="34061"/>
    <cellStyle name="Normal 3 3 2 11 4" xfId="44616"/>
    <cellStyle name="Normal 3 3 2 11 5" xfId="55180"/>
    <cellStyle name="Normal 3 3 2 12" xfId="2731"/>
    <cellStyle name="Normal 3 3 2 13" xfId="13293"/>
    <cellStyle name="Normal 3 3 2 14" xfId="18222"/>
    <cellStyle name="Normal 3 3 2 15" xfId="28805"/>
    <cellStyle name="Normal 3 3 2 16" xfId="39360"/>
    <cellStyle name="Normal 3 3 2 17" xfId="49899"/>
    <cellStyle name="Normal 3 3 2 2" xfId="89"/>
    <cellStyle name="Normal 3 3 2 2 10" xfId="2745"/>
    <cellStyle name="Normal 3 3 2 2 11" xfId="13309"/>
    <cellStyle name="Normal 3 3 2 2 12" xfId="18238"/>
    <cellStyle name="Normal 3 3 2 2 13" xfId="28819"/>
    <cellStyle name="Normal 3 3 2 2 14" xfId="39374"/>
    <cellStyle name="Normal 3 3 2 2 15" xfId="49915"/>
    <cellStyle name="Normal 3 3 2 2 2" xfId="169"/>
    <cellStyle name="Normal 3 3 2 2 2 10" xfId="13396"/>
    <cellStyle name="Normal 3 3 2 2 2 11" xfId="18326"/>
    <cellStyle name="Normal 3 3 2 2 2 12" xfId="28888"/>
    <cellStyle name="Normal 3 3 2 2 2 13" xfId="39443"/>
    <cellStyle name="Normal 3 3 2 2 2 14" xfId="50003"/>
    <cellStyle name="Normal 3 3 2 2 2 2" xfId="349"/>
    <cellStyle name="Normal 3 3 2 2 2 2 10" xfId="29064"/>
    <cellStyle name="Normal 3 3 2 2 2 2 11" xfId="39619"/>
    <cellStyle name="Normal 3 3 2 2 2 2 12" xfId="50179"/>
    <cellStyle name="Normal 3 3 2 2 2 2 2" xfId="702"/>
    <cellStyle name="Normal 3 3 2 2 2 2 2 10" xfId="50531"/>
    <cellStyle name="Normal 3 3 2 2 2 2 2 2" xfId="1934"/>
    <cellStyle name="Normal 3 3 2 2 2 2 2 2 2" xfId="7220"/>
    <cellStyle name="Normal 3 3 2 2 2 2 2 2 2 2" xfId="12501"/>
    <cellStyle name="Normal 3 3 2 2 2 2 2 2 2 2 2" xfId="28007"/>
    <cellStyle name="Normal 3 3 2 2 2 2 2 2 2 2 3" xfId="38564"/>
    <cellStyle name="Normal 3 3 2 2 2 2 2 2 2 2 4" xfId="49119"/>
    <cellStyle name="Normal 3 3 2 2 2 2 2 2 2 2 5" xfId="59683"/>
    <cellStyle name="Normal 3 3 2 2 2 2 2 2 2 3" xfId="17620"/>
    <cellStyle name="Normal 3 3 2 2 2 2 2 2 2 4" xfId="22727"/>
    <cellStyle name="Normal 3 3 2 2 2 2 2 2 2 5" xfId="33284"/>
    <cellStyle name="Normal 3 3 2 2 2 2 2 2 2 6" xfId="43839"/>
    <cellStyle name="Normal 3 3 2 2 2 2 2 2 2 7" xfId="54403"/>
    <cellStyle name="Normal 3 3 2 2 2 2 2 2 3" xfId="9860"/>
    <cellStyle name="Normal 3 3 2 2 2 2 2 2 3 2" xfId="25367"/>
    <cellStyle name="Normal 3 3 2 2 2 2 2 2 3 3" xfId="35924"/>
    <cellStyle name="Normal 3 3 2 2 2 2 2 2 3 4" xfId="46479"/>
    <cellStyle name="Normal 3 3 2 2 2 2 2 2 3 5" xfId="57043"/>
    <cellStyle name="Normal 3 3 2 2 2 2 2 2 4" xfId="4578"/>
    <cellStyle name="Normal 3 3 2 2 2 2 2 2 5" xfId="15156"/>
    <cellStyle name="Normal 3 3 2 2 2 2 2 2 6" xfId="20087"/>
    <cellStyle name="Normal 3 3 2 2 2 2 2 2 7" xfId="30644"/>
    <cellStyle name="Normal 3 3 2 2 2 2 2 2 8" xfId="41199"/>
    <cellStyle name="Normal 3 3 2 2 2 2 2 2 9" xfId="51763"/>
    <cellStyle name="Normal 3 3 2 2 2 2 2 3" xfId="5988"/>
    <cellStyle name="Normal 3 3 2 2 2 2 2 3 2" xfId="11269"/>
    <cellStyle name="Normal 3 3 2 2 2 2 2 3 2 2" xfId="26775"/>
    <cellStyle name="Normal 3 3 2 2 2 2 2 3 2 3" xfId="37332"/>
    <cellStyle name="Normal 3 3 2 2 2 2 2 3 2 4" xfId="47887"/>
    <cellStyle name="Normal 3 3 2 2 2 2 2 3 2 5" xfId="58451"/>
    <cellStyle name="Normal 3 3 2 2 2 2 2 3 3" xfId="16388"/>
    <cellStyle name="Normal 3 3 2 2 2 2 2 3 4" xfId="21495"/>
    <cellStyle name="Normal 3 3 2 2 2 2 2 3 5" xfId="32052"/>
    <cellStyle name="Normal 3 3 2 2 2 2 2 3 6" xfId="42607"/>
    <cellStyle name="Normal 3 3 2 2 2 2 2 3 7" xfId="53171"/>
    <cellStyle name="Normal 3 3 2 2 2 2 2 4" xfId="8628"/>
    <cellStyle name="Normal 3 3 2 2 2 2 2 4 2" xfId="24135"/>
    <cellStyle name="Normal 3 3 2 2 2 2 2 4 3" xfId="34692"/>
    <cellStyle name="Normal 3 3 2 2 2 2 2 4 4" xfId="45247"/>
    <cellStyle name="Normal 3 3 2 2 2 2 2 4 5" xfId="55811"/>
    <cellStyle name="Normal 3 3 2 2 2 2 2 5" xfId="3346"/>
    <cellStyle name="Normal 3 3 2 2 2 2 2 6" xfId="13924"/>
    <cellStyle name="Normal 3 3 2 2 2 2 2 7" xfId="18855"/>
    <cellStyle name="Normal 3 3 2 2 2 2 2 8" xfId="29412"/>
    <cellStyle name="Normal 3 3 2 2 2 2 2 9" xfId="39967"/>
    <cellStyle name="Normal 3 3 2 2 2 2 3" xfId="1054"/>
    <cellStyle name="Normal 3 3 2 2 2 2 3 10" xfId="50883"/>
    <cellStyle name="Normal 3 3 2 2 2 2 3 2" xfId="2286"/>
    <cellStyle name="Normal 3 3 2 2 2 2 3 2 2" xfId="7572"/>
    <cellStyle name="Normal 3 3 2 2 2 2 3 2 2 2" xfId="12853"/>
    <cellStyle name="Normal 3 3 2 2 2 2 3 2 2 2 2" xfId="28359"/>
    <cellStyle name="Normal 3 3 2 2 2 2 3 2 2 2 3" xfId="38916"/>
    <cellStyle name="Normal 3 3 2 2 2 2 3 2 2 2 4" xfId="49471"/>
    <cellStyle name="Normal 3 3 2 2 2 2 3 2 2 2 5" xfId="60035"/>
    <cellStyle name="Normal 3 3 2 2 2 2 3 2 2 3" xfId="17972"/>
    <cellStyle name="Normal 3 3 2 2 2 2 3 2 2 4" xfId="23079"/>
    <cellStyle name="Normal 3 3 2 2 2 2 3 2 2 5" xfId="33636"/>
    <cellStyle name="Normal 3 3 2 2 2 2 3 2 2 6" xfId="44191"/>
    <cellStyle name="Normal 3 3 2 2 2 2 3 2 2 7" xfId="54755"/>
    <cellStyle name="Normal 3 3 2 2 2 2 3 2 3" xfId="10212"/>
    <cellStyle name="Normal 3 3 2 2 2 2 3 2 3 2" xfId="25719"/>
    <cellStyle name="Normal 3 3 2 2 2 2 3 2 3 3" xfId="36276"/>
    <cellStyle name="Normal 3 3 2 2 2 2 3 2 3 4" xfId="46831"/>
    <cellStyle name="Normal 3 3 2 2 2 2 3 2 3 5" xfId="57395"/>
    <cellStyle name="Normal 3 3 2 2 2 2 3 2 4" xfId="4930"/>
    <cellStyle name="Normal 3 3 2 2 2 2 3 2 5" xfId="15508"/>
    <cellStyle name="Normal 3 3 2 2 2 2 3 2 6" xfId="20439"/>
    <cellStyle name="Normal 3 3 2 2 2 2 3 2 7" xfId="30996"/>
    <cellStyle name="Normal 3 3 2 2 2 2 3 2 8" xfId="41551"/>
    <cellStyle name="Normal 3 3 2 2 2 2 3 2 9" xfId="52115"/>
    <cellStyle name="Normal 3 3 2 2 2 2 3 3" xfId="6340"/>
    <cellStyle name="Normal 3 3 2 2 2 2 3 3 2" xfId="11621"/>
    <cellStyle name="Normal 3 3 2 2 2 2 3 3 2 2" xfId="27127"/>
    <cellStyle name="Normal 3 3 2 2 2 2 3 3 2 3" xfId="37684"/>
    <cellStyle name="Normal 3 3 2 2 2 2 3 3 2 4" xfId="48239"/>
    <cellStyle name="Normal 3 3 2 2 2 2 3 3 2 5" xfId="58803"/>
    <cellStyle name="Normal 3 3 2 2 2 2 3 3 3" xfId="16740"/>
    <cellStyle name="Normal 3 3 2 2 2 2 3 3 4" xfId="21847"/>
    <cellStyle name="Normal 3 3 2 2 2 2 3 3 5" xfId="32404"/>
    <cellStyle name="Normal 3 3 2 2 2 2 3 3 6" xfId="42959"/>
    <cellStyle name="Normal 3 3 2 2 2 2 3 3 7" xfId="53523"/>
    <cellStyle name="Normal 3 3 2 2 2 2 3 4" xfId="8980"/>
    <cellStyle name="Normal 3 3 2 2 2 2 3 4 2" xfId="24487"/>
    <cellStyle name="Normal 3 3 2 2 2 2 3 4 3" xfId="35044"/>
    <cellStyle name="Normal 3 3 2 2 2 2 3 4 4" xfId="45599"/>
    <cellStyle name="Normal 3 3 2 2 2 2 3 4 5" xfId="56163"/>
    <cellStyle name="Normal 3 3 2 2 2 2 3 5" xfId="3698"/>
    <cellStyle name="Normal 3 3 2 2 2 2 3 6" xfId="14276"/>
    <cellStyle name="Normal 3 3 2 2 2 2 3 7" xfId="19207"/>
    <cellStyle name="Normal 3 3 2 2 2 2 3 8" xfId="29764"/>
    <cellStyle name="Normal 3 3 2 2 2 2 3 9" xfId="40319"/>
    <cellStyle name="Normal 3 3 2 2 2 2 4" xfId="1582"/>
    <cellStyle name="Normal 3 3 2 2 2 2 4 2" xfId="6868"/>
    <cellStyle name="Normal 3 3 2 2 2 2 4 2 2" xfId="12149"/>
    <cellStyle name="Normal 3 3 2 2 2 2 4 2 2 2" xfId="27655"/>
    <cellStyle name="Normal 3 3 2 2 2 2 4 2 2 3" xfId="38212"/>
    <cellStyle name="Normal 3 3 2 2 2 2 4 2 2 4" xfId="48767"/>
    <cellStyle name="Normal 3 3 2 2 2 2 4 2 2 5" xfId="59331"/>
    <cellStyle name="Normal 3 3 2 2 2 2 4 2 3" xfId="17268"/>
    <cellStyle name="Normal 3 3 2 2 2 2 4 2 4" xfId="22375"/>
    <cellStyle name="Normal 3 3 2 2 2 2 4 2 5" xfId="32932"/>
    <cellStyle name="Normal 3 3 2 2 2 2 4 2 6" xfId="43487"/>
    <cellStyle name="Normal 3 3 2 2 2 2 4 2 7" xfId="54051"/>
    <cellStyle name="Normal 3 3 2 2 2 2 4 3" xfId="9508"/>
    <cellStyle name="Normal 3 3 2 2 2 2 4 3 2" xfId="25015"/>
    <cellStyle name="Normal 3 3 2 2 2 2 4 3 3" xfId="35572"/>
    <cellStyle name="Normal 3 3 2 2 2 2 4 3 4" xfId="46127"/>
    <cellStyle name="Normal 3 3 2 2 2 2 4 3 5" xfId="56691"/>
    <cellStyle name="Normal 3 3 2 2 2 2 4 4" xfId="4226"/>
    <cellStyle name="Normal 3 3 2 2 2 2 4 5" xfId="14804"/>
    <cellStyle name="Normal 3 3 2 2 2 2 4 6" xfId="19735"/>
    <cellStyle name="Normal 3 3 2 2 2 2 4 7" xfId="30292"/>
    <cellStyle name="Normal 3 3 2 2 2 2 4 8" xfId="40847"/>
    <cellStyle name="Normal 3 3 2 2 2 2 4 9" xfId="51411"/>
    <cellStyle name="Normal 3 3 2 2 2 2 5" xfId="5635"/>
    <cellStyle name="Normal 3 3 2 2 2 2 5 2" xfId="10917"/>
    <cellStyle name="Normal 3 3 2 2 2 2 5 2 2" xfId="26423"/>
    <cellStyle name="Normal 3 3 2 2 2 2 5 2 3" xfId="36980"/>
    <cellStyle name="Normal 3 3 2 2 2 2 5 2 4" xfId="47535"/>
    <cellStyle name="Normal 3 3 2 2 2 2 5 2 5" xfId="58099"/>
    <cellStyle name="Normal 3 3 2 2 2 2 5 3" xfId="16036"/>
    <cellStyle name="Normal 3 3 2 2 2 2 5 4" xfId="21143"/>
    <cellStyle name="Normal 3 3 2 2 2 2 5 5" xfId="31700"/>
    <cellStyle name="Normal 3 3 2 2 2 2 5 6" xfId="42255"/>
    <cellStyle name="Normal 3 3 2 2 2 2 5 7" xfId="52819"/>
    <cellStyle name="Normal 3 3 2 2 2 2 6" xfId="8276"/>
    <cellStyle name="Normal 3 3 2 2 2 2 6 2" xfId="23783"/>
    <cellStyle name="Normal 3 3 2 2 2 2 6 3" xfId="34340"/>
    <cellStyle name="Normal 3 3 2 2 2 2 6 4" xfId="44895"/>
    <cellStyle name="Normal 3 3 2 2 2 2 6 5" xfId="55459"/>
    <cellStyle name="Normal 3 3 2 2 2 2 7" xfId="2998"/>
    <cellStyle name="Normal 3 3 2 2 2 2 8" xfId="13572"/>
    <cellStyle name="Normal 3 3 2 2 2 2 9" xfId="18503"/>
    <cellStyle name="Normal 3 3 2 2 2 3" xfId="525"/>
    <cellStyle name="Normal 3 3 2 2 2 3 10" xfId="39791"/>
    <cellStyle name="Normal 3 3 2 2 2 3 11" xfId="50355"/>
    <cellStyle name="Normal 3 3 2 2 2 3 2" xfId="1230"/>
    <cellStyle name="Normal 3 3 2 2 2 3 2 10" xfId="51059"/>
    <cellStyle name="Normal 3 3 2 2 2 3 2 2" xfId="2462"/>
    <cellStyle name="Normal 3 3 2 2 2 3 2 2 2" xfId="7748"/>
    <cellStyle name="Normal 3 3 2 2 2 3 2 2 2 2" xfId="13029"/>
    <cellStyle name="Normal 3 3 2 2 2 3 2 2 2 2 2" xfId="28535"/>
    <cellStyle name="Normal 3 3 2 2 2 3 2 2 2 2 3" xfId="39092"/>
    <cellStyle name="Normal 3 3 2 2 2 3 2 2 2 2 4" xfId="49647"/>
    <cellStyle name="Normal 3 3 2 2 2 3 2 2 2 2 5" xfId="60211"/>
    <cellStyle name="Normal 3 3 2 2 2 3 2 2 2 3" xfId="18148"/>
    <cellStyle name="Normal 3 3 2 2 2 3 2 2 2 4" xfId="23255"/>
    <cellStyle name="Normal 3 3 2 2 2 3 2 2 2 5" xfId="33812"/>
    <cellStyle name="Normal 3 3 2 2 2 3 2 2 2 6" xfId="44367"/>
    <cellStyle name="Normal 3 3 2 2 2 3 2 2 2 7" xfId="54931"/>
    <cellStyle name="Normal 3 3 2 2 2 3 2 2 3" xfId="10388"/>
    <cellStyle name="Normal 3 3 2 2 2 3 2 2 3 2" xfId="25895"/>
    <cellStyle name="Normal 3 3 2 2 2 3 2 2 3 3" xfId="36452"/>
    <cellStyle name="Normal 3 3 2 2 2 3 2 2 3 4" xfId="47007"/>
    <cellStyle name="Normal 3 3 2 2 2 3 2 2 3 5" xfId="57571"/>
    <cellStyle name="Normal 3 3 2 2 2 3 2 2 4" xfId="5106"/>
    <cellStyle name="Normal 3 3 2 2 2 3 2 2 5" xfId="15684"/>
    <cellStyle name="Normal 3 3 2 2 2 3 2 2 6" xfId="20615"/>
    <cellStyle name="Normal 3 3 2 2 2 3 2 2 7" xfId="31172"/>
    <cellStyle name="Normal 3 3 2 2 2 3 2 2 8" xfId="41727"/>
    <cellStyle name="Normal 3 3 2 2 2 3 2 2 9" xfId="52291"/>
    <cellStyle name="Normal 3 3 2 2 2 3 2 3" xfId="6516"/>
    <cellStyle name="Normal 3 3 2 2 2 3 2 3 2" xfId="11797"/>
    <cellStyle name="Normal 3 3 2 2 2 3 2 3 2 2" xfId="27303"/>
    <cellStyle name="Normal 3 3 2 2 2 3 2 3 2 3" xfId="37860"/>
    <cellStyle name="Normal 3 3 2 2 2 3 2 3 2 4" xfId="48415"/>
    <cellStyle name="Normal 3 3 2 2 2 3 2 3 2 5" xfId="58979"/>
    <cellStyle name="Normal 3 3 2 2 2 3 2 3 3" xfId="16916"/>
    <cellStyle name="Normal 3 3 2 2 2 3 2 3 4" xfId="22023"/>
    <cellStyle name="Normal 3 3 2 2 2 3 2 3 5" xfId="32580"/>
    <cellStyle name="Normal 3 3 2 2 2 3 2 3 6" xfId="43135"/>
    <cellStyle name="Normal 3 3 2 2 2 3 2 3 7" xfId="53699"/>
    <cellStyle name="Normal 3 3 2 2 2 3 2 4" xfId="9156"/>
    <cellStyle name="Normal 3 3 2 2 2 3 2 4 2" xfId="24663"/>
    <cellStyle name="Normal 3 3 2 2 2 3 2 4 3" xfId="35220"/>
    <cellStyle name="Normal 3 3 2 2 2 3 2 4 4" xfId="45775"/>
    <cellStyle name="Normal 3 3 2 2 2 3 2 4 5" xfId="56339"/>
    <cellStyle name="Normal 3 3 2 2 2 3 2 5" xfId="3874"/>
    <cellStyle name="Normal 3 3 2 2 2 3 2 6" xfId="14452"/>
    <cellStyle name="Normal 3 3 2 2 2 3 2 7" xfId="19383"/>
    <cellStyle name="Normal 3 3 2 2 2 3 2 8" xfId="29940"/>
    <cellStyle name="Normal 3 3 2 2 2 3 2 9" xfId="40495"/>
    <cellStyle name="Normal 3 3 2 2 2 3 3" xfId="1758"/>
    <cellStyle name="Normal 3 3 2 2 2 3 3 2" xfId="7044"/>
    <cellStyle name="Normal 3 3 2 2 2 3 3 2 2" xfId="12325"/>
    <cellStyle name="Normal 3 3 2 2 2 3 3 2 2 2" xfId="27831"/>
    <cellStyle name="Normal 3 3 2 2 2 3 3 2 2 3" xfId="38388"/>
    <cellStyle name="Normal 3 3 2 2 2 3 3 2 2 4" xfId="48943"/>
    <cellStyle name="Normal 3 3 2 2 2 3 3 2 2 5" xfId="59507"/>
    <cellStyle name="Normal 3 3 2 2 2 3 3 2 3" xfId="17444"/>
    <cellStyle name="Normal 3 3 2 2 2 3 3 2 4" xfId="22551"/>
    <cellStyle name="Normal 3 3 2 2 2 3 3 2 5" xfId="33108"/>
    <cellStyle name="Normal 3 3 2 2 2 3 3 2 6" xfId="43663"/>
    <cellStyle name="Normal 3 3 2 2 2 3 3 2 7" xfId="54227"/>
    <cellStyle name="Normal 3 3 2 2 2 3 3 3" xfId="9684"/>
    <cellStyle name="Normal 3 3 2 2 2 3 3 3 2" xfId="25191"/>
    <cellStyle name="Normal 3 3 2 2 2 3 3 3 3" xfId="35748"/>
    <cellStyle name="Normal 3 3 2 2 2 3 3 3 4" xfId="46303"/>
    <cellStyle name="Normal 3 3 2 2 2 3 3 3 5" xfId="56867"/>
    <cellStyle name="Normal 3 3 2 2 2 3 3 4" xfId="4402"/>
    <cellStyle name="Normal 3 3 2 2 2 3 3 5" xfId="14980"/>
    <cellStyle name="Normal 3 3 2 2 2 3 3 6" xfId="19911"/>
    <cellStyle name="Normal 3 3 2 2 2 3 3 7" xfId="30468"/>
    <cellStyle name="Normal 3 3 2 2 2 3 3 8" xfId="41023"/>
    <cellStyle name="Normal 3 3 2 2 2 3 3 9" xfId="51587"/>
    <cellStyle name="Normal 3 3 2 2 2 3 4" xfId="5811"/>
    <cellStyle name="Normal 3 3 2 2 2 3 4 2" xfId="11093"/>
    <cellStyle name="Normal 3 3 2 2 2 3 4 2 2" xfId="26599"/>
    <cellStyle name="Normal 3 3 2 2 2 3 4 2 3" xfId="37156"/>
    <cellStyle name="Normal 3 3 2 2 2 3 4 2 4" xfId="47711"/>
    <cellStyle name="Normal 3 3 2 2 2 3 4 2 5" xfId="58275"/>
    <cellStyle name="Normal 3 3 2 2 2 3 4 3" xfId="16212"/>
    <cellStyle name="Normal 3 3 2 2 2 3 4 4" xfId="21319"/>
    <cellStyle name="Normal 3 3 2 2 2 3 4 5" xfId="31876"/>
    <cellStyle name="Normal 3 3 2 2 2 3 4 6" xfId="42431"/>
    <cellStyle name="Normal 3 3 2 2 2 3 4 7" xfId="52995"/>
    <cellStyle name="Normal 3 3 2 2 2 3 5" xfId="8452"/>
    <cellStyle name="Normal 3 3 2 2 2 3 5 2" xfId="23959"/>
    <cellStyle name="Normal 3 3 2 2 2 3 5 3" xfId="34516"/>
    <cellStyle name="Normal 3 3 2 2 2 3 5 4" xfId="45071"/>
    <cellStyle name="Normal 3 3 2 2 2 3 5 5" xfId="55635"/>
    <cellStyle name="Normal 3 3 2 2 2 3 6" xfId="3170"/>
    <cellStyle name="Normal 3 3 2 2 2 3 7" xfId="13748"/>
    <cellStyle name="Normal 3 3 2 2 2 3 8" xfId="18679"/>
    <cellStyle name="Normal 3 3 2 2 2 3 9" xfId="29236"/>
    <cellStyle name="Normal 3 3 2 2 2 4" xfId="878"/>
    <cellStyle name="Normal 3 3 2 2 2 4 10" xfId="50707"/>
    <cellStyle name="Normal 3 3 2 2 2 4 2" xfId="2110"/>
    <cellStyle name="Normal 3 3 2 2 2 4 2 2" xfId="7396"/>
    <cellStyle name="Normal 3 3 2 2 2 4 2 2 2" xfId="12677"/>
    <cellStyle name="Normal 3 3 2 2 2 4 2 2 2 2" xfId="28183"/>
    <cellStyle name="Normal 3 3 2 2 2 4 2 2 2 3" xfId="38740"/>
    <cellStyle name="Normal 3 3 2 2 2 4 2 2 2 4" xfId="49295"/>
    <cellStyle name="Normal 3 3 2 2 2 4 2 2 2 5" xfId="59859"/>
    <cellStyle name="Normal 3 3 2 2 2 4 2 2 3" xfId="17796"/>
    <cellStyle name="Normal 3 3 2 2 2 4 2 2 4" xfId="22903"/>
    <cellStyle name="Normal 3 3 2 2 2 4 2 2 5" xfId="33460"/>
    <cellStyle name="Normal 3 3 2 2 2 4 2 2 6" xfId="44015"/>
    <cellStyle name="Normal 3 3 2 2 2 4 2 2 7" xfId="54579"/>
    <cellStyle name="Normal 3 3 2 2 2 4 2 3" xfId="10036"/>
    <cellStyle name="Normal 3 3 2 2 2 4 2 3 2" xfId="25543"/>
    <cellStyle name="Normal 3 3 2 2 2 4 2 3 3" xfId="36100"/>
    <cellStyle name="Normal 3 3 2 2 2 4 2 3 4" xfId="46655"/>
    <cellStyle name="Normal 3 3 2 2 2 4 2 3 5" xfId="57219"/>
    <cellStyle name="Normal 3 3 2 2 2 4 2 4" xfId="4754"/>
    <cellStyle name="Normal 3 3 2 2 2 4 2 5" xfId="15332"/>
    <cellStyle name="Normal 3 3 2 2 2 4 2 6" xfId="20263"/>
    <cellStyle name="Normal 3 3 2 2 2 4 2 7" xfId="30820"/>
    <cellStyle name="Normal 3 3 2 2 2 4 2 8" xfId="41375"/>
    <cellStyle name="Normal 3 3 2 2 2 4 2 9" xfId="51939"/>
    <cellStyle name="Normal 3 3 2 2 2 4 3" xfId="6164"/>
    <cellStyle name="Normal 3 3 2 2 2 4 3 2" xfId="11445"/>
    <cellStyle name="Normal 3 3 2 2 2 4 3 2 2" xfId="26951"/>
    <cellStyle name="Normal 3 3 2 2 2 4 3 2 3" xfId="37508"/>
    <cellStyle name="Normal 3 3 2 2 2 4 3 2 4" xfId="48063"/>
    <cellStyle name="Normal 3 3 2 2 2 4 3 2 5" xfId="58627"/>
    <cellStyle name="Normal 3 3 2 2 2 4 3 3" xfId="16564"/>
    <cellStyle name="Normal 3 3 2 2 2 4 3 4" xfId="21671"/>
    <cellStyle name="Normal 3 3 2 2 2 4 3 5" xfId="32228"/>
    <cellStyle name="Normal 3 3 2 2 2 4 3 6" xfId="42783"/>
    <cellStyle name="Normal 3 3 2 2 2 4 3 7" xfId="53347"/>
    <cellStyle name="Normal 3 3 2 2 2 4 4" xfId="8804"/>
    <cellStyle name="Normal 3 3 2 2 2 4 4 2" xfId="24311"/>
    <cellStyle name="Normal 3 3 2 2 2 4 4 3" xfId="34868"/>
    <cellStyle name="Normal 3 3 2 2 2 4 4 4" xfId="45423"/>
    <cellStyle name="Normal 3 3 2 2 2 4 4 5" xfId="55987"/>
    <cellStyle name="Normal 3 3 2 2 2 4 5" xfId="3522"/>
    <cellStyle name="Normal 3 3 2 2 2 4 6" xfId="14100"/>
    <cellStyle name="Normal 3 3 2 2 2 4 7" xfId="19031"/>
    <cellStyle name="Normal 3 3 2 2 2 4 8" xfId="29588"/>
    <cellStyle name="Normal 3 3 2 2 2 4 9" xfId="40143"/>
    <cellStyle name="Normal 3 3 2 2 2 5" xfId="1406"/>
    <cellStyle name="Normal 3 3 2 2 2 5 2" xfId="6692"/>
    <cellStyle name="Normal 3 3 2 2 2 5 2 2" xfId="11973"/>
    <cellStyle name="Normal 3 3 2 2 2 5 2 2 2" xfId="27479"/>
    <cellStyle name="Normal 3 3 2 2 2 5 2 2 3" xfId="38036"/>
    <cellStyle name="Normal 3 3 2 2 2 5 2 2 4" xfId="48591"/>
    <cellStyle name="Normal 3 3 2 2 2 5 2 2 5" xfId="59155"/>
    <cellStyle name="Normal 3 3 2 2 2 5 2 3" xfId="17092"/>
    <cellStyle name="Normal 3 3 2 2 2 5 2 4" xfId="22199"/>
    <cellStyle name="Normal 3 3 2 2 2 5 2 5" xfId="32756"/>
    <cellStyle name="Normal 3 3 2 2 2 5 2 6" xfId="43311"/>
    <cellStyle name="Normal 3 3 2 2 2 5 2 7" xfId="53875"/>
    <cellStyle name="Normal 3 3 2 2 2 5 3" xfId="9332"/>
    <cellStyle name="Normal 3 3 2 2 2 5 3 2" xfId="24839"/>
    <cellStyle name="Normal 3 3 2 2 2 5 3 3" xfId="35396"/>
    <cellStyle name="Normal 3 3 2 2 2 5 3 4" xfId="45951"/>
    <cellStyle name="Normal 3 3 2 2 2 5 3 5" xfId="56515"/>
    <cellStyle name="Normal 3 3 2 2 2 5 4" xfId="4050"/>
    <cellStyle name="Normal 3 3 2 2 2 5 5" xfId="14628"/>
    <cellStyle name="Normal 3 3 2 2 2 5 6" xfId="19559"/>
    <cellStyle name="Normal 3 3 2 2 2 5 7" xfId="30116"/>
    <cellStyle name="Normal 3 3 2 2 2 5 8" xfId="40671"/>
    <cellStyle name="Normal 3 3 2 2 2 5 9" xfId="51235"/>
    <cellStyle name="Normal 3 3 2 2 2 6" xfId="2638"/>
    <cellStyle name="Normal 3 3 2 2 2 6 2" xfId="7924"/>
    <cellStyle name="Normal 3 3 2 2 2 6 2 2" xfId="13205"/>
    <cellStyle name="Normal 3 3 2 2 2 6 2 2 2" xfId="28711"/>
    <cellStyle name="Normal 3 3 2 2 2 6 2 2 3" xfId="39268"/>
    <cellStyle name="Normal 3 3 2 2 2 6 2 2 4" xfId="49823"/>
    <cellStyle name="Normal 3 3 2 2 2 6 2 2 5" xfId="60387"/>
    <cellStyle name="Normal 3 3 2 2 2 6 2 3" xfId="23431"/>
    <cellStyle name="Normal 3 3 2 2 2 6 2 4" xfId="33988"/>
    <cellStyle name="Normal 3 3 2 2 2 6 2 5" xfId="44543"/>
    <cellStyle name="Normal 3 3 2 2 2 6 2 6" xfId="55107"/>
    <cellStyle name="Normal 3 3 2 2 2 6 3" xfId="10564"/>
    <cellStyle name="Normal 3 3 2 2 2 6 3 2" xfId="26071"/>
    <cellStyle name="Normal 3 3 2 2 2 6 3 3" xfId="36628"/>
    <cellStyle name="Normal 3 3 2 2 2 6 3 4" xfId="47183"/>
    <cellStyle name="Normal 3 3 2 2 2 6 3 5" xfId="57747"/>
    <cellStyle name="Normal 3 3 2 2 2 6 4" xfId="5282"/>
    <cellStyle name="Normal 3 3 2 2 2 6 5" xfId="15860"/>
    <cellStyle name="Normal 3 3 2 2 2 6 6" xfId="20791"/>
    <cellStyle name="Normal 3 3 2 2 2 6 7" xfId="31348"/>
    <cellStyle name="Normal 3 3 2 2 2 6 8" xfId="41903"/>
    <cellStyle name="Normal 3 3 2 2 2 6 9" xfId="52467"/>
    <cellStyle name="Normal 3 3 2 2 2 7" xfId="5459"/>
    <cellStyle name="Normal 3 3 2 2 2 7 2" xfId="10741"/>
    <cellStyle name="Normal 3 3 2 2 2 7 2 2" xfId="26247"/>
    <cellStyle name="Normal 3 3 2 2 2 7 2 3" xfId="36804"/>
    <cellStyle name="Normal 3 3 2 2 2 7 2 4" xfId="47359"/>
    <cellStyle name="Normal 3 3 2 2 2 7 2 5" xfId="57923"/>
    <cellStyle name="Normal 3 3 2 2 2 7 3" xfId="20967"/>
    <cellStyle name="Normal 3 3 2 2 2 7 4" xfId="31524"/>
    <cellStyle name="Normal 3 3 2 2 2 7 5" xfId="42079"/>
    <cellStyle name="Normal 3 3 2 2 2 7 6" xfId="52643"/>
    <cellStyle name="Normal 3 3 2 2 2 8" xfId="8100"/>
    <cellStyle name="Normal 3 3 2 2 2 8 2" xfId="23607"/>
    <cellStyle name="Normal 3 3 2 2 2 8 3" xfId="34164"/>
    <cellStyle name="Normal 3 3 2 2 2 8 4" xfId="44719"/>
    <cellStyle name="Normal 3 3 2 2 2 8 5" xfId="55283"/>
    <cellStyle name="Normal 3 3 2 2 2 9" xfId="2815"/>
    <cellStyle name="Normal 3 3 2 2 3" xfId="262"/>
    <cellStyle name="Normal 3 3 2 2 3 10" xfId="28977"/>
    <cellStyle name="Normal 3 3 2 2 3 11" xfId="39532"/>
    <cellStyle name="Normal 3 3 2 2 3 12" xfId="50092"/>
    <cellStyle name="Normal 3 3 2 2 3 2" xfId="615"/>
    <cellStyle name="Normal 3 3 2 2 3 2 10" xfId="50444"/>
    <cellStyle name="Normal 3 3 2 2 3 2 2" xfId="1847"/>
    <cellStyle name="Normal 3 3 2 2 3 2 2 2" xfId="7133"/>
    <cellStyle name="Normal 3 3 2 2 3 2 2 2 2" xfId="12414"/>
    <cellStyle name="Normal 3 3 2 2 3 2 2 2 2 2" xfId="27920"/>
    <cellStyle name="Normal 3 3 2 2 3 2 2 2 2 3" xfId="38477"/>
    <cellStyle name="Normal 3 3 2 2 3 2 2 2 2 4" xfId="49032"/>
    <cellStyle name="Normal 3 3 2 2 3 2 2 2 2 5" xfId="59596"/>
    <cellStyle name="Normal 3 3 2 2 3 2 2 2 3" xfId="17533"/>
    <cellStyle name="Normal 3 3 2 2 3 2 2 2 4" xfId="22640"/>
    <cellStyle name="Normal 3 3 2 2 3 2 2 2 5" xfId="33197"/>
    <cellStyle name="Normal 3 3 2 2 3 2 2 2 6" xfId="43752"/>
    <cellStyle name="Normal 3 3 2 2 3 2 2 2 7" xfId="54316"/>
    <cellStyle name="Normal 3 3 2 2 3 2 2 3" xfId="9773"/>
    <cellStyle name="Normal 3 3 2 2 3 2 2 3 2" xfId="25280"/>
    <cellStyle name="Normal 3 3 2 2 3 2 2 3 3" xfId="35837"/>
    <cellStyle name="Normal 3 3 2 2 3 2 2 3 4" xfId="46392"/>
    <cellStyle name="Normal 3 3 2 2 3 2 2 3 5" xfId="56956"/>
    <cellStyle name="Normal 3 3 2 2 3 2 2 4" xfId="4491"/>
    <cellStyle name="Normal 3 3 2 2 3 2 2 5" xfId="15069"/>
    <cellStyle name="Normal 3 3 2 2 3 2 2 6" xfId="20000"/>
    <cellStyle name="Normal 3 3 2 2 3 2 2 7" xfId="30557"/>
    <cellStyle name="Normal 3 3 2 2 3 2 2 8" xfId="41112"/>
    <cellStyle name="Normal 3 3 2 2 3 2 2 9" xfId="51676"/>
    <cellStyle name="Normal 3 3 2 2 3 2 3" xfId="5901"/>
    <cellStyle name="Normal 3 3 2 2 3 2 3 2" xfId="11182"/>
    <cellStyle name="Normal 3 3 2 2 3 2 3 2 2" xfId="26688"/>
    <cellStyle name="Normal 3 3 2 2 3 2 3 2 3" xfId="37245"/>
    <cellStyle name="Normal 3 3 2 2 3 2 3 2 4" xfId="47800"/>
    <cellStyle name="Normal 3 3 2 2 3 2 3 2 5" xfId="58364"/>
    <cellStyle name="Normal 3 3 2 2 3 2 3 3" xfId="16301"/>
    <cellStyle name="Normal 3 3 2 2 3 2 3 4" xfId="21408"/>
    <cellStyle name="Normal 3 3 2 2 3 2 3 5" xfId="31965"/>
    <cellStyle name="Normal 3 3 2 2 3 2 3 6" xfId="42520"/>
    <cellStyle name="Normal 3 3 2 2 3 2 3 7" xfId="53084"/>
    <cellStyle name="Normal 3 3 2 2 3 2 4" xfId="8541"/>
    <cellStyle name="Normal 3 3 2 2 3 2 4 2" xfId="24048"/>
    <cellStyle name="Normal 3 3 2 2 3 2 4 3" xfId="34605"/>
    <cellStyle name="Normal 3 3 2 2 3 2 4 4" xfId="45160"/>
    <cellStyle name="Normal 3 3 2 2 3 2 4 5" xfId="55724"/>
    <cellStyle name="Normal 3 3 2 2 3 2 5" xfId="3259"/>
    <cellStyle name="Normal 3 3 2 2 3 2 6" xfId="13837"/>
    <cellStyle name="Normal 3 3 2 2 3 2 7" xfId="18768"/>
    <cellStyle name="Normal 3 3 2 2 3 2 8" xfId="29325"/>
    <cellStyle name="Normal 3 3 2 2 3 2 9" xfId="39880"/>
    <cellStyle name="Normal 3 3 2 2 3 3" xfId="967"/>
    <cellStyle name="Normal 3 3 2 2 3 3 10" xfId="50796"/>
    <cellStyle name="Normal 3 3 2 2 3 3 2" xfId="2199"/>
    <cellStyle name="Normal 3 3 2 2 3 3 2 2" xfId="7485"/>
    <cellStyle name="Normal 3 3 2 2 3 3 2 2 2" xfId="12766"/>
    <cellStyle name="Normal 3 3 2 2 3 3 2 2 2 2" xfId="28272"/>
    <cellStyle name="Normal 3 3 2 2 3 3 2 2 2 3" xfId="38829"/>
    <cellStyle name="Normal 3 3 2 2 3 3 2 2 2 4" xfId="49384"/>
    <cellStyle name="Normal 3 3 2 2 3 3 2 2 2 5" xfId="59948"/>
    <cellStyle name="Normal 3 3 2 2 3 3 2 2 3" xfId="17885"/>
    <cellStyle name="Normal 3 3 2 2 3 3 2 2 4" xfId="22992"/>
    <cellStyle name="Normal 3 3 2 2 3 3 2 2 5" xfId="33549"/>
    <cellStyle name="Normal 3 3 2 2 3 3 2 2 6" xfId="44104"/>
    <cellStyle name="Normal 3 3 2 2 3 3 2 2 7" xfId="54668"/>
    <cellStyle name="Normal 3 3 2 2 3 3 2 3" xfId="10125"/>
    <cellStyle name="Normal 3 3 2 2 3 3 2 3 2" xfId="25632"/>
    <cellStyle name="Normal 3 3 2 2 3 3 2 3 3" xfId="36189"/>
    <cellStyle name="Normal 3 3 2 2 3 3 2 3 4" xfId="46744"/>
    <cellStyle name="Normal 3 3 2 2 3 3 2 3 5" xfId="57308"/>
    <cellStyle name="Normal 3 3 2 2 3 3 2 4" xfId="4843"/>
    <cellStyle name="Normal 3 3 2 2 3 3 2 5" xfId="15421"/>
    <cellStyle name="Normal 3 3 2 2 3 3 2 6" xfId="20352"/>
    <cellStyle name="Normal 3 3 2 2 3 3 2 7" xfId="30909"/>
    <cellStyle name="Normal 3 3 2 2 3 3 2 8" xfId="41464"/>
    <cellStyle name="Normal 3 3 2 2 3 3 2 9" xfId="52028"/>
    <cellStyle name="Normal 3 3 2 2 3 3 3" xfId="6253"/>
    <cellStyle name="Normal 3 3 2 2 3 3 3 2" xfId="11534"/>
    <cellStyle name="Normal 3 3 2 2 3 3 3 2 2" xfId="27040"/>
    <cellStyle name="Normal 3 3 2 2 3 3 3 2 3" xfId="37597"/>
    <cellStyle name="Normal 3 3 2 2 3 3 3 2 4" xfId="48152"/>
    <cellStyle name="Normal 3 3 2 2 3 3 3 2 5" xfId="58716"/>
    <cellStyle name="Normal 3 3 2 2 3 3 3 3" xfId="16653"/>
    <cellStyle name="Normal 3 3 2 2 3 3 3 4" xfId="21760"/>
    <cellStyle name="Normal 3 3 2 2 3 3 3 5" xfId="32317"/>
    <cellStyle name="Normal 3 3 2 2 3 3 3 6" xfId="42872"/>
    <cellStyle name="Normal 3 3 2 2 3 3 3 7" xfId="53436"/>
    <cellStyle name="Normal 3 3 2 2 3 3 4" xfId="8893"/>
    <cellStyle name="Normal 3 3 2 2 3 3 4 2" xfId="24400"/>
    <cellStyle name="Normal 3 3 2 2 3 3 4 3" xfId="34957"/>
    <cellStyle name="Normal 3 3 2 2 3 3 4 4" xfId="45512"/>
    <cellStyle name="Normal 3 3 2 2 3 3 4 5" xfId="56076"/>
    <cellStyle name="Normal 3 3 2 2 3 3 5" xfId="3611"/>
    <cellStyle name="Normal 3 3 2 2 3 3 6" xfId="14189"/>
    <cellStyle name="Normal 3 3 2 2 3 3 7" xfId="19120"/>
    <cellStyle name="Normal 3 3 2 2 3 3 8" xfId="29677"/>
    <cellStyle name="Normal 3 3 2 2 3 3 9" xfId="40232"/>
    <cellStyle name="Normal 3 3 2 2 3 4" xfId="1495"/>
    <cellStyle name="Normal 3 3 2 2 3 4 2" xfId="6781"/>
    <cellStyle name="Normal 3 3 2 2 3 4 2 2" xfId="12062"/>
    <cellStyle name="Normal 3 3 2 2 3 4 2 2 2" xfId="27568"/>
    <cellStyle name="Normal 3 3 2 2 3 4 2 2 3" xfId="38125"/>
    <cellStyle name="Normal 3 3 2 2 3 4 2 2 4" xfId="48680"/>
    <cellStyle name="Normal 3 3 2 2 3 4 2 2 5" xfId="59244"/>
    <cellStyle name="Normal 3 3 2 2 3 4 2 3" xfId="17181"/>
    <cellStyle name="Normal 3 3 2 2 3 4 2 4" xfId="22288"/>
    <cellStyle name="Normal 3 3 2 2 3 4 2 5" xfId="32845"/>
    <cellStyle name="Normal 3 3 2 2 3 4 2 6" xfId="43400"/>
    <cellStyle name="Normal 3 3 2 2 3 4 2 7" xfId="53964"/>
    <cellStyle name="Normal 3 3 2 2 3 4 3" xfId="9421"/>
    <cellStyle name="Normal 3 3 2 2 3 4 3 2" xfId="24928"/>
    <cellStyle name="Normal 3 3 2 2 3 4 3 3" xfId="35485"/>
    <cellStyle name="Normal 3 3 2 2 3 4 3 4" xfId="46040"/>
    <cellStyle name="Normal 3 3 2 2 3 4 3 5" xfId="56604"/>
    <cellStyle name="Normal 3 3 2 2 3 4 4" xfId="4139"/>
    <cellStyle name="Normal 3 3 2 2 3 4 5" xfId="14717"/>
    <cellStyle name="Normal 3 3 2 2 3 4 6" xfId="19648"/>
    <cellStyle name="Normal 3 3 2 2 3 4 7" xfId="30205"/>
    <cellStyle name="Normal 3 3 2 2 3 4 8" xfId="40760"/>
    <cellStyle name="Normal 3 3 2 2 3 4 9" xfId="51324"/>
    <cellStyle name="Normal 3 3 2 2 3 5" xfId="5548"/>
    <cellStyle name="Normal 3 3 2 2 3 5 2" xfId="10830"/>
    <cellStyle name="Normal 3 3 2 2 3 5 2 2" xfId="26336"/>
    <cellStyle name="Normal 3 3 2 2 3 5 2 3" xfId="36893"/>
    <cellStyle name="Normal 3 3 2 2 3 5 2 4" xfId="47448"/>
    <cellStyle name="Normal 3 3 2 2 3 5 2 5" xfId="58012"/>
    <cellStyle name="Normal 3 3 2 2 3 5 3" xfId="15949"/>
    <cellStyle name="Normal 3 3 2 2 3 5 4" xfId="21056"/>
    <cellStyle name="Normal 3 3 2 2 3 5 5" xfId="31613"/>
    <cellStyle name="Normal 3 3 2 2 3 5 6" xfId="42168"/>
    <cellStyle name="Normal 3 3 2 2 3 5 7" xfId="52732"/>
    <cellStyle name="Normal 3 3 2 2 3 6" xfId="8189"/>
    <cellStyle name="Normal 3 3 2 2 3 6 2" xfId="23696"/>
    <cellStyle name="Normal 3 3 2 2 3 6 3" xfId="34253"/>
    <cellStyle name="Normal 3 3 2 2 3 6 4" xfId="44808"/>
    <cellStyle name="Normal 3 3 2 2 3 6 5" xfId="55372"/>
    <cellStyle name="Normal 3 3 2 2 3 7" xfId="2911"/>
    <cellStyle name="Normal 3 3 2 2 3 8" xfId="13485"/>
    <cellStyle name="Normal 3 3 2 2 3 9" xfId="18416"/>
    <cellStyle name="Normal 3 3 2 2 4" xfId="440"/>
    <cellStyle name="Normal 3 3 2 2 4 10" xfId="39708"/>
    <cellStyle name="Normal 3 3 2 2 4 11" xfId="50270"/>
    <cellStyle name="Normal 3 3 2 2 4 2" xfId="1145"/>
    <cellStyle name="Normal 3 3 2 2 4 2 10" xfId="50974"/>
    <cellStyle name="Normal 3 3 2 2 4 2 2" xfId="2377"/>
    <cellStyle name="Normal 3 3 2 2 4 2 2 2" xfId="7663"/>
    <cellStyle name="Normal 3 3 2 2 4 2 2 2 2" xfId="12944"/>
    <cellStyle name="Normal 3 3 2 2 4 2 2 2 2 2" xfId="28450"/>
    <cellStyle name="Normal 3 3 2 2 4 2 2 2 2 3" xfId="39007"/>
    <cellStyle name="Normal 3 3 2 2 4 2 2 2 2 4" xfId="49562"/>
    <cellStyle name="Normal 3 3 2 2 4 2 2 2 2 5" xfId="60126"/>
    <cellStyle name="Normal 3 3 2 2 4 2 2 2 3" xfId="18063"/>
    <cellStyle name="Normal 3 3 2 2 4 2 2 2 4" xfId="23170"/>
    <cellStyle name="Normal 3 3 2 2 4 2 2 2 5" xfId="33727"/>
    <cellStyle name="Normal 3 3 2 2 4 2 2 2 6" xfId="44282"/>
    <cellStyle name="Normal 3 3 2 2 4 2 2 2 7" xfId="54846"/>
    <cellStyle name="Normal 3 3 2 2 4 2 2 3" xfId="10303"/>
    <cellStyle name="Normal 3 3 2 2 4 2 2 3 2" xfId="25810"/>
    <cellStyle name="Normal 3 3 2 2 4 2 2 3 3" xfId="36367"/>
    <cellStyle name="Normal 3 3 2 2 4 2 2 3 4" xfId="46922"/>
    <cellStyle name="Normal 3 3 2 2 4 2 2 3 5" xfId="57486"/>
    <cellStyle name="Normal 3 3 2 2 4 2 2 4" xfId="5021"/>
    <cellStyle name="Normal 3 3 2 2 4 2 2 5" xfId="15599"/>
    <cellStyle name="Normal 3 3 2 2 4 2 2 6" xfId="20530"/>
    <cellStyle name="Normal 3 3 2 2 4 2 2 7" xfId="31087"/>
    <cellStyle name="Normal 3 3 2 2 4 2 2 8" xfId="41642"/>
    <cellStyle name="Normal 3 3 2 2 4 2 2 9" xfId="52206"/>
    <cellStyle name="Normal 3 3 2 2 4 2 3" xfId="6431"/>
    <cellStyle name="Normal 3 3 2 2 4 2 3 2" xfId="11712"/>
    <cellStyle name="Normal 3 3 2 2 4 2 3 2 2" xfId="27218"/>
    <cellStyle name="Normal 3 3 2 2 4 2 3 2 3" xfId="37775"/>
    <cellStyle name="Normal 3 3 2 2 4 2 3 2 4" xfId="48330"/>
    <cellStyle name="Normal 3 3 2 2 4 2 3 2 5" xfId="58894"/>
    <cellStyle name="Normal 3 3 2 2 4 2 3 3" xfId="16831"/>
    <cellStyle name="Normal 3 3 2 2 4 2 3 4" xfId="21938"/>
    <cellStyle name="Normal 3 3 2 2 4 2 3 5" xfId="32495"/>
    <cellStyle name="Normal 3 3 2 2 4 2 3 6" xfId="43050"/>
    <cellStyle name="Normal 3 3 2 2 4 2 3 7" xfId="53614"/>
    <cellStyle name="Normal 3 3 2 2 4 2 4" xfId="9071"/>
    <cellStyle name="Normal 3 3 2 2 4 2 4 2" xfId="24578"/>
    <cellStyle name="Normal 3 3 2 2 4 2 4 3" xfId="35135"/>
    <cellStyle name="Normal 3 3 2 2 4 2 4 4" xfId="45690"/>
    <cellStyle name="Normal 3 3 2 2 4 2 4 5" xfId="56254"/>
    <cellStyle name="Normal 3 3 2 2 4 2 5" xfId="3789"/>
    <cellStyle name="Normal 3 3 2 2 4 2 6" xfId="14367"/>
    <cellStyle name="Normal 3 3 2 2 4 2 7" xfId="19298"/>
    <cellStyle name="Normal 3 3 2 2 4 2 8" xfId="29855"/>
    <cellStyle name="Normal 3 3 2 2 4 2 9" xfId="40410"/>
    <cellStyle name="Normal 3 3 2 2 4 3" xfId="1673"/>
    <cellStyle name="Normal 3 3 2 2 4 3 2" xfId="6959"/>
    <cellStyle name="Normal 3 3 2 2 4 3 2 2" xfId="12240"/>
    <cellStyle name="Normal 3 3 2 2 4 3 2 2 2" xfId="27746"/>
    <cellStyle name="Normal 3 3 2 2 4 3 2 2 3" xfId="38303"/>
    <cellStyle name="Normal 3 3 2 2 4 3 2 2 4" xfId="48858"/>
    <cellStyle name="Normal 3 3 2 2 4 3 2 2 5" xfId="59422"/>
    <cellStyle name="Normal 3 3 2 2 4 3 2 3" xfId="17359"/>
    <cellStyle name="Normal 3 3 2 2 4 3 2 4" xfId="22466"/>
    <cellStyle name="Normal 3 3 2 2 4 3 2 5" xfId="33023"/>
    <cellStyle name="Normal 3 3 2 2 4 3 2 6" xfId="43578"/>
    <cellStyle name="Normal 3 3 2 2 4 3 2 7" xfId="54142"/>
    <cellStyle name="Normal 3 3 2 2 4 3 3" xfId="9599"/>
    <cellStyle name="Normal 3 3 2 2 4 3 3 2" xfId="25106"/>
    <cellStyle name="Normal 3 3 2 2 4 3 3 3" xfId="35663"/>
    <cellStyle name="Normal 3 3 2 2 4 3 3 4" xfId="46218"/>
    <cellStyle name="Normal 3 3 2 2 4 3 3 5" xfId="56782"/>
    <cellStyle name="Normal 3 3 2 2 4 3 4" xfId="4317"/>
    <cellStyle name="Normal 3 3 2 2 4 3 5" xfId="14895"/>
    <cellStyle name="Normal 3 3 2 2 4 3 6" xfId="19826"/>
    <cellStyle name="Normal 3 3 2 2 4 3 7" xfId="30383"/>
    <cellStyle name="Normal 3 3 2 2 4 3 8" xfId="40938"/>
    <cellStyle name="Normal 3 3 2 2 4 3 9" xfId="51502"/>
    <cellStyle name="Normal 3 3 2 2 4 4" xfId="5726"/>
    <cellStyle name="Normal 3 3 2 2 4 4 2" xfId="11008"/>
    <cellStyle name="Normal 3 3 2 2 4 4 2 2" xfId="26514"/>
    <cellStyle name="Normal 3 3 2 2 4 4 2 3" xfId="37071"/>
    <cellStyle name="Normal 3 3 2 2 4 4 2 4" xfId="47626"/>
    <cellStyle name="Normal 3 3 2 2 4 4 2 5" xfId="58190"/>
    <cellStyle name="Normal 3 3 2 2 4 4 3" xfId="16127"/>
    <cellStyle name="Normal 3 3 2 2 4 4 4" xfId="21234"/>
    <cellStyle name="Normal 3 3 2 2 4 4 5" xfId="31791"/>
    <cellStyle name="Normal 3 3 2 2 4 4 6" xfId="42346"/>
    <cellStyle name="Normal 3 3 2 2 4 4 7" xfId="52910"/>
    <cellStyle name="Normal 3 3 2 2 4 5" xfId="8367"/>
    <cellStyle name="Normal 3 3 2 2 4 5 2" xfId="23874"/>
    <cellStyle name="Normal 3 3 2 2 4 5 3" xfId="34431"/>
    <cellStyle name="Normal 3 3 2 2 4 5 4" xfId="44986"/>
    <cellStyle name="Normal 3 3 2 2 4 5 5" xfId="55550"/>
    <cellStyle name="Normal 3 3 2 2 4 6" xfId="3087"/>
    <cellStyle name="Normal 3 3 2 2 4 7" xfId="13663"/>
    <cellStyle name="Normal 3 3 2 2 4 8" xfId="18594"/>
    <cellStyle name="Normal 3 3 2 2 4 9" xfId="29153"/>
    <cellStyle name="Normal 3 3 2 2 5" xfId="793"/>
    <cellStyle name="Normal 3 3 2 2 5 10" xfId="50622"/>
    <cellStyle name="Normal 3 3 2 2 5 2" xfId="2025"/>
    <cellStyle name="Normal 3 3 2 2 5 2 2" xfId="7311"/>
    <cellStyle name="Normal 3 3 2 2 5 2 2 2" xfId="12592"/>
    <cellStyle name="Normal 3 3 2 2 5 2 2 2 2" xfId="28098"/>
    <cellStyle name="Normal 3 3 2 2 5 2 2 2 3" xfId="38655"/>
    <cellStyle name="Normal 3 3 2 2 5 2 2 2 4" xfId="49210"/>
    <cellStyle name="Normal 3 3 2 2 5 2 2 2 5" xfId="59774"/>
    <cellStyle name="Normal 3 3 2 2 5 2 2 3" xfId="17711"/>
    <cellStyle name="Normal 3 3 2 2 5 2 2 4" xfId="22818"/>
    <cellStyle name="Normal 3 3 2 2 5 2 2 5" xfId="33375"/>
    <cellStyle name="Normal 3 3 2 2 5 2 2 6" xfId="43930"/>
    <cellStyle name="Normal 3 3 2 2 5 2 2 7" xfId="54494"/>
    <cellStyle name="Normal 3 3 2 2 5 2 3" xfId="9951"/>
    <cellStyle name="Normal 3 3 2 2 5 2 3 2" xfId="25458"/>
    <cellStyle name="Normal 3 3 2 2 5 2 3 3" xfId="36015"/>
    <cellStyle name="Normal 3 3 2 2 5 2 3 4" xfId="46570"/>
    <cellStyle name="Normal 3 3 2 2 5 2 3 5" xfId="57134"/>
    <cellStyle name="Normal 3 3 2 2 5 2 4" xfId="4669"/>
    <cellStyle name="Normal 3 3 2 2 5 2 5" xfId="15247"/>
    <cellStyle name="Normal 3 3 2 2 5 2 6" xfId="20178"/>
    <cellStyle name="Normal 3 3 2 2 5 2 7" xfId="30735"/>
    <cellStyle name="Normal 3 3 2 2 5 2 8" xfId="41290"/>
    <cellStyle name="Normal 3 3 2 2 5 2 9" xfId="51854"/>
    <cellStyle name="Normal 3 3 2 2 5 3" xfId="6079"/>
    <cellStyle name="Normal 3 3 2 2 5 3 2" xfId="11360"/>
    <cellStyle name="Normal 3 3 2 2 5 3 2 2" xfId="26866"/>
    <cellStyle name="Normal 3 3 2 2 5 3 2 3" xfId="37423"/>
    <cellStyle name="Normal 3 3 2 2 5 3 2 4" xfId="47978"/>
    <cellStyle name="Normal 3 3 2 2 5 3 2 5" xfId="58542"/>
    <cellStyle name="Normal 3 3 2 2 5 3 3" xfId="16479"/>
    <cellStyle name="Normal 3 3 2 2 5 3 4" xfId="21586"/>
    <cellStyle name="Normal 3 3 2 2 5 3 5" xfId="32143"/>
    <cellStyle name="Normal 3 3 2 2 5 3 6" xfId="42698"/>
    <cellStyle name="Normal 3 3 2 2 5 3 7" xfId="53262"/>
    <cellStyle name="Normal 3 3 2 2 5 4" xfId="8719"/>
    <cellStyle name="Normal 3 3 2 2 5 4 2" xfId="24226"/>
    <cellStyle name="Normal 3 3 2 2 5 4 3" xfId="34783"/>
    <cellStyle name="Normal 3 3 2 2 5 4 4" xfId="45338"/>
    <cellStyle name="Normal 3 3 2 2 5 4 5" xfId="55902"/>
    <cellStyle name="Normal 3 3 2 2 5 5" xfId="3437"/>
    <cellStyle name="Normal 3 3 2 2 5 6" xfId="14015"/>
    <cellStyle name="Normal 3 3 2 2 5 7" xfId="18946"/>
    <cellStyle name="Normal 3 3 2 2 5 8" xfId="29503"/>
    <cellStyle name="Normal 3 3 2 2 5 9" xfId="40058"/>
    <cellStyle name="Normal 3 3 2 2 6" xfId="1319"/>
    <cellStyle name="Normal 3 3 2 2 6 2" xfId="6605"/>
    <cellStyle name="Normal 3 3 2 2 6 2 2" xfId="11886"/>
    <cellStyle name="Normal 3 3 2 2 6 2 2 2" xfId="27392"/>
    <cellStyle name="Normal 3 3 2 2 6 2 2 3" xfId="37949"/>
    <cellStyle name="Normal 3 3 2 2 6 2 2 4" xfId="48504"/>
    <cellStyle name="Normal 3 3 2 2 6 2 2 5" xfId="59068"/>
    <cellStyle name="Normal 3 3 2 2 6 2 3" xfId="17005"/>
    <cellStyle name="Normal 3 3 2 2 6 2 4" xfId="22112"/>
    <cellStyle name="Normal 3 3 2 2 6 2 5" xfId="32669"/>
    <cellStyle name="Normal 3 3 2 2 6 2 6" xfId="43224"/>
    <cellStyle name="Normal 3 3 2 2 6 2 7" xfId="53788"/>
    <cellStyle name="Normal 3 3 2 2 6 3" xfId="9245"/>
    <cellStyle name="Normal 3 3 2 2 6 3 2" xfId="24752"/>
    <cellStyle name="Normal 3 3 2 2 6 3 3" xfId="35309"/>
    <cellStyle name="Normal 3 3 2 2 6 3 4" xfId="45864"/>
    <cellStyle name="Normal 3 3 2 2 6 3 5" xfId="56428"/>
    <cellStyle name="Normal 3 3 2 2 6 4" xfId="3963"/>
    <cellStyle name="Normal 3 3 2 2 6 5" xfId="14541"/>
    <cellStyle name="Normal 3 3 2 2 6 6" xfId="19472"/>
    <cellStyle name="Normal 3 3 2 2 6 7" xfId="30029"/>
    <cellStyle name="Normal 3 3 2 2 6 8" xfId="40584"/>
    <cellStyle name="Normal 3 3 2 2 6 9" xfId="51148"/>
    <cellStyle name="Normal 3 3 2 2 7" xfId="2551"/>
    <cellStyle name="Normal 3 3 2 2 7 2" xfId="7837"/>
    <cellStyle name="Normal 3 3 2 2 7 2 2" xfId="13118"/>
    <cellStyle name="Normal 3 3 2 2 7 2 2 2" xfId="28624"/>
    <cellStyle name="Normal 3 3 2 2 7 2 2 3" xfId="39181"/>
    <cellStyle name="Normal 3 3 2 2 7 2 2 4" xfId="49736"/>
    <cellStyle name="Normal 3 3 2 2 7 2 2 5" xfId="60300"/>
    <cellStyle name="Normal 3 3 2 2 7 2 3" xfId="23344"/>
    <cellStyle name="Normal 3 3 2 2 7 2 4" xfId="33901"/>
    <cellStyle name="Normal 3 3 2 2 7 2 5" xfId="44456"/>
    <cellStyle name="Normal 3 3 2 2 7 2 6" xfId="55020"/>
    <cellStyle name="Normal 3 3 2 2 7 3" xfId="10477"/>
    <cellStyle name="Normal 3 3 2 2 7 3 2" xfId="25984"/>
    <cellStyle name="Normal 3 3 2 2 7 3 3" xfId="36541"/>
    <cellStyle name="Normal 3 3 2 2 7 3 4" xfId="47096"/>
    <cellStyle name="Normal 3 3 2 2 7 3 5" xfId="57660"/>
    <cellStyle name="Normal 3 3 2 2 7 4" xfId="5195"/>
    <cellStyle name="Normal 3 3 2 2 7 5" xfId="15773"/>
    <cellStyle name="Normal 3 3 2 2 7 6" xfId="20704"/>
    <cellStyle name="Normal 3 3 2 2 7 7" xfId="31261"/>
    <cellStyle name="Normal 3 3 2 2 7 8" xfId="41816"/>
    <cellStyle name="Normal 3 3 2 2 7 9" xfId="52380"/>
    <cellStyle name="Normal 3 3 2 2 8" xfId="5374"/>
    <cellStyle name="Normal 3 3 2 2 8 2" xfId="10656"/>
    <cellStyle name="Normal 3 3 2 2 8 2 2" xfId="26162"/>
    <cellStyle name="Normal 3 3 2 2 8 2 3" xfId="36719"/>
    <cellStyle name="Normal 3 3 2 2 8 2 4" xfId="47274"/>
    <cellStyle name="Normal 3 3 2 2 8 2 5" xfId="57838"/>
    <cellStyle name="Normal 3 3 2 2 8 3" xfId="20882"/>
    <cellStyle name="Normal 3 3 2 2 8 4" xfId="31439"/>
    <cellStyle name="Normal 3 3 2 2 8 5" xfId="41994"/>
    <cellStyle name="Normal 3 3 2 2 8 6" xfId="52558"/>
    <cellStyle name="Normal 3 3 2 2 9" xfId="8015"/>
    <cellStyle name="Normal 3 3 2 2 9 2" xfId="23522"/>
    <cellStyle name="Normal 3 3 2 2 9 3" xfId="34079"/>
    <cellStyle name="Normal 3 3 2 2 9 4" xfId="44634"/>
    <cellStyle name="Normal 3 3 2 2 9 5" xfId="55198"/>
    <cellStyle name="Normal 3 3 2 3" xfId="105"/>
    <cellStyle name="Normal 3 3 2 3 10" xfId="2761"/>
    <cellStyle name="Normal 3 3 2 3 11" xfId="13325"/>
    <cellStyle name="Normal 3 3 2 3 12" xfId="18254"/>
    <cellStyle name="Normal 3 3 2 3 13" xfId="28835"/>
    <cellStyle name="Normal 3 3 2 3 14" xfId="39390"/>
    <cellStyle name="Normal 3 3 2 3 15" xfId="49931"/>
    <cellStyle name="Normal 3 3 2 3 2" xfId="185"/>
    <cellStyle name="Normal 3 3 2 3 2 10" xfId="13412"/>
    <cellStyle name="Normal 3 3 2 3 2 11" xfId="18342"/>
    <cellStyle name="Normal 3 3 2 3 2 12" xfId="28904"/>
    <cellStyle name="Normal 3 3 2 3 2 13" xfId="39459"/>
    <cellStyle name="Normal 3 3 2 3 2 14" xfId="50019"/>
    <cellStyle name="Normal 3 3 2 3 2 2" xfId="365"/>
    <cellStyle name="Normal 3 3 2 3 2 2 10" xfId="29080"/>
    <cellStyle name="Normal 3 3 2 3 2 2 11" xfId="39635"/>
    <cellStyle name="Normal 3 3 2 3 2 2 12" xfId="50195"/>
    <cellStyle name="Normal 3 3 2 3 2 2 2" xfId="718"/>
    <cellStyle name="Normal 3 3 2 3 2 2 2 10" xfId="50547"/>
    <cellStyle name="Normal 3 3 2 3 2 2 2 2" xfId="1950"/>
    <cellStyle name="Normal 3 3 2 3 2 2 2 2 2" xfId="7236"/>
    <cellStyle name="Normal 3 3 2 3 2 2 2 2 2 2" xfId="12517"/>
    <cellStyle name="Normal 3 3 2 3 2 2 2 2 2 2 2" xfId="28023"/>
    <cellStyle name="Normal 3 3 2 3 2 2 2 2 2 2 3" xfId="38580"/>
    <cellStyle name="Normal 3 3 2 3 2 2 2 2 2 2 4" xfId="49135"/>
    <cellStyle name="Normal 3 3 2 3 2 2 2 2 2 2 5" xfId="59699"/>
    <cellStyle name="Normal 3 3 2 3 2 2 2 2 2 3" xfId="17636"/>
    <cellStyle name="Normal 3 3 2 3 2 2 2 2 2 4" xfId="22743"/>
    <cellStyle name="Normal 3 3 2 3 2 2 2 2 2 5" xfId="33300"/>
    <cellStyle name="Normal 3 3 2 3 2 2 2 2 2 6" xfId="43855"/>
    <cellStyle name="Normal 3 3 2 3 2 2 2 2 2 7" xfId="54419"/>
    <cellStyle name="Normal 3 3 2 3 2 2 2 2 3" xfId="9876"/>
    <cellStyle name="Normal 3 3 2 3 2 2 2 2 3 2" xfId="25383"/>
    <cellStyle name="Normal 3 3 2 3 2 2 2 2 3 3" xfId="35940"/>
    <cellStyle name="Normal 3 3 2 3 2 2 2 2 3 4" xfId="46495"/>
    <cellStyle name="Normal 3 3 2 3 2 2 2 2 3 5" xfId="57059"/>
    <cellStyle name="Normal 3 3 2 3 2 2 2 2 4" xfId="4594"/>
    <cellStyle name="Normal 3 3 2 3 2 2 2 2 5" xfId="15172"/>
    <cellStyle name="Normal 3 3 2 3 2 2 2 2 6" xfId="20103"/>
    <cellStyle name="Normal 3 3 2 3 2 2 2 2 7" xfId="30660"/>
    <cellStyle name="Normal 3 3 2 3 2 2 2 2 8" xfId="41215"/>
    <cellStyle name="Normal 3 3 2 3 2 2 2 2 9" xfId="51779"/>
    <cellStyle name="Normal 3 3 2 3 2 2 2 3" xfId="6004"/>
    <cellStyle name="Normal 3 3 2 3 2 2 2 3 2" xfId="11285"/>
    <cellStyle name="Normal 3 3 2 3 2 2 2 3 2 2" xfId="26791"/>
    <cellStyle name="Normal 3 3 2 3 2 2 2 3 2 3" xfId="37348"/>
    <cellStyle name="Normal 3 3 2 3 2 2 2 3 2 4" xfId="47903"/>
    <cellStyle name="Normal 3 3 2 3 2 2 2 3 2 5" xfId="58467"/>
    <cellStyle name="Normal 3 3 2 3 2 2 2 3 3" xfId="16404"/>
    <cellStyle name="Normal 3 3 2 3 2 2 2 3 4" xfId="21511"/>
    <cellStyle name="Normal 3 3 2 3 2 2 2 3 5" xfId="32068"/>
    <cellStyle name="Normal 3 3 2 3 2 2 2 3 6" xfId="42623"/>
    <cellStyle name="Normal 3 3 2 3 2 2 2 3 7" xfId="53187"/>
    <cellStyle name="Normal 3 3 2 3 2 2 2 4" xfId="8644"/>
    <cellStyle name="Normal 3 3 2 3 2 2 2 4 2" xfId="24151"/>
    <cellStyle name="Normal 3 3 2 3 2 2 2 4 3" xfId="34708"/>
    <cellStyle name="Normal 3 3 2 3 2 2 2 4 4" xfId="45263"/>
    <cellStyle name="Normal 3 3 2 3 2 2 2 4 5" xfId="55827"/>
    <cellStyle name="Normal 3 3 2 3 2 2 2 5" xfId="3362"/>
    <cellStyle name="Normal 3 3 2 3 2 2 2 6" xfId="13940"/>
    <cellStyle name="Normal 3 3 2 3 2 2 2 7" xfId="18871"/>
    <cellStyle name="Normal 3 3 2 3 2 2 2 8" xfId="29428"/>
    <cellStyle name="Normal 3 3 2 3 2 2 2 9" xfId="39983"/>
    <cellStyle name="Normal 3 3 2 3 2 2 3" xfId="1070"/>
    <cellStyle name="Normal 3 3 2 3 2 2 3 10" xfId="50899"/>
    <cellStyle name="Normal 3 3 2 3 2 2 3 2" xfId="2302"/>
    <cellStyle name="Normal 3 3 2 3 2 2 3 2 2" xfId="7588"/>
    <cellStyle name="Normal 3 3 2 3 2 2 3 2 2 2" xfId="12869"/>
    <cellStyle name="Normal 3 3 2 3 2 2 3 2 2 2 2" xfId="28375"/>
    <cellStyle name="Normal 3 3 2 3 2 2 3 2 2 2 3" xfId="38932"/>
    <cellStyle name="Normal 3 3 2 3 2 2 3 2 2 2 4" xfId="49487"/>
    <cellStyle name="Normal 3 3 2 3 2 2 3 2 2 2 5" xfId="60051"/>
    <cellStyle name="Normal 3 3 2 3 2 2 3 2 2 3" xfId="17988"/>
    <cellStyle name="Normal 3 3 2 3 2 2 3 2 2 4" xfId="23095"/>
    <cellStyle name="Normal 3 3 2 3 2 2 3 2 2 5" xfId="33652"/>
    <cellStyle name="Normal 3 3 2 3 2 2 3 2 2 6" xfId="44207"/>
    <cellStyle name="Normal 3 3 2 3 2 2 3 2 2 7" xfId="54771"/>
    <cellStyle name="Normal 3 3 2 3 2 2 3 2 3" xfId="10228"/>
    <cellStyle name="Normal 3 3 2 3 2 2 3 2 3 2" xfId="25735"/>
    <cellStyle name="Normal 3 3 2 3 2 2 3 2 3 3" xfId="36292"/>
    <cellStyle name="Normal 3 3 2 3 2 2 3 2 3 4" xfId="46847"/>
    <cellStyle name="Normal 3 3 2 3 2 2 3 2 3 5" xfId="57411"/>
    <cellStyle name="Normal 3 3 2 3 2 2 3 2 4" xfId="4946"/>
    <cellStyle name="Normal 3 3 2 3 2 2 3 2 5" xfId="15524"/>
    <cellStyle name="Normal 3 3 2 3 2 2 3 2 6" xfId="20455"/>
    <cellStyle name="Normal 3 3 2 3 2 2 3 2 7" xfId="31012"/>
    <cellStyle name="Normal 3 3 2 3 2 2 3 2 8" xfId="41567"/>
    <cellStyle name="Normal 3 3 2 3 2 2 3 2 9" xfId="52131"/>
    <cellStyle name="Normal 3 3 2 3 2 2 3 3" xfId="6356"/>
    <cellStyle name="Normal 3 3 2 3 2 2 3 3 2" xfId="11637"/>
    <cellStyle name="Normal 3 3 2 3 2 2 3 3 2 2" xfId="27143"/>
    <cellStyle name="Normal 3 3 2 3 2 2 3 3 2 3" xfId="37700"/>
    <cellStyle name="Normal 3 3 2 3 2 2 3 3 2 4" xfId="48255"/>
    <cellStyle name="Normal 3 3 2 3 2 2 3 3 2 5" xfId="58819"/>
    <cellStyle name="Normal 3 3 2 3 2 2 3 3 3" xfId="16756"/>
    <cellStyle name="Normal 3 3 2 3 2 2 3 3 4" xfId="21863"/>
    <cellStyle name="Normal 3 3 2 3 2 2 3 3 5" xfId="32420"/>
    <cellStyle name="Normal 3 3 2 3 2 2 3 3 6" xfId="42975"/>
    <cellStyle name="Normal 3 3 2 3 2 2 3 3 7" xfId="53539"/>
    <cellStyle name="Normal 3 3 2 3 2 2 3 4" xfId="8996"/>
    <cellStyle name="Normal 3 3 2 3 2 2 3 4 2" xfId="24503"/>
    <cellStyle name="Normal 3 3 2 3 2 2 3 4 3" xfId="35060"/>
    <cellStyle name="Normal 3 3 2 3 2 2 3 4 4" xfId="45615"/>
    <cellStyle name="Normal 3 3 2 3 2 2 3 4 5" xfId="56179"/>
    <cellStyle name="Normal 3 3 2 3 2 2 3 5" xfId="3714"/>
    <cellStyle name="Normal 3 3 2 3 2 2 3 6" xfId="14292"/>
    <cellStyle name="Normal 3 3 2 3 2 2 3 7" xfId="19223"/>
    <cellStyle name="Normal 3 3 2 3 2 2 3 8" xfId="29780"/>
    <cellStyle name="Normal 3 3 2 3 2 2 3 9" xfId="40335"/>
    <cellStyle name="Normal 3 3 2 3 2 2 4" xfId="1598"/>
    <cellStyle name="Normal 3 3 2 3 2 2 4 2" xfId="6884"/>
    <cellStyle name="Normal 3 3 2 3 2 2 4 2 2" xfId="12165"/>
    <cellStyle name="Normal 3 3 2 3 2 2 4 2 2 2" xfId="27671"/>
    <cellStyle name="Normal 3 3 2 3 2 2 4 2 2 3" xfId="38228"/>
    <cellStyle name="Normal 3 3 2 3 2 2 4 2 2 4" xfId="48783"/>
    <cellStyle name="Normal 3 3 2 3 2 2 4 2 2 5" xfId="59347"/>
    <cellStyle name="Normal 3 3 2 3 2 2 4 2 3" xfId="17284"/>
    <cellStyle name="Normal 3 3 2 3 2 2 4 2 4" xfId="22391"/>
    <cellStyle name="Normal 3 3 2 3 2 2 4 2 5" xfId="32948"/>
    <cellStyle name="Normal 3 3 2 3 2 2 4 2 6" xfId="43503"/>
    <cellStyle name="Normal 3 3 2 3 2 2 4 2 7" xfId="54067"/>
    <cellStyle name="Normal 3 3 2 3 2 2 4 3" xfId="9524"/>
    <cellStyle name="Normal 3 3 2 3 2 2 4 3 2" xfId="25031"/>
    <cellStyle name="Normal 3 3 2 3 2 2 4 3 3" xfId="35588"/>
    <cellStyle name="Normal 3 3 2 3 2 2 4 3 4" xfId="46143"/>
    <cellStyle name="Normal 3 3 2 3 2 2 4 3 5" xfId="56707"/>
    <cellStyle name="Normal 3 3 2 3 2 2 4 4" xfId="4242"/>
    <cellStyle name="Normal 3 3 2 3 2 2 4 5" xfId="14820"/>
    <cellStyle name="Normal 3 3 2 3 2 2 4 6" xfId="19751"/>
    <cellStyle name="Normal 3 3 2 3 2 2 4 7" xfId="30308"/>
    <cellStyle name="Normal 3 3 2 3 2 2 4 8" xfId="40863"/>
    <cellStyle name="Normal 3 3 2 3 2 2 4 9" xfId="51427"/>
    <cellStyle name="Normal 3 3 2 3 2 2 5" xfId="5651"/>
    <cellStyle name="Normal 3 3 2 3 2 2 5 2" xfId="10933"/>
    <cellStyle name="Normal 3 3 2 3 2 2 5 2 2" xfId="26439"/>
    <cellStyle name="Normal 3 3 2 3 2 2 5 2 3" xfId="36996"/>
    <cellStyle name="Normal 3 3 2 3 2 2 5 2 4" xfId="47551"/>
    <cellStyle name="Normal 3 3 2 3 2 2 5 2 5" xfId="58115"/>
    <cellStyle name="Normal 3 3 2 3 2 2 5 3" xfId="16052"/>
    <cellStyle name="Normal 3 3 2 3 2 2 5 4" xfId="21159"/>
    <cellStyle name="Normal 3 3 2 3 2 2 5 5" xfId="31716"/>
    <cellStyle name="Normal 3 3 2 3 2 2 5 6" xfId="42271"/>
    <cellStyle name="Normal 3 3 2 3 2 2 5 7" xfId="52835"/>
    <cellStyle name="Normal 3 3 2 3 2 2 6" xfId="8292"/>
    <cellStyle name="Normal 3 3 2 3 2 2 6 2" xfId="23799"/>
    <cellStyle name="Normal 3 3 2 3 2 2 6 3" xfId="34356"/>
    <cellStyle name="Normal 3 3 2 3 2 2 6 4" xfId="44911"/>
    <cellStyle name="Normal 3 3 2 3 2 2 6 5" xfId="55475"/>
    <cellStyle name="Normal 3 3 2 3 2 2 7" xfId="3014"/>
    <cellStyle name="Normal 3 3 2 3 2 2 8" xfId="13588"/>
    <cellStyle name="Normal 3 3 2 3 2 2 9" xfId="18519"/>
    <cellStyle name="Normal 3 3 2 3 2 3" xfId="541"/>
    <cellStyle name="Normal 3 3 2 3 2 3 10" xfId="39807"/>
    <cellStyle name="Normal 3 3 2 3 2 3 11" xfId="50371"/>
    <cellStyle name="Normal 3 3 2 3 2 3 2" xfId="1246"/>
    <cellStyle name="Normal 3 3 2 3 2 3 2 10" xfId="51075"/>
    <cellStyle name="Normal 3 3 2 3 2 3 2 2" xfId="2478"/>
    <cellStyle name="Normal 3 3 2 3 2 3 2 2 2" xfId="7764"/>
    <cellStyle name="Normal 3 3 2 3 2 3 2 2 2 2" xfId="13045"/>
    <cellStyle name="Normal 3 3 2 3 2 3 2 2 2 2 2" xfId="28551"/>
    <cellStyle name="Normal 3 3 2 3 2 3 2 2 2 2 3" xfId="39108"/>
    <cellStyle name="Normal 3 3 2 3 2 3 2 2 2 2 4" xfId="49663"/>
    <cellStyle name="Normal 3 3 2 3 2 3 2 2 2 2 5" xfId="60227"/>
    <cellStyle name="Normal 3 3 2 3 2 3 2 2 2 3" xfId="18164"/>
    <cellStyle name="Normal 3 3 2 3 2 3 2 2 2 4" xfId="23271"/>
    <cellStyle name="Normal 3 3 2 3 2 3 2 2 2 5" xfId="33828"/>
    <cellStyle name="Normal 3 3 2 3 2 3 2 2 2 6" xfId="44383"/>
    <cellStyle name="Normal 3 3 2 3 2 3 2 2 2 7" xfId="54947"/>
    <cellStyle name="Normal 3 3 2 3 2 3 2 2 3" xfId="10404"/>
    <cellStyle name="Normal 3 3 2 3 2 3 2 2 3 2" xfId="25911"/>
    <cellStyle name="Normal 3 3 2 3 2 3 2 2 3 3" xfId="36468"/>
    <cellStyle name="Normal 3 3 2 3 2 3 2 2 3 4" xfId="47023"/>
    <cellStyle name="Normal 3 3 2 3 2 3 2 2 3 5" xfId="57587"/>
    <cellStyle name="Normal 3 3 2 3 2 3 2 2 4" xfId="5122"/>
    <cellStyle name="Normal 3 3 2 3 2 3 2 2 5" xfId="15700"/>
    <cellStyle name="Normal 3 3 2 3 2 3 2 2 6" xfId="20631"/>
    <cellStyle name="Normal 3 3 2 3 2 3 2 2 7" xfId="31188"/>
    <cellStyle name="Normal 3 3 2 3 2 3 2 2 8" xfId="41743"/>
    <cellStyle name="Normal 3 3 2 3 2 3 2 2 9" xfId="52307"/>
    <cellStyle name="Normal 3 3 2 3 2 3 2 3" xfId="6532"/>
    <cellStyle name="Normal 3 3 2 3 2 3 2 3 2" xfId="11813"/>
    <cellStyle name="Normal 3 3 2 3 2 3 2 3 2 2" xfId="27319"/>
    <cellStyle name="Normal 3 3 2 3 2 3 2 3 2 3" xfId="37876"/>
    <cellStyle name="Normal 3 3 2 3 2 3 2 3 2 4" xfId="48431"/>
    <cellStyle name="Normal 3 3 2 3 2 3 2 3 2 5" xfId="58995"/>
    <cellStyle name="Normal 3 3 2 3 2 3 2 3 3" xfId="16932"/>
    <cellStyle name="Normal 3 3 2 3 2 3 2 3 4" xfId="22039"/>
    <cellStyle name="Normal 3 3 2 3 2 3 2 3 5" xfId="32596"/>
    <cellStyle name="Normal 3 3 2 3 2 3 2 3 6" xfId="43151"/>
    <cellStyle name="Normal 3 3 2 3 2 3 2 3 7" xfId="53715"/>
    <cellStyle name="Normal 3 3 2 3 2 3 2 4" xfId="9172"/>
    <cellStyle name="Normal 3 3 2 3 2 3 2 4 2" xfId="24679"/>
    <cellStyle name="Normal 3 3 2 3 2 3 2 4 3" xfId="35236"/>
    <cellStyle name="Normal 3 3 2 3 2 3 2 4 4" xfId="45791"/>
    <cellStyle name="Normal 3 3 2 3 2 3 2 4 5" xfId="56355"/>
    <cellStyle name="Normal 3 3 2 3 2 3 2 5" xfId="3890"/>
    <cellStyle name="Normal 3 3 2 3 2 3 2 6" xfId="14468"/>
    <cellStyle name="Normal 3 3 2 3 2 3 2 7" xfId="19399"/>
    <cellStyle name="Normal 3 3 2 3 2 3 2 8" xfId="29956"/>
    <cellStyle name="Normal 3 3 2 3 2 3 2 9" xfId="40511"/>
    <cellStyle name="Normal 3 3 2 3 2 3 3" xfId="1774"/>
    <cellStyle name="Normal 3 3 2 3 2 3 3 2" xfId="7060"/>
    <cellStyle name="Normal 3 3 2 3 2 3 3 2 2" xfId="12341"/>
    <cellStyle name="Normal 3 3 2 3 2 3 3 2 2 2" xfId="27847"/>
    <cellStyle name="Normal 3 3 2 3 2 3 3 2 2 3" xfId="38404"/>
    <cellStyle name="Normal 3 3 2 3 2 3 3 2 2 4" xfId="48959"/>
    <cellStyle name="Normal 3 3 2 3 2 3 3 2 2 5" xfId="59523"/>
    <cellStyle name="Normal 3 3 2 3 2 3 3 2 3" xfId="17460"/>
    <cellStyle name="Normal 3 3 2 3 2 3 3 2 4" xfId="22567"/>
    <cellStyle name="Normal 3 3 2 3 2 3 3 2 5" xfId="33124"/>
    <cellStyle name="Normal 3 3 2 3 2 3 3 2 6" xfId="43679"/>
    <cellStyle name="Normal 3 3 2 3 2 3 3 2 7" xfId="54243"/>
    <cellStyle name="Normal 3 3 2 3 2 3 3 3" xfId="9700"/>
    <cellStyle name="Normal 3 3 2 3 2 3 3 3 2" xfId="25207"/>
    <cellStyle name="Normal 3 3 2 3 2 3 3 3 3" xfId="35764"/>
    <cellStyle name="Normal 3 3 2 3 2 3 3 3 4" xfId="46319"/>
    <cellStyle name="Normal 3 3 2 3 2 3 3 3 5" xfId="56883"/>
    <cellStyle name="Normal 3 3 2 3 2 3 3 4" xfId="4418"/>
    <cellStyle name="Normal 3 3 2 3 2 3 3 5" xfId="14996"/>
    <cellStyle name="Normal 3 3 2 3 2 3 3 6" xfId="19927"/>
    <cellStyle name="Normal 3 3 2 3 2 3 3 7" xfId="30484"/>
    <cellStyle name="Normal 3 3 2 3 2 3 3 8" xfId="41039"/>
    <cellStyle name="Normal 3 3 2 3 2 3 3 9" xfId="51603"/>
    <cellStyle name="Normal 3 3 2 3 2 3 4" xfId="5827"/>
    <cellStyle name="Normal 3 3 2 3 2 3 4 2" xfId="11109"/>
    <cellStyle name="Normal 3 3 2 3 2 3 4 2 2" xfId="26615"/>
    <cellStyle name="Normal 3 3 2 3 2 3 4 2 3" xfId="37172"/>
    <cellStyle name="Normal 3 3 2 3 2 3 4 2 4" xfId="47727"/>
    <cellStyle name="Normal 3 3 2 3 2 3 4 2 5" xfId="58291"/>
    <cellStyle name="Normal 3 3 2 3 2 3 4 3" xfId="16228"/>
    <cellStyle name="Normal 3 3 2 3 2 3 4 4" xfId="21335"/>
    <cellStyle name="Normal 3 3 2 3 2 3 4 5" xfId="31892"/>
    <cellStyle name="Normal 3 3 2 3 2 3 4 6" xfId="42447"/>
    <cellStyle name="Normal 3 3 2 3 2 3 4 7" xfId="53011"/>
    <cellStyle name="Normal 3 3 2 3 2 3 5" xfId="8468"/>
    <cellStyle name="Normal 3 3 2 3 2 3 5 2" xfId="23975"/>
    <cellStyle name="Normal 3 3 2 3 2 3 5 3" xfId="34532"/>
    <cellStyle name="Normal 3 3 2 3 2 3 5 4" xfId="45087"/>
    <cellStyle name="Normal 3 3 2 3 2 3 5 5" xfId="55651"/>
    <cellStyle name="Normal 3 3 2 3 2 3 6" xfId="3186"/>
    <cellStyle name="Normal 3 3 2 3 2 3 7" xfId="13764"/>
    <cellStyle name="Normal 3 3 2 3 2 3 8" xfId="18695"/>
    <cellStyle name="Normal 3 3 2 3 2 3 9" xfId="29252"/>
    <cellStyle name="Normal 3 3 2 3 2 4" xfId="894"/>
    <cellStyle name="Normal 3 3 2 3 2 4 10" xfId="50723"/>
    <cellStyle name="Normal 3 3 2 3 2 4 2" xfId="2126"/>
    <cellStyle name="Normal 3 3 2 3 2 4 2 2" xfId="7412"/>
    <cellStyle name="Normal 3 3 2 3 2 4 2 2 2" xfId="12693"/>
    <cellStyle name="Normal 3 3 2 3 2 4 2 2 2 2" xfId="28199"/>
    <cellStyle name="Normal 3 3 2 3 2 4 2 2 2 3" xfId="38756"/>
    <cellStyle name="Normal 3 3 2 3 2 4 2 2 2 4" xfId="49311"/>
    <cellStyle name="Normal 3 3 2 3 2 4 2 2 2 5" xfId="59875"/>
    <cellStyle name="Normal 3 3 2 3 2 4 2 2 3" xfId="17812"/>
    <cellStyle name="Normal 3 3 2 3 2 4 2 2 4" xfId="22919"/>
    <cellStyle name="Normal 3 3 2 3 2 4 2 2 5" xfId="33476"/>
    <cellStyle name="Normal 3 3 2 3 2 4 2 2 6" xfId="44031"/>
    <cellStyle name="Normal 3 3 2 3 2 4 2 2 7" xfId="54595"/>
    <cellStyle name="Normal 3 3 2 3 2 4 2 3" xfId="10052"/>
    <cellStyle name="Normal 3 3 2 3 2 4 2 3 2" xfId="25559"/>
    <cellStyle name="Normal 3 3 2 3 2 4 2 3 3" xfId="36116"/>
    <cellStyle name="Normal 3 3 2 3 2 4 2 3 4" xfId="46671"/>
    <cellStyle name="Normal 3 3 2 3 2 4 2 3 5" xfId="57235"/>
    <cellStyle name="Normal 3 3 2 3 2 4 2 4" xfId="4770"/>
    <cellStyle name="Normal 3 3 2 3 2 4 2 5" xfId="15348"/>
    <cellStyle name="Normal 3 3 2 3 2 4 2 6" xfId="20279"/>
    <cellStyle name="Normal 3 3 2 3 2 4 2 7" xfId="30836"/>
    <cellStyle name="Normal 3 3 2 3 2 4 2 8" xfId="41391"/>
    <cellStyle name="Normal 3 3 2 3 2 4 2 9" xfId="51955"/>
    <cellStyle name="Normal 3 3 2 3 2 4 3" xfId="6180"/>
    <cellStyle name="Normal 3 3 2 3 2 4 3 2" xfId="11461"/>
    <cellStyle name="Normal 3 3 2 3 2 4 3 2 2" xfId="26967"/>
    <cellStyle name="Normal 3 3 2 3 2 4 3 2 3" xfId="37524"/>
    <cellStyle name="Normal 3 3 2 3 2 4 3 2 4" xfId="48079"/>
    <cellStyle name="Normal 3 3 2 3 2 4 3 2 5" xfId="58643"/>
    <cellStyle name="Normal 3 3 2 3 2 4 3 3" xfId="16580"/>
    <cellStyle name="Normal 3 3 2 3 2 4 3 4" xfId="21687"/>
    <cellStyle name="Normal 3 3 2 3 2 4 3 5" xfId="32244"/>
    <cellStyle name="Normal 3 3 2 3 2 4 3 6" xfId="42799"/>
    <cellStyle name="Normal 3 3 2 3 2 4 3 7" xfId="53363"/>
    <cellStyle name="Normal 3 3 2 3 2 4 4" xfId="8820"/>
    <cellStyle name="Normal 3 3 2 3 2 4 4 2" xfId="24327"/>
    <cellStyle name="Normal 3 3 2 3 2 4 4 3" xfId="34884"/>
    <cellStyle name="Normal 3 3 2 3 2 4 4 4" xfId="45439"/>
    <cellStyle name="Normal 3 3 2 3 2 4 4 5" xfId="56003"/>
    <cellStyle name="Normal 3 3 2 3 2 4 5" xfId="3538"/>
    <cellStyle name="Normal 3 3 2 3 2 4 6" xfId="14116"/>
    <cellStyle name="Normal 3 3 2 3 2 4 7" xfId="19047"/>
    <cellStyle name="Normal 3 3 2 3 2 4 8" xfId="29604"/>
    <cellStyle name="Normal 3 3 2 3 2 4 9" xfId="40159"/>
    <cellStyle name="Normal 3 3 2 3 2 5" xfId="1422"/>
    <cellStyle name="Normal 3 3 2 3 2 5 2" xfId="6708"/>
    <cellStyle name="Normal 3 3 2 3 2 5 2 2" xfId="11989"/>
    <cellStyle name="Normal 3 3 2 3 2 5 2 2 2" xfId="27495"/>
    <cellStyle name="Normal 3 3 2 3 2 5 2 2 3" xfId="38052"/>
    <cellStyle name="Normal 3 3 2 3 2 5 2 2 4" xfId="48607"/>
    <cellStyle name="Normal 3 3 2 3 2 5 2 2 5" xfId="59171"/>
    <cellStyle name="Normal 3 3 2 3 2 5 2 3" xfId="17108"/>
    <cellStyle name="Normal 3 3 2 3 2 5 2 4" xfId="22215"/>
    <cellStyle name="Normal 3 3 2 3 2 5 2 5" xfId="32772"/>
    <cellStyle name="Normal 3 3 2 3 2 5 2 6" xfId="43327"/>
    <cellStyle name="Normal 3 3 2 3 2 5 2 7" xfId="53891"/>
    <cellStyle name="Normal 3 3 2 3 2 5 3" xfId="9348"/>
    <cellStyle name="Normal 3 3 2 3 2 5 3 2" xfId="24855"/>
    <cellStyle name="Normal 3 3 2 3 2 5 3 3" xfId="35412"/>
    <cellStyle name="Normal 3 3 2 3 2 5 3 4" xfId="45967"/>
    <cellStyle name="Normal 3 3 2 3 2 5 3 5" xfId="56531"/>
    <cellStyle name="Normal 3 3 2 3 2 5 4" xfId="4066"/>
    <cellStyle name="Normal 3 3 2 3 2 5 5" xfId="14644"/>
    <cellStyle name="Normal 3 3 2 3 2 5 6" xfId="19575"/>
    <cellStyle name="Normal 3 3 2 3 2 5 7" xfId="30132"/>
    <cellStyle name="Normal 3 3 2 3 2 5 8" xfId="40687"/>
    <cellStyle name="Normal 3 3 2 3 2 5 9" xfId="51251"/>
    <cellStyle name="Normal 3 3 2 3 2 6" xfId="2654"/>
    <cellStyle name="Normal 3 3 2 3 2 6 2" xfId="7940"/>
    <cellStyle name="Normal 3 3 2 3 2 6 2 2" xfId="13221"/>
    <cellStyle name="Normal 3 3 2 3 2 6 2 2 2" xfId="28727"/>
    <cellStyle name="Normal 3 3 2 3 2 6 2 2 3" xfId="39284"/>
    <cellStyle name="Normal 3 3 2 3 2 6 2 2 4" xfId="49839"/>
    <cellStyle name="Normal 3 3 2 3 2 6 2 2 5" xfId="60403"/>
    <cellStyle name="Normal 3 3 2 3 2 6 2 3" xfId="23447"/>
    <cellStyle name="Normal 3 3 2 3 2 6 2 4" xfId="34004"/>
    <cellStyle name="Normal 3 3 2 3 2 6 2 5" xfId="44559"/>
    <cellStyle name="Normal 3 3 2 3 2 6 2 6" xfId="55123"/>
    <cellStyle name="Normal 3 3 2 3 2 6 3" xfId="10580"/>
    <cellStyle name="Normal 3 3 2 3 2 6 3 2" xfId="26087"/>
    <cellStyle name="Normal 3 3 2 3 2 6 3 3" xfId="36644"/>
    <cellStyle name="Normal 3 3 2 3 2 6 3 4" xfId="47199"/>
    <cellStyle name="Normal 3 3 2 3 2 6 3 5" xfId="57763"/>
    <cellStyle name="Normal 3 3 2 3 2 6 4" xfId="5298"/>
    <cellStyle name="Normal 3 3 2 3 2 6 5" xfId="15876"/>
    <cellStyle name="Normal 3 3 2 3 2 6 6" xfId="20807"/>
    <cellStyle name="Normal 3 3 2 3 2 6 7" xfId="31364"/>
    <cellStyle name="Normal 3 3 2 3 2 6 8" xfId="41919"/>
    <cellStyle name="Normal 3 3 2 3 2 6 9" xfId="52483"/>
    <cellStyle name="Normal 3 3 2 3 2 7" xfId="5475"/>
    <cellStyle name="Normal 3 3 2 3 2 7 2" xfId="10757"/>
    <cellStyle name="Normal 3 3 2 3 2 7 2 2" xfId="26263"/>
    <cellStyle name="Normal 3 3 2 3 2 7 2 3" xfId="36820"/>
    <cellStyle name="Normal 3 3 2 3 2 7 2 4" xfId="47375"/>
    <cellStyle name="Normal 3 3 2 3 2 7 2 5" xfId="57939"/>
    <cellStyle name="Normal 3 3 2 3 2 7 3" xfId="20983"/>
    <cellStyle name="Normal 3 3 2 3 2 7 4" xfId="31540"/>
    <cellStyle name="Normal 3 3 2 3 2 7 5" xfId="42095"/>
    <cellStyle name="Normal 3 3 2 3 2 7 6" xfId="52659"/>
    <cellStyle name="Normal 3 3 2 3 2 8" xfId="8116"/>
    <cellStyle name="Normal 3 3 2 3 2 8 2" xfId="23623"/>
    <cellStyle name="Normal 3 3 2 3 2 8 3" xfId="34180"/>
    <cellStyle name="Normal 3 3 2 3 2 8 4" xfId="44735"/>
    <cellStyle name="Normal 3 3 2 3 2 8 5" xfId="55299"/>
    <cellStyle name="Normal 3 3 2 3 2 9" xfId="2831"/>
    <cellStyle name="Normal 3 3 2 3 3" xfId="278"/>
    <cellStyle name="Normal 3 3 2 3 3 10" xfId="28993"/>
    <cellStyle name="Normal 3 3 2 3 3 11" xfId="39548"/>
    <cellStyle name="Normal 3 3 2 3 3 12" xfId="50108"/>
    <cellStyle name="Normal 3 3 2 3 3 2" xfId="631"/>
    <cellStyle name="Normal 3 3 2 3 3 2 10" xfId="50460"/>
    <cellStyle name="Normal 3 3 2 3 3 2 2" xfId="1863"/>
    <cellStyle name="Normal 3 3 2 3 3 2 2 2" xfId="7149"/>
    <cellStyle name="Normal 3 3 2 3 3 2 2 2 2" xfId="12430"/>
    <cellStyle name="Normal 3 3 2 3 3 2 2 2 2 2" xfId="27936"/>
    <cellStyle name="Normal 3 3 2 3 3 2 2 2 2 3" xfId="38493"/>
    <cellStyle name="Normal 3 3 2 3 3 2 2 2 2 4" xfId="49048"/>
    <cellStyle name="Normal 3 3 2 3 3 2 2 2 2 5" xfId="59612"/>
    <cellStyle name="Normal 3 3 2 3 3 2 2 2 3" xfId="17549"/>
    <cellStyle name="Normal 3 3 2 3 3 2 2 2 4" xfId="22656"/>
    <cellStyle name="Normal 3 3 2 3 3 2 2 2 5" xfId="33213"/>
    <cellStyle name="Normal 3 3 2 3 3 2 2 2 6" xfId="43768"/>
    <cellStyle name="Normal 3 3 2 3 3 2 2 2 7" xfId="54332"/>
    <cellStyle name="Normal 3 3 2 3 3 2 2 3" xfId="9789"/>
    <cellStyle name="Normal 3 3 2 3 3 2 2 3 2" xfId="25296"/>
    <cellStyle name="Normal 3 3 2 3 3 2 2 3 3" xfId="35853"/>
    <cellStyle name="Normal 3 3 2 3 3 2 2 3 4" xfId="46408"/>
    <cellStyle name="Normal 3 3 2 3 3 2 2 3 5" xfId="56972"/>
    <cellStyle name="Normal 3 3 2 3 3 2 2 4" xfId="4507"/>
    <cellStyle name="Normal 3 3 2 3 3 2 2 5" xfId="15085"/>
    <cellStyle name="Normal 3 3 2 3 3 2 2 6" xfId="20016"/>
    <cellStyle name="Normal 3 3 2 3 3 2 2 7" xfId="30573"/>
    <cellStyle name="Normal 3 3 2 3 3 2 2 8" xfId="41128"/>
    <cellStyle name="Normal 3 3 2 3 3 2 2 9" xfId="51692"/>
    <cellStyle name="Normal 3 3 2 3 3 2 3" xfId="5917"/>
    <cellStyle name="Normal 3 3 2 3 3 2 3 2" xfId="11198"/>
    <cellStyle name="Normal 3 3 2 3 3 2 3 2 2" xfId="26704"/>
    <cellStyle name="Normal 3 3 2 3 3 2 3 2 3" xfId="37261"/>
    <cellStyle name="Normal 3 3 2 3 3 2 3 2 4" xfId="47816"/>
    <cellStyle name="Normal 3 3 2 3 3 2 3 2 5" xfId="58380"/>
    <cellStyle name="Normal 3 3 2 3 3 2 3 3" xfId="16317"/>
    <cellStyle name="Normal 3 3 2 3 3 2 3 4" xfId="21424"/>
    <cellStyle name="Normal 3 3 2 3 3 2 3 5" xfId="31981"/>
    <cellStyle name="Normal 3 3 2 3 3 2 3 6" xfId="42536"/>
    <cellStyle name="Normal 3 3 2 3 3 2 3 7" xfId="53100"/>
    <cellStyle name="Normal 3 3 2 3 3 2 4" xfId="8557"/>
    <cellStyle name="Normal 3 3 2 3 3 2 4 2" xfId="24064"/>
    <cellStyle name="Normal 3 3 2 3 3 2 4 3" xfId="34621"/>
    <cellStyle name="Normal 3 3 2 3 3 2 4 4" xfId="45176"/>
    <cellStyle name="Normal 3 3 2 3 3 2 4 5" xfId="55740"/>
    <cellStyle name="Normal 3 3 2 3 3 2 5" xfId="3275"/>
    <cellStyle name="Normal 3 3 2 3 3 2 6" xfId="13853"/>
    <cellStyle name="Normal 3 3 2 3 3 2 7" xfId="18784"/>
    <cellStyle name="Normal 3 3 2 3 3 2 8" xfId="29341"/>
    <cellStyle name="Normal 3 3 2 3 3 2 9" xfId="39896"/>
    <cellStyle name="Normal 3 3 2 3 3 3" xfId="983"/>
    <cellStyle name="Normal 3 3 2 3 3 3 10" xfId="50812"/>
    <cellStyle name="Normal 3 3 2 3 3 3 2" xfId="2215"/>
    <cellStyle name="Normal 3 3 2 3 3 3 2 2" xfId="7501"/>
    <cellStyle name="Normal 3 3 2 3 3 3 2 2 2" xfId="12782"/>
    <cellStyle name="Normal 3 3 2 3 3 3 2 2 2 2" xfId="28288"/>
    <cellStyle name="Normal 3 3 2 3 3 3 2 2 2 3" xfId="38845"/>
    <cellStyle name="Normal 3 3 2 3 3 3 2 2 2 4" xfId="49400"/>
    <cellStyle name="Normal 3 3 2 3 3 3 2 2 2 5" xfId="59964"/>
    <cellStyle name="Normal 3 3 2 3 3 3 2 2 3" xfId="17901"/>
    <cellStyle name="Normal 3 3 2 3 3 3 2 2 4" xfId="23008"/>
    <cellStyle name="Normal 3 3 2 3 3 3 2 2 5" xfId="33565"/>
    <cellStyle name="Normal 3 3 2 3 3 3 2 2 6" xfId="44120"/>
    <cellStyle name="Normal 3 3 2 3 3 3 2 2 7" xfId="54684"/>
    <cellStyle name="Normal 3 3 2 3 3 3 2 3" xfId="10141"/>
    <cellStyle name="Normal 3 3 2 3 3 3 2 3 2" xfId="25648"/>
    <cellStyle name="Normal 3 3 2 3 3 3 2 3 3" xfId="36205"/>
    <cellStyle name="Normal 3 3 2 3 3 3 2 3 4" xfId="46760"/>
    <cellStyle name="Normal 3 3 2 3 3 3 2 3 5" xfId="57324"/>
    <cellStyle name="Normal 3 3 2 3 3 3 2 4" xfId="4859"/>
    <cellStyle name="Normal 3 3 2 3 3 3 2 5" xfId="15437"/>
    <cellStyle name="Normal 3 3 2 3 3 3 2 6" xfId="20368"/>
    <cellStyle name="Normal 3 3 2 3 3 3 2 7" xfId="30925"/>
    <cellStyle name="Normal 3 3 2 3 3 3 2 8" xfId="41480"/>
    <cellStyle name="Normal 3 3 2 3 3 3 2 9" xfId="52044"/>
    <cellStyle name="Normal 3 3 2 3 3 3 3" xfId="6269"/>
    <cellStyle name="Normal 3 3 2 3 3 3 3 2" xfId="11550"/>
    <cellStyle name="Normal 3 3 2 3 3 3 3 2 2" xfId="27056"/>
    <cellStyle name="Normal 3 3 2 3 3 3 3 2 3" xfId="37613"/>
    <cellStyle name="Normal 3 3 2 3 3 3 3 2 4" xfId="48168"/>
    <cellStyle name="Normal 3 3 2 3 3 3 3 2 5" xfId="58732"/>
    <cellStyle name="Normal 3 3 2 3 3 3 3 3" xfId="16669"/>
    <cellStyle name="Normal 3 3 2 3 3 3 3 4" xfId="21776"/>
    <cellStyle name="Normal 3 3 2 3 3 3 3 5" xfId="32333"/>
    <cellStyle name="Normal 3 3 2 3 3 3 3 6" xfId="42888"/>
    <cellStyle name="Normal 3 3 2 3 3 3 3 7" xfId="53452"/>
    <cellStyle name="Normal 3 3 2 3 3 3 4" xfId="8909"/>
    <cellStyle name="Normal 3 3 2 3 3 3 4 2" xfId="24416"/>
    <cellStyle name="Normal 3 3 2 3 3 3 4 3" xfId="34973"/>
    <cellStyle name="Normal 3 3 2 3 3 3 4 4" xfId="45528"/>
    <cellStyle name="Normal 3 3 2 3 3 3 4 5" xfId="56092"/>
    <cellStyle name="Normal 3 3 2 3 3 3 5" xfId="3627"/>
    <cellStyle name="Normal 3 3 2 3 3 3 6" xfId="14205"/>
    <cellStyle name="Normal 3 3 2 3 3 3 7" xfId="19136"/>
    <cellStyle name="Normal 3 3 2 3 3 3 8" xfId="29693"/>
    <cellStyle name="Normal 3 3 2 3 3 3 9" xfId="40248"/>
    <cellStyle name="Normal 3 3 2 3 3 4" xfId="1511"/>
    <cellStyle name="Normal 3 3 2 3 3 4 2" xfId="6797"/>
    <cellStyle name="Normal 3 3 2 3 3 4 2 2" xfId="12078"/>
    <cellStyle name="Normal 3 3 2 3 3 4 2 2 2" xfId="27584"/>
    <cellStyle name="Normal 3 3 2 3 3 4 2 2 3" xfId="38141"/>
    <cellStyle name="Normal 3 3 2 3 3 4 2 2 4" xfId="48696"/>
    <cellStyle name="Normal 3 3 2 3 3 4 2 2 5" xfId="59260"/>
    <cellStyle name="Normal 3 3 2 3 3 4 2 3" xfId="17197"/>
    <cellStyle name="Normal 3 3 2 3 3 4 2 4" xfId="22304"/>
    <cellStyle name="Normal 3 3 2 3 3 4 2 5" xfId="32861"/>
    <cellStyle name="Normal 3 3 2 3 3 4 2 6" xfId="43416"/>
    <cellStyle name="Normal 3 3 2 3 3 4 2 7" xfId="53980"/>
    <cellStyle name="Normal 3 3 2 3 3 4 3" xfId="9437"/>
    <cellStyle name="Normal 3 3 2 3 3 4 3 2" xfId="24944"/>
    <cellStyle name="Normal 3 3 2 3 3 4 3 3" xfId="35501"/>
    <cellStyle name="Normal 3 3 2 3 3 4 3 4" xfId="46056"/>
    <cellStyle name="Normal 3 3 2 3 3 4 3 5" xfId="56620"/>
    <cellStyle name="Normal 3 3 2 3 3 4 4" xfId="4155"/>
    <cellStyle name="Normal 3 3 2 3 3 4 5" xfId="14733"/>
    <cellStyle name="Normal 3 3 2 3 3 4 6" xfId="19664"/>
    <cellStyle name="Normal 3 3 2 3 3 4 7" xfId="30221"/>
    <cellStyle name="Normal 3 3 2 3 3 4 8" xfId="40776"/>
    <cellStyle name="Normal 3 3 2 3 3 4 9" xfId="51340"/>
    <cellStyle name="Normal 3 3 2 3 3 5" xfId="5564"/>
    <cellStyle name="Normal 3 3 2 3 3 5 2" xfId="10846"/>
    <cellStyle name="Normal 3 3 2 3 3 5 2 2" xfId="26352"/>
    <cellStyle name="Normal 3 3 2 3 3 5 2 3" xfId="36909"/>
    <cellStyle name="Normal 3 3 2 3 3 5 2 4" xfId="47464"/>
    <cellStyle name="Normal 3 3 2 3 3 5 2 5" xfId="58028"/>
    <cellStyle name="Normal 3 3 2 3 3 5 3" xfId="15965"/>
    <cellStyle name="Normal 3 3 2 3 3 5 4" xfId="21072"/>
    <cellStyle name="Normal 3 3 2 3 3 5 5" xfId="31629"/>
    <cellStyle name="Normal 3 3 2 3 3 5 6" xfId="42184"/>
    <cellStyle name="Normal 3 3 2 3 3 5 7" xfId="52748"/>
    <cellStyle name="Normal 3 3 2 3 3 6" xfId="8205"/>
    <cellStyle name="Normal 3 3 2 3 3 6 2" xfId="23712"/>
    <cellStyle name="Normal 3 3 2 3 3 6 3" xfId="34269"/>
    <cellStyle name="Normal 3 3 2 3 3 6 4" xfId="44824"/>
    <cellStyle name="Normal 3 3 2 3 3 6 5" xfId="55388"/>
    <cellStyle name="Normal 3 3 2 3 3 7" xfId="2927"/>
    <cellStyle name="Normal 3 3 2 3 3 8" xfId="13501"/>
    <cellStyle name="Normal 3 3 2 3 3 9" xfId="18432"/>
    <cellStyle name="Normal 3 3 2 3 4" xfId="454"/>
    <cellStyle name="Normal 3 3 2 3 4 10" xfId="39722"/>
    <cellStyle name="Normal 3 3 2 3 4 11" xfId="50284"/>
    <cellStyle name="Normal 3 3 2 3 4 2" xfId="1159"/>
    <cellStyle name="Normal 3 3 2 3 4 2 10" xfId="50988"/>
    <cellStyle name="Normal 3 3 2 3 4 2 2" xfId="2391"/>
    <cellStyle name="Normal 3 3 2 3 4 2 2 2" xfId="7677"/>
    <cellStyle name="Normal 3 3 2 3 4 2 2 2 2" xfId="12958"/>
    <cellStyle name="Normal 3 3 2 3 4 2 2 2 2 2" xfId="28464"/>
    <cellStyle name="Normal 3 3 2 3 4 2 2 2 2 3" xfId="39021"/>
    <cellStyle name="Normal 3 3 2 3 4 2 2 2 2 4" xfId="49576"/>
    <cellStyle name="Normal 3 3 2 3 4 2 2 2 2 5" xfId="60140"/>
    <cellStyle name="Normal 3 3 2 3 4 2 2 2 3" xfId="18077"/>
    <cellStyle name="Normal 3 3 2 3 4 2 2 2 4" xfId="23184"/>
    <cellStyle name="Normal 3 3 2 3 4 2 2 2 5" xfId="33741"/>
    <cellStyle name="Normal 3 3 2 3 4 2 2 2 6" xfId="44296"/>
    <cellStyle name="Normal 3 3 2 3 4 2 2 2 7" xfId="54860"/>
    <cellStyle name="Normal 3 3 2 3 4 2 2 3" xfId="10317"/>
    <cellStyle name="Normal 3 3 2 3 4 2 2 3 2" xfId="25824"/>
    <cellStyle name="Normal 3 3 2 3 4 2 2 3 3" xfId="36381"/>
    <cellStyle name="Normal 3 3 2 3 4 2 2 3 4" xfId="46936"/>
    <cellStyle name="Normal 3 3 2 3 4 2 2 3 5" xfId="57500"/>
    <cellStyle name="Normal 3 3 2 3 4 2 2 4" xfId="5035"/>
    <cellStyle name="Normal 3 3 2 3 4 2 2 5" xfId="15613"/>
    <cellStyle name="Normal 3 3 2 3 4 2 2 6" xfId="20544"/>
    <cellStyle name="Normal 3 3 2 3 4 2 2 7" xfId="31101"/>
    <cellStyle name="Normal 3 3 2 3 4 2 2 8" xfId="41656"/>
    <cellStyle name="Normal 3 3 2 3 4 2 2 9" xfId="52220"/>
    <cellStyle name="Normal 3 3 2 3 4 2 3" xfId="6445"/>
    <cellStyle name="Normal 3 3 2 3 4 2 3 2" xfId="11726"/>
    <cellStyle name="Normal 3 3 2 3 4 2 3 2 2" xfId="27232"/>
    <cellStyle name="Normal 3 3 2 3 4 2 3 2 3" xfId="37789"/>
    <cellStyle name="Normal 3 3 2 3 4 2 3 2 4" xfId="48344"/>
    <cellStyle name="Normal 3 3 2 3 4 2 3 2 5" xfId="58908"/>
    <cellStyle name="Normal 3 3 2 3 4 2 3 3" xfId="16845"/>
    <cellStyle name="Normal 3 3 2 3 4 2 3 4" xfId="21952"/>
    <cellStyle name="Normal 3 3 2 3 4 2 3 5" xfId="32509"/>
    <cellStyle name="Normal 3 3 2 3 4 2 3 6" xfId="43064"/>
    <cellStyle name="Normal 3 3 2 3 4 2 3 7" xfId="53628"/>
    <cellStyle name="Normal 3 3 2 3 4 2 4" xfId="9085"/>
    <cellStyle name="Normal 3 3 2 3 4 2 4 2" xfId="24592"/>
    <cellStyle name="Normal 3 3 2 3 4 2 4 3" xfId="35149"/>
    <cellStyle name="Normal 3 3 2 3 4 2 4 4" xfId="45704"/>
    <cellStyle name="Normal 3 3 2 3 4 2 4 5" xfId="56268"/>
    <cellStyle name="Normal 3 3 2 3 4 2 5" xfId="3803"/>
    <cellStyle name="Normal 3 3 2 3 4 2 6" xfId="14381"/>
    <cellStyle name="Normal 3 3 2 3 4 2 7" xfId="19312"/>
    <cellStyle name="Normal 3 3 2 3 4 2 8" xfId="29869"/>
    <cellStyle name="Normal 3 3 2 3 4 2 9" xfId="40424"/>
    <cellStyle name="Normal 3 3 2 3 4 3" xfId="1687"/>
    <cellStyle name="Normal 3 3 2 3 4 3 2" xfId="6973"/>
    <cellStyle name="Normal 3 3 2 3 4 3 2 2" xfId="12254"/>
    <cellStyle name="Normal 3 3 2 3 4 3 2 2 2" xfId="27760"/>
    <cellStyle name="Normal 3 3 2 3 4 3 2 2 3" xfId="38317"/>
    <cellStyle name="Normal 3 3 2 3 4 3 2 2 4" xfId="48872"/>
    <cellStyle name="Normal 3 3 2 3 4 3 2 2 5" xfId="59436"/>
    <cellStyle name="Normal 3 3 2 3 4 3 2 3" xfId="17373"/>
    <cellStyle name="Normal 3 3 2 3 4 3 2 4" xfId="22480"/>
    <cellStyle name="Normal 3 3 2 3 4 3 2 5" xfId="33037"/>
    <cellStyle name="Normal 3 3 2 3 4 3 2 6" xfId="43592"/>
    <cellStyle name="Normal 3 3 2 3 4 3 2 7" xfId="54156"/>
    <cellStyle name="Normal 3 3 2 3 4 3 3" xfId="9613"/>
    <cellStyle name="Normal 3 3 2 3 4 3 3 2" xfId="25120"/>
    <cellStyle name="Normal 3 3 2 3 4 3 3 3" xfId="35677"/>
    <cellStyle name="Normal 3 3 2 3 4 3 3 4" xfId="46232"/>
    <cellStyle name="Normal 3 3 2 3 4 3 3 5" xfId="56796"/>
    <cellStyle name="Normal 3 3 2 3 4 3 4" xfId="4331"/>
    <cellStyle name="Normal 3 3 2 3 4 3 5" xfId="14909"/>
    <cellStyle name="Normal 3 3 2 3 4 3 6" xfId="19840"/>
    <cellStyle name="Normal 3 3 2 3 4 3 7" xfId="30397"/>
    <cellStyle name="Normal 3 3 2 3 4 3 8" xfId="40952"/>
    <cellStyle name="Normal 3 3 2 3 4 3 9" xfId="51516"/>
    <cellStyle name="Normal 3 3 2 3 4 4" xfId="5740"/>
    <cellStyle name="Normal 3 3 2 3 4 4 2" xfId="11022"/>
    <cellStyle name="Normal 3 3 2 3 4 4 2 2" xfId="26528"/>
    <cellStyle name="Normal 3 3 2 3 4 4 2 3" xfId="37085"/>
    <cellStyle name="Normal 3 3 2 3 4 4 2 4" xfId="47640"/>
    <cellStyle name="Normal 3 3 2 3 4 4 2 5" xfId="58204"/>
    <cellStyle name="Normal 3 3 2 3 4 4 3" xfId="16141"/>
    <cellStyle name="Normal 3 3 2 3 4 4 4" xfId="21248"/>
    <cellStyle name="Normal 3 3 2 3 4 4 5" xfId="31805"/>
    <cellStyle name="Normal 3 3 2 3 4 4 6" xfId="42360"/>
    <cellStyle name="Normal 3 3 2 3 4 4 7" xfId="52924"/>
    <cellStyle name="Normal 3 3 2 3 4 5" xfId="8381"/>
    <cellStyle name="Normal 3 3 2 3 4 5 2" xfId="23888"/>
    <cellStyle name="Normal 3 3 2 3 4 5 3" xfId="34445"/>
    <cellStyle name="Normal 3 3 2 3 4 5 4" xfId="45000"/>
    <cellStyle name="Normal 3 3 2 3 4 5 5" xfId="55564"/>
    <cellStyle name="Normal 3 3 2 3 4 6" xfId="3101"/>
    <cellStyle name="Normal 3 3 2 3 4 7" xfId="13677"/>
    <cellStyle name="Normal 3 3 2 3 4 8" xfId="18608"/>
    <cellStyle name="Normal 3 3 2 3 4 9" xfId="29167"/>
    <cellStyle name="Normal 3 3 2 3 5" xfId="807"/>
    <cellStyle name="Normal 3 3 2 3 5 10" xfId="50636"/>
    <cellStyle name="Normal 3 3 2 3 5 2" xfId="2039"/>
    <cellStyle name="Normal 3 3 2 3 5 2 2" xfId="7325"/>
    <cellStyle name="Normal 3 3 2 3 5 2 2 2" xfId="12606"/>
    <cellStyle name="Normal 3 3 2 3 5 2 2 2 2" xfId="28112"/>
    <cellStyle name="Normal 3 3 2 3 5 2 2 2 3" xfId="38669"/>
    <cellStyle name="Normal 3 3 2 3 5 2 2 2 4" xfId="49224"/>
    <cellStyle name="Normal 3 3 2 3 5 2 2 2 5" xfId="59788"/>
    <cellStyle name="Normal 3 3 2 3 5 2 2 3" xfId="17725"/>
    <cellStyle name="Normal 3 3 2 3 5 2 2 4" xfId="22832"/>
    <cellStyle name="Normal 3 3 2 3 5 2 2 5" xfId="33389"/>
    <cellStyle name="Normal 3 3 2 3 5 2 2 6" xfId="43944"/>
    <cellStyle name="Normal 3 3 2 3 5 2 2 7" xfId="54508"/>
    <cellStyle name="Normal 3 3 2 3 5 2 3" xfId="9965"/>
    <cellStyle name="Normal 3 3 2 3 5 2 3 2" xfId="25472"/>
    <cellStyle name="Normal 3 3 2 3 5 2 3 3" xfId="36029"/>
    <cellStyle name="Normal 3 3 2 3 5 2 3 4" xfId="46584"/>
    <cellStyle name="Normal 3 3 2 3 5 2 3 5" xfId="57148"/>
    <cellStyle name="Normal 3 3 2 3 5 2 4" xfId="4683"/>
    <cellStyle name="Normal 3 3 2 3 5 2 5" xfId="15261"/>
    <cellStyle name="Normal 3 3 2 3 5 2 6" xfId="20192"/>
    <cellStyle name="Normal 3 3 2 3 5 2 7" xfId="30749"/>
    <cellStyle name="Normal 3 3 2 3 5 2 8" xfId="41304"/>
    <cellStyle name="Normal 3 3 2 3 5 2 9" xfId="51868"/>
    <cellStyle name="Normal 3 3 2 3 5 3" xfId="6093"/>
    <cellStyle name="Normal 3 3 2 3 5 3 2" xfId="11374"/>
    <cellStyle name="Normal 3 3 2 3 5 3 2 2" xfId="26880"/>
    <cellStyle name="Normal 3 3 2 3 5 3 2 3" xfId="37437"/>
    <cellStyle name="Normal 3 3 2 3 5 3 2 4" xfId="47992"/>
    <cellStyle name="Normal 3 3 2 3 5 3 2 5" xfId="58556"/>
    <cellStyle name="Normal 3 3 2 3 5 3 3" xfId="16493"/>
    <cellStyle name="Normal 3 3 2 3 5 3 4" xfId="21600"/>
    <cellStyle name="Normal 3 3 2 3 5 3 5" xfId="32157"/>
    <cellStyle name="Normal 3 3 2 3 5 3 6" xfId="42712"/>
    <cellStyle name="Normal 3 3 2 3 5 3 7" xfId="53276"/>
    <cellStyle name="Normal 3 3 2 3 5 4" xfId="8733"/>
    <cellStyle name="Normal 3 3 2 3 5 4 2" xfId="24240"/>
    <cellStyle name="Normal 3 3 2 3 5 4 3" xfId="34797"/>
    <cellStyle name="Normal 3 3 2 3 5 4 4" xfId="45352"/>
    <cellStyle name="Normal 3 3 2 3 5 4 5" xfId="55916"/>
    <cellStyle name="Normal 3 3 2 3 5 5" xfId="3451"/>
    <cellStyle name="Normal 3 3 2 3 5 6" xfId="14029"/>
    <cellStyle name="Normal 3 3 2 3 5 7" xfId="18960"/>
    <cellStyle name="Normal 3 3 2 3 5 8" xfId="29517"/>
    <cellStyle name="Normal 3 3 2 3 5 9" xfId="40072"/>
    <cellStyle name="Normal 3 3 2 3 6" xfId="1335"/>
    <cellStyle name="Normal 3 3 2 3 6 2" xfId="6621"/>
    <cellStyle name="Normal 3 3 2 3 6 2 2" xfId="11902"/>
    <cellStyle name="Normal 3 3 2 3 6 2 2 2" xfId="27408"/>
    <cellStyle name="Normal 3 3 2 3 6 2 2 3" xfId="37965"/>
    <cellStyle name="Normal 3 3 2 3 6 2 2 4" xfId="48520"/>
    <cellStyle name="Normal 3 3 2 3 6 2 2 5" xfId="59084"/>
    <cellStyle name="Normal 3 3 2 3 6 2 3" xfId="17021"/>
    <cellStyle name="Normal 3 3 2 3 6 2 4" xfId="22128"/>
    <cellStyle name="Normal 3 3 2 3 6 2 5" xfId="32685"/>
    <cellStyle name="Normal 3 3 2 3 6 2 6" xfId="43240"/>
    <cellStyle name="Normal 3 3 2 3 6 2 7" xfId="53804"/>
    <cellStyle name="Normal 3 3 2 3 6 3" xfId="9261"/>
    <cellStyle name="Normal 3 3 2 3 6 3 2" xfId="24768"/>
    <cellStyle name="Normal 3 3 2 3 6 3 3" xfId="35325"/>
    <cellStyle name="Normal 3 3 2 3 6 3 4" xfId="45880"/>
    <cellStyle name="Normal 3 3 2 3 6 3 5" xfId="56444"/>
    <cellStyle name="Normal 3 3 2 3 6 4" xfId="3979"/>
    <cellStyle name="Normal 3 3 2 3 6 5" xfId="14557"/>
    <cellStyle name="Normal 3 3 2 3 6 6" xfId="19488"/>
    <cellStyle name="Normal 3 3 2 3 6 7" xfId="30045"/>
    <cellStyle name="Normal 3 3 2 3 6 8" xfId="40600"/>
    <cellStyle name="Normal 3 3 2 3 6 9" xfId="51164"/>
    <cellStyle name="Normal 3 3 2 3 7" xfId="2567"/>
    <cellStyle name="Normal 3 3 2 3 7 2" xfId="7853"/>
    <cellStyle name="Normal 3 3 2 3 7 2 2" xfId="13134"/>
    <cellStyle name="Normal 3 3 2 3 7 2 2 2" xfId="28640"/>
    <cellStyle name="Normal 3 3 2 3 7 2 2 3" xfId="39197"/>
    <cellStyle name="Normal 3 3 2 3 7 2 2 4" xfId="49752"/>
    <cellStyle name="Normal 3 3 2 3 7 2 2 5" xfId="60316"/>
    <cellStyle name="Normal 3 3 2 3 7 2 3" xfId="23360"/>
    <cellStyle name="Normal 3 3 2 3 7 2 4" xfId="33917"/>
    <cellStyle name="Normal 3 3 2 3 7 2 5" xfId="44472"/>
    <cellStyle name="Normal 3 3 2 3 7 2 6" xfId="55036"/>
    <cellStyle name="Normal 3 3 2 3 7 3" xfId="10493"/>
    <cellStyle name="Normal 3 3 2 3 7 3 2" xfId="26000"/>
    <cellStyle name="Normal 3 3 2 3 7 3 3" xfId="36557"/>
    <cellStyle name="Normal 3 3 2 3 7 3 4" xfId="47112"/>
    <cellStyle name="Normal 3 3 2 3 7 3 5" xfId="57676"/>
    <cellStyle name="Normal 3 3 2 3 7 4" xfId="5211"/>
    <cellStyle name="Normal 3 3 2 3 7 5" xfId="15789"/>
    <cellStyle name="Normal 3 3 2 3 7 6" xfId="20720"/>
    <cellStyle name="Normal 3 3 2 3 7 7" xfId="31277"/>
    <cellStyle name="Normal 3 3 2 3 7 8" xfId="41832"/>
    <cellStyle name="Normal 3 3 2 3 7 9" xfId="52396"/>
    <cellStyle name="Normal 3 3 2 3 8" xfId="5388"/>
    <cellStyle name="Normal 3 3 2 3 8 2" xfId="10670"/>
    <cellStyle name="Normal 3 3 2 3 8 2 2" xfId="26176"/>
    <cellStyle name="Normal 3 3 2 3 8 2 3" xfId="36733"/>
    <cellStyle name="Normal 3 3 2 3 8 2 4" xfId="47288"/>
    <cellStyle name="Normal 3 3 2 3 8 2 5" xfId="57852"/>
    <cellStyle name="Normal 3 3 2 3 8 3" xfId="20896"/>
    <cellStyle name="Normal 3 3 2 3 8 4" xfId="31453"/>
    <cellStyle name="Normal 3 3 2 3 8 5" xfId="42008"/>
    <cellStyle name="Normal 3 3 2 3 8 6" xfId="52572"/>
    <cellStyle name="Normal 3 3 2 3 9" xfId="8029"/>
    <cellStyle name="Normal 3 3 2 3 9 2" xfId="23536"/>
    <cellStyle name="Normal 3 3 2 3 9 3" xfId="34093"/>
    <cellStyle name="Normal 3 3 2 3 9 4" xfId="44648"/>
    <cellStyle name="Normal 3 3 2 3 9 5" xfId="55212"/>
    <cellStyle name="Normal 3 3 2 4" xfId="152"/>
    <cellStyle name="Normal 3 3 2 4 10" xfId="13382"/>
    <cellStyle name="Normal 3 3 2 4 11" xfId="18312"/>
    <cellStyle name="Normal 3 3 2 4 12" xfId="28874"/>
    <cellStyle name="Normal 3 3 2 4 13" xfId="39429"/>
    <cellStyle name="Normal 3 3 2 4 14" xfId="49989"/>
    <cellStyle name="Normal 3 3 2 4 2" xfId="335"/>
    <cellStyle name="Normal 3 3 2 4 2 10" xfId="29050"/>
    <cellStyle name="Normal 3 3 2 4 2 11" xfId="39605"/>
    <cellStyle name="Normal 3 3 2 4 2 12" xfId="50165"/>
    <cellStyle name="Normal 3 3 2 4 2 2" xfId="688"/>
    <cellStyle name="Normal 3 3 2 4 2 2 10" xfId="50517"/>
    <cellStyle name="Normal 3 3 2 4 2 2 2" xfId="1920"/>
    <cellStyle name="Normal 3 3 2 4 2 2 2 2" xfId="7206"/>
    <cellStyle name="Normal 3 3 2 4 2 2 2 2 2" xfId="12487"/>
    <cellStyle name="Normal 3 3 2 4 2 2 2 2 2 2" xfId="27993"/>
    <cellStyle name="Normal 3 3 2 4 2 2 2 2 2 3" xfId="38550"/>
    <cellStyle name="Normal 3 3 2 4 2 2 2 2 2 4" xfId="49105"/>
    <cellStyle name="Normal 3 3 2 4 2 2 2 2 2 5" xfId="59669"/>
    <cellStyle name="Normal 3 3 2 4 2 2 2 2 3" xfId="17606"/>
    <cellStyle name="Normal 3 3 2 4 2 2 2 2 4" xfId="22713"/>
    <cellStyle name="Normal 3 3 2 4 2 2 2 2 5" xfId="33270"/>
    <cellStyle name="Normal 3 3 2 4 2 2 2 2 6" xfId="43825"/>
    <cellStyle name="Normal 3 3 2 4 2 2 2 2 7" xfId="54389"/>
    <cellStyle name="Normal 3 3 2 4 2 2 2 3" xfId="9846"/>
    <cellStyle name="Normal 3 3 2 4 2 2 2 3 2" xfId="25353"/>
    <cellStyle name="Normal 3 3 2 4 2 2 2 3 3" xfId="35910"/>
    <cellStyle name="Normal 3 3 2 4 2 2 2 3 4" xfId="46465"/>
    <cellStyle name="Normal 3 3 2 4 2 2 2 3 5" xfId="57029"/>
    <cellStyle name="Normal 3 3 2 4 2 2 2 4" xfId="4564"/>
    <cellStyle name="Normal 3 3 2 4 2 2 2 5" xfId="15142"/>
    <cellStyle name="Normal 3 3 2 4 2 2 2 6" xfId="20073"/>
    <cellStyle name="Normal 3 3 2 4 2 2 2 7" xfId="30630"/>
    <cellStyle name="Normal 3 3 2 4 2 2 2 8" xfId="41185"/>
    <cellStyle name="Normal 3 3 2 4 2 2 2 9" xfId="51749"/>
    <cellStyle name="Normal 3 3 2 4 2 2 3" xfId="5974"/>
    <cellStyle name="Normal 3 3 2 4 2 2 3 2" xfId="11255"/>
    <cellStyle name="Normal 3 3 2 4 2 2 3 2 2" xfId="26761"/>
    <cellStyle name="Normal 3 3 2 4 2 2 3 2 3" xfId="37318"/>
    <cellStyle name="Normal 3 3 2 4 2 2 3 2 4" xfId="47873"/>
    <cellStyle name="Normal 3 3 2 4 2 2 3 2 5" xfId="58437"/>
    <cellStyle name="Normal 3 3 2 4 2 2 3 3" xfId="16374"/>
    <cellStyle name="Normal 3 3 2 4 2 2 3 4" xfId="21481"/>
    <cellStyle name="Normal 3 3 2 4 2 2 3 5" xfId="32038"/>
    <cellStyle name="Normal 3 3 2 4 2 2 3 6" xfId="42593"/>
    <cellStyle name="Normal 3 3 2 4 2 2 3 7" xfId="53157"/>
    <cellStyle name="Normal 3 3 2 4 2 2 4" xfId="8614"/>
    <cellStyle name="Normal 3 3 2 4 2 2 4 2" xfId="24121"/>
    <cellStyle name="Normal 3 3 2 4 2 2 4 3" xfId="34678"/>
    <cellStyle name="Normal 3 3 2 4 2 2 4 4" xfId="45233"/>
    <cellStyle name="Normal 3 3 2 4 2 2 4 5" xfId="55797"/>
    <cellStyle name="Normal 3 3 2 4 2 2 5" xfId="3332"/>
    <cellStyle name="Normal 3 3 2 4 2 2 6" xfId="13910"/>
    <cellStyle name="Normal 3 3 2 4 2 2 7" xfId="18841"/>
    <cellStyle name="Normal 3 3 2 4 2 2 8" xfId="29398"/>
    <cellStyle name="Normal 3 3 2 4 2 2 9" xfId="39953"/>
    <cellStyle name="Normal 3 3 2 4 2 3" xfId="1040"/>
    <cellStyle name="Normal 3 3 2 4 2 3 10" xfId="50869"/>
    <cellStyle name="Normal 3 3 2 4 2 3 2" xfId="2272"/>
    <cellStyle name="Normal 3 3 2 4 2 3 2 2" xfId="7558"/>
    <cellStyle name="Normal 3 3 2 4 2 3 2 2 2" xfId="12839"/>
    <cellStyle name="Normal 3 3 2 4 2 3 2 2 2 2" xfId="28345"/>
    <cellStyle name="Normal 3 3 2 4 2 3 2 2 2 3" xfId="38902"/>
    <cellStyle name="Normal 3 3 2 4 2 3 2 2 2 4" xfId="49457"/>
    <cellStyle name="Normal 3 3 2 4 2 3 2 2 2 5" xfId="60021"/>
    <cellStyle name="Normal 3 3 2 4 2 3 2 2 3" xfId="17958"/>
    <cellStyle name="Normal 3 3 2 4 2 3 2 2 4" xfId="23065"/>
    <cellStyle name="Normal 3 3 2 4 2 3 2 2 5" xfId="33622"/>
    <cellStyle name="Normal 3 3 2 4 2 3 2 2 6" xfId="44177"/>
    <cellStyle name="Normal 3 3 2 4 2 3 2 2 7" xfId="54741"/>
    <cellStyle name="Normal 3 3 2 4 2 3 2 3" xfId="10198"/>
    <cellStyle name="Normal 3 3 2 4 2 3 2 3 2" xfId="25705"/>
    <cellStyle name="Normal 3 3 2 4 2 3 2 3 3" xfId="36262"/>
    <cellStyle name="Normal 3 3 2 4 2 3 2 3 4" xfId="46817"/>
    <cellStyle name="Normal 3 3 2 4 2 3 2 3 5" xfId="57381"/>
    <cellStyle name="Normal 3 3 2 4 2 3 2 4" xfId="4916"/>
    <cellStyle name="Normal 3 3 2 4 2 3 2 5" xfId="15494"/>
    <cellStyle name="Normal 3 3 2 4 2 3 2 6" xfId="20425"/>
    <cellStyle name="Normal 3 3 2 4 2 3 2 7" xfId="30982"/>
    <cellStyle name="Normal 3 3 2 4 2 3 2 8" xfId="41537"/>
    <cellStyle name="Normal 3 3 2 4 2 3 2 9" xfId="52101"/>
    <cellStyle name="Normal 3 3 2 4 2 3 3" xfId="6326"/>
    <cellStyle name="Normal 3 3 2 4 2 3 3 2" xfId="11607"/>
    <cellStyle name="Normal 3 3 2 4 2 3 3 2 2" xfId="27113"/>
    <cellStyle name="Normal 3 3 2 4 2 3 3 2 3" xfId="37670"/>
    <cellStyle name="Normal 3 3 2 4 2 3 3 2 4" xfId="48225"/>
    <cellStyle name="Normal 3 3 2 4 2 3 3 2 5" xfId="58789"/>
    <cellStyle name="Normal 3 3 2 4 2 3 3 3" xfId="16726"/>
    <cellStyle name="Normal 3 3 2 4 2 3 3 4" xfId="21833"/>
    <cellStyle name="Normal 3 3 2 4 2 3 3 5" xfId="32390"/>
    <cellStyle name="Normal 3 3 2 4 2 3 3 6" xfId="42945"/>
    <cellStyle name="Normal 3 3 2 4 2 3 3 7" xfId="53509"/>
    <cellStyle name="Normal 3 3 2 4 2 3 4" xfId="8966"/>
    <cellStyle name="Normal 3 3 2 4 2 3 4 2" xfId="24473"/>
    <cellStyle name="Normal 3 3 2 4 2 3 4 3" xfId="35030"/>
    <cellStyle name="Normal 3 3 2 4 2 3 4 4" xfId="45585"/>
    <cellStyle name="Normal 3 3 2 4 2 3 4 5" xfId="56149"/>
    <cellStyle name="Normal 3 3 2 4 2 3 5" xfId="3684"/>
    <cellStyle name="Normal 3 3 2 4 2 3 6" xfId="14262"/>
    <cellStyle name="Normal 3 3 2 4 2 3 7" xfId="19193"/>
    <cellStyle name="Normal 3 3 2 4 2 3 8" xfId="29750"/>
    <cellStyle name="Normal 3 3 2 4 2 3 9" xfId="40305"/>
    <cellStyle name="Normal 3 3 2 4 2 4" xfId="1568"/>
    <cellStyle name="Normal 3 3 2 4 2 4 2" xfId="6854"/>
    <cellStyle name="Normal 3 3 2 4 2 4 2 2" xfId="12135"/>
    <cellStyle name="Normal 3 3 2 4 2 4 2 2 2" xfId="27641"/>
    <cellStyle name="Normal 3 3 2 4 2 4 2 2 3" xfId="38198"/>
    <cellStyle name="Normal 3 3 2 4 2 4 2 2 4" xfId="48753"/>
    <cellStyle name="Normal 3 3 2 4 2 4 2 2 5" xfId="59317"/>
    <cellStyle name="Normal 3 3 2 4 2 4 2 3" xfId="17254"/>
    <cellStyle name="Normal 3 3 2 4 2 4 2 4" xfId="22361"/>
    <cellStyle name="Normal 3 3 2 4 2 4 2 5" xfId="32918"/>
    <cellStyle name="Normal 3 3 2 4 2 4 2 6" xfId="43473"/>
    <cellStyle name="Normal 3 3 2 4 2 4 2 7" xfId="54037"/>
    <cellStyle name="Normal 3 3 2 4 2 4 3" xfId="9494"/>
    <cellStyle name="Normal 3 3 2 4 2 4 3 2" xfId="25001"/>
    <cellStyle name="Normal 3 3 2 4 2 4 3 3" xfId="35558"/>
    <cellStyle name="Normal 3 3 2 4 2 4 3 4" xfId="46113"/>
    <cellStyle name="Normal 3 3 2 4 2 4 3 5" xfId="56677"/>
    <cellStyle name="Normal 3 3 2 4 2 4 4" xfId="4212"/>
    <cellStyle name="Normal 3 3 2 4 2 4 5" xfId="14790"/>
    <cellStyle name="Normal 3 3 2 4 2 4 6" xfId="19721"/>
    <cellStyle name="Normal 3 3 2 4 2 4 7" xfId="30278"/>
    <cellStyle name="Normal 3 3 2 4 2 4 8" xfId="40833"/>
    <cellStyle name="Normal 3 3 2 4 2 4 9" xfId="51397"/>
    <cellStyle name="Normal 3 3 2 4 2 5" xfId="5621"/>
    <cellStyle name="Normal 3 3 2 4 2 5 2" xfId="10903"/>
    <cellStyle name="Normal 3 3 2 4 2 5 2 2" xfId="26409"/>
    <cellStyle name="Normal 3 3 2 4 2 5 2 3" xfId="36966"/>
    <cellStyle name="Normal 3 3 2 4 2 5 2 4" xfId="47521"/>
    <cellStyle name="Normal 3 3 2 4 2 5 2 5" xfId="58085"/>
    <cellStyle name="Normal 3 3 2 4 2 5 3" xfId="16022"/>
    <cellStyle name="Normal 3 3 2 4 2 5 4" xfId="21129"/>
    <cellStyle name="Normal 3 3 2 4 2 5 5" xfId="31686"/>
    <cellStyle name="Normal 3 3 2 4 2 5 6" xfId="42241"/>
    <cellStyle name="Normal 3 3 2 4 2 5 7" xfId="52805"/>
    <cellStyle name="Normal 3 3 2 4 2 6" xfId="8262"/>
    <cellStyle name="Normal 3 3 2 4 2 6 2" xfId="23769"/>
    <cellStyle name="Normal 3 3 2 4 2 6 3" xfId="34326"/>
    <cellStyle name="Normal 3 3 2 4 2 6 4" xfId="44881"/>
    <cellStyle name="Normal 3 3 2 4 2 6 5" xfId="55445"/>
    <cellStyle name="Normal 3 3 2 4 2 7" xfId="2984"/>
    <cellStyle name="Normal 3 3 2 4 2 8" xfId="13558"/>
    <cellStyle name="Normal 3 3 2 4 2 9" xfId="18489"/>
    <cellStyle name="Normal 3 3 2 4 3" xfId="511"/>
    <cellStyle name="Normal 3 3 2 4 3 10" xfId="39778"/>
    <cellStyle name="Normal 3 3 2 4 3 11" xfId="50341"/>
    <cellStyle name="Normal 3 3 2 4 3 2" xfId="1216"/>
    <cellStyle name="Normal 3 3 2 4 3 2 10" xfId="51045"/>
    <cellStyle name="Normal 3 3 2 4 3 2 2" xfId="2448"/>
    <cellStyle name="Normal 3 3 2 4 3 2 2 2" xfId="7734"/>
    <cellStyle name="Normal 3 3 2 4 3 2 2 2 2" xfId="13015"/>
    <cellStyle name="Normal 3 3 2 4 3 2 2 2 2 2" xfId="28521"/>
    <cellStyle name="Normal 3 3 2 4 3 2 2 2 2 3" xfId="39078"/>
    <cellStyle name="Normal 3 3 2 4 3 2 2 2 2 4" xfId="49633"/>
    <cellStyle name="Normal 3 3 2 4 3 2 2 2 2 5" xfId="60197"/>
    <cellStyle name="Normal 3 3 2 4 3 2 2 2 3" xfId="18134"/>
    <cellStyle name="Normal 3 3 2 4 3 2 2 2 4" xfId="23241"/>
    <cellStyle name="Normal 3 3 2 4 3 2 2 2 5" xfId="33798"/>
    <cellStyle name="Normal 3 3 2 4 3 2 2 2 6" xfId="44353"/>
    <cellStyle name="Normal 3 3 2 4 3 2 2 2 7" xfId="54917"/>
    <cellStyle name="Normal 3 3 2 4 3 2 2 3" xfId="10374"/>
    <cellStyle name="Normal 3 3 2 4 3 2 2 3 2" xfId="25881"/>
    <cellStyle name="Normal 3 3 2 4 3 2 2 3 3" xfId="36438"/>
    <cellStyle name="Normal 3 3 2 4 3 2 2 3 4" xfId="46993"/>
    <cellStyle name="Normal 3 3 2 4 3 2 2 3 5" xfId="57557"/>
    <cellStyle name="Normal 3 3 2 4 3 2 2 4" xfId="5092"/>
    <cellStyle name="Normal 3 3 2 4 3 2 2 5" xfId="15670"/>
    <cellStyle name="Normal 3 3 2 4 3 2 2 6" xfId="20601"/>
    <cellStyle name="Normal 3 3 2 4 3 2 2 7" xfId="31158"/>
    <cellStyle name="Normal 3 3 2 4 3 2 2 8" xfId="41713"/>
    <cellStyle name="Normal 3 3 2 4 3 2 2 9" xfId="52277"/>
    <cellStyle name="Normal 3 3 2 4 3 2 3" xfId="6502"/>
    <cellStyle name="Normal 3 3 2 4 3 2 3 2" xfId="11783"/>
    <cellStyle name="Normal 3 3 2 4 3 2 3 2 2" xfId="27289"/>
    <cellStyle name="Normal 3 3 2 4 3 2 3 2 3" xfId="37846"/>
    <cellStyle name="Normal 3 3 2 4 3 2 3 2 4" xfId="48401"/>
    <cellStyle name="Normal 3 3 2 4 3 2 3 2 5" xfId="58965"/>
    <cellStyle name="Normal 3 3 2 4 3 2 3 3" xfId="16902"/>
    <cellStyle name="Normal 3 3 2 4 3 2 3 4" xfId="22009"/>
    <cellStyle name="Normal 3 3 2 4 3 2 3 5" xfId="32566"/>
    <cellStyle name="Normal 3 3 2 4 3 2 3 6" xfId="43121"/>
    <cellStyle name="Normal 3 3 2 4 3 2 3 7" xfId="53685"/>
    <cellStyle name="Normal 3 3 2 4 3 2 4" xfId="9142"/>
    <cellStyle name="Normal 3 3 2 4 3 2 4 2" xfId="24649"/>
    <cellStyle name="Normal 3 3 2 4 3 2 4 3" xfId="35206"/>
    <cellStyle name="Normal 3 3 2 4 3 2 4 4" xfId="45761"/>
    <cellStyle name="Normal 3 3 2 4 3 2 4 5" xfId="56325"/>
    <cellStyle name="Normal 3 3 2 4 3 2 5" xfId="3860"/>
    <cellStyle name="Normal 3 3 2 4 3 2 6" xfId="14438"/>
    <cellStyle name="Normal 3 3 2 4 3 2 7" xfId="19369"/>
    <cellStyle name="Normal 3 3 2 4 3 2 8" xfId="29926"/>
    <cellStyle name="Normal 3 3 2 4 3 2 9" xfId="40481"/>
    <cellStyle name="Normal 3 3 2 4 3 3" xfId="1744"/>
    <cellStyle name="Normal 3 3 2 4 3 3 2" xfId="7030"/>
    <cellStyle name="Normal 3 3 2 4 3 3 2 2" xfId="12311"/>
    <cellStyle name="Normal 3 3 2 4 3 3 2 2 2" xfId="27817"/>
    <cellStyle name="Normal 3 3 2 4 3 3 2 2 3" xfId="38374"/>
    <cellStyle name="Normal 3 3 2 4 3 3 2 2 4" xfId="48929"/>
    <cellStyle name="Normal 3 3 2 4 3 3 2 2 5" xfId="59493"/>
    <cellStyle name="Normal 3 3 2 4 3 3 2 3" xfId="17430"/>
    <cellStyle name="Normal 3 3 2 4 3 3 2 4" xfId="22537"/>
    <cellStyle name="Normal 3 3 2 4 3 3 2 5" xfId="33094"/>
    <cellStyle name="Normal 3 3 2 4 3 3 2 6" xfId="43649"/>
    <cellStyle name="Normal 3 3 2 4 3 3 2 7" xfId="54213"/>
    <cellStyle name="Normal 3 3 2 4 3 3 3" xfId="9670"/>
    <cellStyle name="Normal 3 3 2 4 3 3 3 2" xfId="25177"/>
    <cellStyle name="Normal 3 3 2 4 3 3 3 3" xfId="35734"/>
    <cellStyle name="Normal 3 3 2 4 3 3 3 4" xfId="46289"/>
    <cellStyle name="Normal 3 3 2 4 3 3 3 5" xfId="56853"/>
    <cellStyle name="Normal 3 3 2 4 3 3 4" xfId="4388"/>
    <cellStyle name="Normal 3 3 2 4 3 3 5" xfId="14966"/>
    <cellStyle name="Normal 3 3 2 4 3 3 6" xfId="19897"/>
    <cellStyle name="Normal 3 3 2 4 3 3 7" xfId="30454"/>
    <cellStyle name="Normal 3 3 2 4 3 3 8" xfId="41009"/>
    <cellStyle name="Normal 3 3 2 4 3 3 9" xfId="51573"/>
    <cellStyle name="Normal 3 3 2 4 3 4" xfId="5797"/>
    <cellStyle name="Normal 3 3 2 4 3 4 2" xfId="11079"/>
    <cellStyle name="Normal 3 3 2 4 3 4 2 2" xfId="26585"/>
    <cellStyle name="Normal 3 3 2 4 3 4 2 3" xfId="37142"/>
    <cellStyle name="Normal 3 3 2 4 3 4 2 4" xfId="47697"/>
    <cellStyle name="Normal 3 3 2 4 3 4 2 5" xfId="58261"/>
    <cellStyle name="Normal 3 3 2 4 3 4 3" xfId="16198"/>
    <cellStyle name="Normal 3 3 2 4 3 4 4" xfId="21305"/>
    <cellStyle name="Normal 3 3 2 4 3 4 5" xfId="31862"/>
    <cellStyle name="Normal 3 3 2 4 3 4 6" xfId="42417"/>
    <cellStyle name="Normal 3 3 2 4 3 4 7" xfId="52981"/>
    <cellStyle name="Normal 3 3 2 4 3 5" xfId="8438"/>
    <cellStyle name="Normal 3 3 2 4 3 5 2" xfId="23945"/>
    <cellStyle name="Normal 3 3 2 4 3 5 3" xfId="34502"/>
    <cellStyle name="Normal 3 3 2 4 3 5 4" xfId="45057"/>
    <cellStyle name="Normal 3 3 2 4 3 5 5" xfId="55621"/>
    <cellStyle name="Normal 3 3 2 4 3 6" xfId="3157"/>
    <cellStyle name="Normal 3 3 2 4 3 7" xfId="13734"/>
    <cellStyle name="Normal 3 3 2 4 3 8" xfId="18665"/>
    <cellStyle name="Normal 3 3 2 4 3 9" xfId="29223"/>
    <cellStyle name="Normal 3 3 2 4 4" xfId="864"/>
    <cellStyle name="Normal 3 3 2 4 4 10" xfId="50693"/>
    <cellStyle name="Normal 3 3 2 4 4 2" xfId="2096"/>
    <cellStyle name="Normal 3 3 2 4 4 2 2" xfId="7382"/>
    <cellStyle name="Normal 3 3 2 4 4 2 2 2" xfId="12663"/>
    <cellStyle name="Normal 3 3 2 4 4 2 2 2 2" xfId="28169"/>
    <cellStyle name="Normal 3 3 2 4 4 2 2 2 3" xfId="38726"/>
    <cellStyle name="Normal 3 3 2 4 4 2 2 2 4" xfId="49281"/>
    <cellStyle name="Normal 3 3 2 4 4 2 2 2 5" xfId="59845"/>
    <cellStyle name="Normal 3 3 2 4 4 2 2 3" xfId="17782"/>
    <cellStyle name="Normal 3 3 2 4 4 2 2 4" xfId="22889"/>
    <cellStyle name="Normal 3 3 2 4 4 2 2 5" xfId="33446"/>
    <cellStyle name="Normal 3 3 2 4 4 2 2 6" xfId="44001"/>
    <cellStyle name="Normal 3 3 2 4 4 2 2 7" xfId="54565"/>
    <cellStyle name="Normal 3 3 2 4 4 2 3" xfId="10022"/>
    <cellStyle name="Normal 3 3 2 4 4 2 3 2" xfId="25529"/>
    <cellStyle name="Normal 3 3 2 4 4 2 3 3" xfId="36086"/>
    <cellStyle name="Normal 3 3 2 4 4 2 3 4" xfId="46641"/>
    <cellStyle name="Normal 3 3 2 4 4 2 3 5" xfId="57205"/>
    <cellStyle name="Normal 3 3 2 4 4 2 4" xfId="4740"/>
    <cellStyle name="Normal 3 3 2 4 4 2 5" xfId="15318"/>
    <cellStyle name="Normal 3 3 2 4 4 2 6" xfId="20249"/>
    <cellStyle name="Normal 3 3 2 4 4 2 7" xfId="30806"/>
    <cellStyle name="Normal 3 3 2 4 4 2 8" xfId="41361"/>
    <cellStyle name="Normal 3 3 2 4 4 2 9" xfId="51925"/>
    <cellStyle name="Normal 3 3 2 4 4 3" xfId="6150"/>
    <cellStyle name="Normal 3 3 2 4 4 3 2" xfId="11431"/>
    <cellStyle name="Normal 3 3 2 4 4 3 2 2" xfId="26937"/>
    <cellStyle name="Normal 3 3 2 4 4 3 2 3" xfId="37494"/>
    <cellStyle name="Normal 3 3 2 4 4 3 2 4" xfId="48049"/>
    <cellStyle name="Normal 3 3 2 4 4 3 2 5" xfId="58613"/>
    <cellStyle name="Normal 3 3 2 4 4 3 3" xfId="16550"/>
    <cellStyle name="Normal 3 3 2 4 4 3 4" xfId="21657"/>
    <cellStyle name="Normal 3 3 2 4 4 3 5" xfId="32214"/>
    <cellStyle name="Normal 3 3 2 4 4 3 6" xfId="42769"/>
    <cellStyle name="Normal 3 3 2 4 4 3 7" xfId="53333"/>
    <cellStyle name="Normal 3 3 2 4 4 4" xfId="8790"/>
    <cellStyle name="Normal 3 3 2 4 4 4 2" xfId="24297"/>
    <cellStyle name="Normal 3 3 2 4 4 4 3" xfId="34854"/>
    <cellStyle name="Normal 3 3 2 4 4 4 4" xfId="45409"/>
    <cellStyle name="Normal 3 3 2 4 4 4 5" xfId="55973"/>
    <cellStyle name="Normal 3 3 2 4 4 5" xfId="3508"/>
    <cellStyle name="Normal 3 3 2 4 4 6" xfId="14086"/>
    <cellStyle name="Normal 3 3 2 4 4 7" xfId="19017"/>
    <cellStyle name="Normal 3 3 2 4 4 8" xfId="29574"/>
    <cellStyle name="Normal 3 3 2 4 4 9" xfId="40129"/>
    <cellStyle name="Normal 3 3 2 4 5" xfId="1392"/>
    <cellStyle name="Normal 3 3 2 4 5 2" xfId="6678"/>
    <cellStyle name="Normal 3 3 2 4 5 2 2" xfId="11959"/>
    <cellStyle name="Normal 3 3 2 4 5 2 2 2" xfId="27465"/>
    <cellStyle name="Normal 3 3 2 4 5 2 2 3" xfId="38022"/>
    <cellStyle name="Normal 3 3 2 4 5 2 2 4" xfId="48577"/>
    <cellStyle name="Normal 3 3 2 4 5 2 2 5" xfId="59141"/>
    <cellStyle name="Normal 3 3 2 4 5 2 3" xfId="17078"/>
    <cellStyle name="Normal 3 3 2 4 5 2 4" xfId="22185"/>
    <cellStyle name="Normal 3 3 2 4 5 2 5" xfId="32742"/>
    <cellStyle name="Normal 3 3 2 4 5 2 6" xfId="43297"/>
    <cellStyle name="Normal 3 3 2 4 5 2 7" xfId="53861"/>
    <cellStyle name="Normal 3 3 2 4 5 3" xfId="9318"/>
    <cellStyle name="Normal 3 3 2 4 5 3 2" xfId="24825"/>
    <cellStyle name="Normal 3 3 2 4 5 3 3" xfId="35382"/>
    <cellStyle name="Normal 3 3 2 4 5 3 4" xfId="45937"/>
    <cellStyle name="Normal 3 3 2 4 5 3 5" xfId="56501"/>
    <cellStyle name="Normal 3 3 2 4 5 4" xfId="4036"/>
    <cellStyle name="Normal 3 3 2 4 5 5" xfId="14614"/>
    <cellStyle name="Normal 3 3 2 4 5 6" xfId="19545"/>
    <cellStyle name="Normal 3 3 2 4 5 7" xfId="30102"/>
    <cellStyle name="Normal 3 3 2 4 5 8" xfId="40657"/>
    <cellStyle name="Normal 3 3 2 4 5 9" xfId="51221"/>
    <cellStyle name="Normal 3 3 2 4 6" xfId="2624"/>
    <cellStyle name="Normal 3 3 2 4 6 2" xfId="7910"/>
    <cellStyle name="Normal 3 3 2 4 6 2 2" xfId="13191"/>
    <cellStyle name="Normal 3 3 2 4 6 2 2 2" xfId="28697"/>
    <cellStyle name="Normal 3 3 2 4 6 2 2 3" xfId="39254"/>
    <cellStyle name="Normal 3 3 2 4 6 2 2 4" xfId="49809"/>
    <cellStyle name="Normal 3 3 2 4 6 2 2 5" xfId="60373"/>
    <cellStyle name="Normal 3 3 2 4 6 2 3" xfId="23417"/>
    <cellStyle name="Normal 3 3 2 4 6 2 4" xfId="33974"/>
    <cellStyle name="Normal 3 3 2 4 6 2 5" xfId="44529"/>
    <cellStyle name="Normal 3 3 2 4 6 2 6" xfId="55093"/>
    <cellStyle name="Normal 3 3 2 4 6 3" xfId="10550"/>
    <cellStyle name="Normal 3 3 2 4 6 3 2" xfId="26057"/>
    <cellStyle name="Normal 3 3 2 4 6 3 3" xfId="36614"/>
    <cellStyle name="Normal 3 3 2 4 6 3 4" xfId="47169"/>
    <cellStyle name="Normal 3 3 2 4 6 3 5" xfId="57733"/>
    <cellStyle name="Normal 3 3 2 4 6 4" xfId="5268"/>
    <cellStyle name="Normal 3 3 2 4 6 5" xfId="15846"/>
    <cellStyle name="Normal 3 3 2 4 6 6" xfId="20777"/>
    <cellStyle name="Normal 3 3 2 4 6 7" xfId="31334"/>
    <cellStyle name="Normal 3 3 2 4 6 8" xfId="41889"/>
    <cellStyle name="Normal 3 3 2 4 6 9" xfId="52453"/>
    <cellStyle name="Normal 3 3 2 4 7" xfId="5445"/>
    <cellStyle name="Normal 3 3 2 4 7 2" xfId="10727"/>
    <cellStyle name="Normal 3 3 2 4 7 2 2" xfId="26233"/>
    <cellStyle name="Normal 3 3 2 4 7 2 3" xfId="36790"/>
    <cellStyle name="Normal 3 3 2 4 7 2 4" xfId="47345"/>
    <cellStyle name="Normal 3 3 2 4 7 2 5" xfId="57909"/>
    <cellStyle name="Normal 3 3 2 4 7 3" xfId="20953"/>
    <cellStyle name="Normal 3 3 2 4 7 4" xfId="31510"/>
    <cellStyle name="Normal 3 3 2 4 7 5" xfId="42065"/>
    <cellStyle name="Normal 3 3 2 4 7 6" xfId="52629"/>
    <cellStyle name="Normal 3 3 2 4 8" xfId="8086"/>
    <cellStyle name="Normal 3 3 2 4 8 2" xfId="23593"/>
    <cellStyle name="Normal 3 3 2 4 8 3" xfId="34150"/>
    <cellStyle name="Normal 3 3 2 4 8 4" xfId="44705"/>
    <cellStyle name="Normal 3 3 2 4 8 5" xfId="55269"/>
    <cellStyle name="Normal 3 3 2 4 9" xfId="2801"/>
    <cellStyle name="Normal 3 3 2 5" xfId="246"/>
    <cellStyle name="Normal 3 3 2 5 10" xfId="28962"/>
    <cellStyle name="Normal 3 3 2 5 11" xfId="39517"/>
    <cellStyle name="Normal 3 3 2 5 12" xfId="50077"/>
    <cellStyle name="Normal 3 3 2 5 2" xfId="599"/>
    <cellStyle name="Normal 3 3 2 5 2 10" xfId="50428"/>
    <cellStyle name="Normal 3 3 2 5 2 2" xfId="1831"/>
    <cellStyle name="Normal 3 3 2 5 2 2 2" xfId="7117"/>
    <cellStyle name="Normal 3 3 2 5 2 2 2 2" xfId="12398"/>
    <cellStyle name="Normal 3 3 2 5 2 2 2 2 2" xfId="27904"/>
    <cellStyle name="Normal 3 3 2 5 2 2 2 2 3" xfId="38461"/>
    <cellStyle name="Normal 3 3 2 5 2 2 2 2 4" xfId="49016"/>
    <cellStyle name="Normal 3 3 2 5 2 2 2 2 5" xfId="59580"/>
    <cellStyle name="Normal 3 3 2 5 2 2 2 3" xfId="17517"/>
    <cellStyle name="Normal 3 3 2 5 2 2 2 4" xfId="22624"/>
    <cellStyle name="Normal 3 3 2 5 2 2 2 5" xfId="33181"/>
    <cellStyle name="Normal 3 3 2 5 2 2 2 6" xfId="43736"/>
    <cellStyle name="Normal 3 3 2 5 2 2 2 7" xfId="54300"/>
    <cellStyle name="Normal 3 3 2 5 2 2 3" xfId="9757"/>
    <cellStyle name="Normal 3 3 2 5 2 2 3 2" xfId="25264"/>
    <cellStyle name="Normal 3 3 2 5 2 2 3 3" xfId="35821"/>
    <cellStyle name="Normal 3 3 2 5 2 2 3 4" xfId="46376"/>
    <cellStyle name="Normal 3 3 2 5 2 2 3 5" xfId="56940"/>
    <cellStyle name="Normal 3 3 2 5 2 2 4" xfId="4475"/>
    <cellStyle name="Normal 3 3 2 5 2 2 5" xfId="15053"/>
    <cellStyle name="Normal 3 3 2 5 2 2 6" xfId="19984"/>
    <cellStyle name="Normal 3 3 2 5 2 2 7" xfId="30541"/>
    <cellStyle name="Normal 3 3 2 5 2 2 8" xfId="41096"/>
    <cellStyle name="Normal 3 3 2 5 2 2 9" xfId="51660"/>
    <cellStyle name="Normal 3 3 2 5 2 3" xfId="5885"/>
    <cellStyle name="Normal 3 3 2 5 2 3 2" xfId="11166"/>
    <cellStyle name="Normal 3 3 2 5 2 3 2 2" xfId="26672"/>
    <cellStyle name="Normal 3 3 2 5 2 3 2 3" xfId="37229"/>
    <cellStyle name="Normal 3 3 2 5 2 3 2 4" xfId="47784"/>
    <cellStyle name="Normal 3 3 2 5 2 3 2 5" xfId="58348"/>
    <cellStyle name="Normal 3 3 2 5 2 3 3" xfId="16285"/>
    <cellStyle name="Normal 3 3 2 5 2 3 4" xfId="21392"/>
    <cellStyle name="Normal 3 3 2 5 2 3 5" xfId="31949"/>
    <cellStyle name="Normal 3 3 2 5 2 3 6" xfId="42504"/>
    <cellStyle name="Normal 3 3 2 5 2 3 7" xfId="53068"/>
    <cellStyle name="Normal 3 3 2 5 2 4" xfId="8525"/>
    <cellStyle name="Normal 3 3 2 5 2 4 2" xfId="24032"/>
    <cellStyle name="Normal 3 3 2 5 2 4 3" xfId="34589"/>
    <cellStyle name="Normal 3 3 2 5 2 4 4" xfId="45144"/>
    <cellStyle name="Normal 3 3 2 5 2 4 5" xfId="55708"/>
    <cellStyle name="Normal 3 3 2 5 2 5" xfId="3243"/>
    <cellStyle name="Normal 3 3 2 5 2 6" xfId="13821"/>
    <cellStyle name="Normal 3 3 2 5 2 7" xfId="18752"/>
    <cellStyle name="Normal 3 3 2 5 2 8" xfId="29309"/>
    <cellStyle name="Normal 3 3 2 5 2 9" xfId="39864"/>
    <cellStyle name="Normal 3 3 2 5 3" xfId="951"/>
    <cellStyle name="Normal 3 3 2 5 3 10" xfId="50780"/>
    <cellStyle name="Normal 3 3 2 5 3 2" xfId="2183"/>
    <cellStyle name="Normal 3 3 2 5 3 2 2" xfId="7469"/>
    <cellStyle name="Normal 3 3 2 5 3 2 2 2" xfId="12750"/>
    <cellStyle name="Normal 3 3 2 5 3 2 2 2 2" xfId="28256"/>
    <cellStyle name="Normal 3 3 2 5 3 2 2 2 3" xfId="38813"/>
    <cellStyle name="Normal 3 3 2 5 3 2 2 2 4" xfId="49368"/>
    <cellStyle name="Normal 3 3 2 5 3 2 2 2 5" xfId="59932"/>
    <cellStyle name="Normal 3 3 2 5 3 2 2 3" xfId="17869"/>
    <cellStyle name="Normal 3 3 2 5 3 2 2 4" xfId="22976"/>
    <cellStyle name="Normal 3 3 2 5 3 2 2 5" xfId="33533"/>
    <cellStyle name="Normal 3 3 2 5 3 2 2 6" xfId="44088"/>
    <cellStyle name="Normal 3 3 2 5 3 2 2 7" xfId="54652"/>
    <cellStyle name="Normal 3 3 2 5 3 2 3" xfId="10109"/>
    <cellStyle name="Normal 3 3 2 5 3 2 3 2" xfId="25616"/>
    <cellStyle name="Normal 3 3 2 5 3 2 3 3" xfId="36173"/>
    <cellStyle name="Normal 3 3 2 5 3 2 3 4" xfId="46728"/>
    <cellStyle name="Normal 3 3 2 5 3 2 3 5" xfId="57292"/>
    <cellStyle name="Normal 3 3 2 5 3 2 4" xfId="4827"/>
    <cellStyle name="Normal 3 3 2 5 3 2 5" xfId="15405"/>
    <cellStyle name="Normal 3 3 2 5 3 2 6" xfId="20336"/>
    <cellStyle name="Normal 3 3 2 5 3 2 7" xfId="30893"/>
    <cellStyle name="Normal 3 3 2 5 3 2 8" xfId="41448"/>
    <cellStyle name="Normal 3 3 2 5 3 2 9" xfId="52012"/>
    <cellStyle name="Normal 3 3 2 5 3 3" xfId="6237"/>
    <cellStyle name="Normal 3 3 2 5 3 3 2" xfId="11518"/>
    <cellStyle name="Normal 3 3 2 5 3 3 2 2" xfId="27024"/>
    <cellStyle name="Normal 3 3 2 5 3 3 2 3" xfId="37581"/>
    <cellStyle name="Normal 3 3 2 5 3 3 2 4" xfId="48136"/>
    <cellStyle name="Normal 3 3 2 5 3 3 2 5" xfId="58700"/>
    <cellStyle name="Normal 3 3 2 5 3 3 3" xfId="16637"/>
    <cellStyle name="Normal 3 3 2 5 3 3 4" xfId="21744"/>
    <cellStyle name="Normal 3 3 2 5 3 3 5" xfId="32301"/>
    <cellStyle name="Normal 3 3 2 5 3 3 6" xfId="42856"/>
    <cellStyle name="Normal 3 3 2 5 3 3 7" xfId="53420"/>
    <cellStyle name="Normal 3 3 2 5 3 4" xfId="8877"/>
    <cellStyle name="Normal 3 3 2 5 3 4 2" xfId="24384"/>
    <cellStyle name="Normal 3 3 2 5 3 4 3" xfId="34941"/>
    <cellStyle name="Normal 3 3 2 5 3 4 4" xfId="45496"/>
    <cellStyle name="Normal 3 3 2 5 3 4 5" xfId="56060"/>
    <cellStyle name="Normal 3 3 2 5 3 5" xfId="3595"/>
    <cellStyle name="Normal 3 3 2 5 3 6" xfId="14173"/>
    <cellStyle name="Normal 3 3 2 5 3 7" xfId="19104"/>
    <cellStyle name="Normal 3 3 2 5 3 8" xfId="29661"/>
    <cellStyle name="Normal 3 3 2 5 3 9" xfId="40216"/>
    <cellStyle name="Normal 3 3 2 5 4" xfId="1479"/>
    <cellStyle name="Normal 3 3 2 5 4 2" xfId="6765"/>
    <cellStyle name="Normal 3 3 2 5 4 2 2" xfId="12046"/>
    <cellStyle name="Normal 3 3 2 5 4 2 2 2" xfId="27552"/>
    <cellStyle name="Normal 3 3 2 5 4 2 2 3" xfId="38109"/>
    <cellStyle name="Normal 3 3 2 5 4 2 2 4" xfId="48664"/>
    <cellStyle name="Normal 3 3 2 5 4 2 2 5" xfId="59228"/>
    <cellStyle name="Normal 3 3 2 5 4 2 3" xfId="17165"/>
    <cellStyle name="Normal 3 3 2 5 4 2 4" xfId="22272"/>
    <cellStyle name="Normal 3 3 2 5 4 2 5" xfId="32829"/>
    <cellStyle name="Normal 3 3 2 5 4 2 6" xfId="43384"/>
    <cellStyle name="Normal 3 3 2 5 4 2 7" xfId="53948"/>
    <cellStyle name="Normal 3 3 2 5 4 3" xfId="9405"/>
    <cellStyle name="Normal 3 3 2 5 4 3 2" xfId="24912"/>
    <cellStyle name="Normal 3 3 2 5 4 3 3" xfId="35469"/>
    <cellStyle name="Normal 3 3 2 5 4 3 4" xfId="46024"/>
    <cellStyle name="Normal 3 3 2 5 4 3 5" xfId="56588"/>
    <cellStyle name="Normal 3 3 2 5 4 4" xfId="4123"/>
    <cellStyle name="Normal 3 3 2 5 4 5" xfId="14701"/>
    <cellStyle name="Normal 3 3 2 5 4 6" xfId="19632"/>
    <cellStyle name="Normal 3 3 2 5 4 7" xfId="30189"/>
    <cellStyle name="Normal 3 3 2 5 4 8" xfId="40744"/>
    <cellStyle name="Normal 3 3 2 5 4 9" xfId="51308"/>
    <cellStyle name="Normal 3 3 2 5 5" xfId="5532"/>
    <cellStyle name="Normal 3 3 2 5 5 2" xfId="10814"/>
    <cellStyle name="Normal 3 3 2 5 5 2 2" xfId="26320"/>
    <cellStyle name="Normal 3 3 2 5 5 2 3" xfId="36877"/>
    <cellStyle name="Normal 3 3 2 5 5 2 4" xfId="47432"/>
    <cellStyle name="Normal 3 3 2 5 5 2 5" xfId="57996"/>
    <cellStyle name="Normal 3 3 2 5 5 3" xfId="15933"/>
    <cellStyle name="Normal 3 3 2 5 5 4" xfId="21040"/>
    <cellStyle name="Normal 3 3 2 5 5 5" xfId="31597"/>
    <cellStyle name="Normal 3 3 2 5 5 6" xfId="42152"/>
    <cellStyle name="Normal 3 3 2 5 5 7" xfId="52716"/>
    <cellStyle name="Normal 3 3 2 5 6" xfId="8173"/>
    <cellStyle name="Normal 3 3 2 5 6 2" xfId="23680"/>
    <cellStyle name="Normal 3 3 2 5 6 3" xfId="34237"/>
    <cellStyle name="Normal 3 3 2 5 6 4" xfId="44792"/>
    <cellStyle name="Normal 3 3 2 5 6 5" xfId="55356"/>
    <cellStyle name="Normal 3 3 2 5 7" xfId="2896"/>
    <cellStyle name="Normal 3 3 2 5 8" xfId="13469"/>
    <cellStyle name="Normal 3 3 2 5 9" xfId="18401"/>
    <cellStyle name="Normal 3 3 2 6" xfId="422"/>
    <cellStyle name="Normal 3 3 2 6 10" xfId="39692"/>
    <cellStyle name="Normal 3 3 2 6 11" xfId="50252"/>
    <cellStyle name="Normal 3 3 2 6 2" xfId="1127"/>
    <cellStyle name="Normal 3 3 2 6 2 10" xfId="50956"/>
    <cellStyle name="Normal 3 3 2 6 2 2" xfId="2359"/>
    <cellStyle name="Normal 3 3 2 6 2 2 2" xfId="7645"/>
    <cellStyle name="Normal 3 3 2 6 2 2 2 2" xfId="12926"/>
    <cellStyle name="Normal 3 3 2 6 2 2 2 2 2" xfId="28432"/>
    <cellStyle name="Normal 3 3 2 6 2 2 2 2 3" xfId="38989"/>
    <cellStyle name="Normal 3 3 2 6 2 2 2 2 4" xfId="49544"/>
    <cellStyle name="Normal 3 3 2 6 2 2 2 2 5" xfId="60108"/>
    <cellStyle name="Normal 3 3 2 6 2 2 2 3" xfId="18045"/>
    <cellStyle name="Normal 3 3 2 6 2 2 2 4" xfId="23152"/>
    <cellStyle name="Normal 3 3 2 6 2 2 2 5" xfId="33709"/>
    <cellStyle name="Normal 3 3 2 6 2 2 2 6" xfId="44264"/>
    <cellStyle name="Normal 3 3 2 6 2 2 2 7" xfId="54828"/>
    <cellStyle name="Normal 3 3 2 6 2 2 3" xfId="10285"/>
    <cellStyle name="Normal 3 3 2 6 2 2 3 2" xfId="25792"/>
    <cellStyle name="Normal 3 3 2 6 2 2 3 3" xfId="36349"/>
    <cellStyle name="Normal 3 3 2 6 2 2 3 4" xfId="46904"/>
    <cellStyle name="Normal 3 3 2 6 2 2 3 5" xfId="57468"/>
    <cellStyle name="Normal 3 3 2 6 2 2 4" xfId="5003"/>
    <cellStyle name="Normal 3 3 2 6 2 2 5" xfId="15581"/>
    <cellStyle name="Normal 3 3 2 6 2 2 6" xfId="20512"/>
    <cellStyle name="Normal 3 3 2 6 2 2 7" xfId="31069"/>
    <cellStyle name="Normal 3 3 2 6 2 2 8" xfId="41624"/>
    <cellStyle name="Normal 3 3 2 6 2 2 9" xfId="52188"/>
    <cellStyle name="Normal 3 3 2 6 2 3" xfId="6413"/>
    <cellStyle name="Normal 3 3 2 6 2 3 2" xfId="11694"/>
    <cellStyle name="Normal 3 3 2 6 2 3 2 2" xfId="27200"/>
    <cellStyle name="Normal 3 3 2 6 2 3 2 3" xfId="37757"/>
    <cellStyle name="Normal 3 3 2 6 2 3 2 4" xfId="48312"/>
    <cellStyle name="Normal 3 3 2 6 2 3 2 5" xfId="58876"/>
    <cellStyle name="Normal 3 3 2 6 2 3 3" xfId="16813"/>
    <cellStyle name="Normal 3 3 2 6 2 3 4" xfId="21920"/>
    <cellStyle name="Normal 3 3 2 6 2 3 5" xfId="32477"/>
    <cellStyle name="Normal 3 3 2 6 2 3 6" xfId="43032"/>
    <cellStyle name="Normal 3 3 2 6 2 3 7" xfId="53596"/>
    <cellStyle name="Normal 3 3 2 6 2 4" xfId="9053"/>
    <cellStyle name="Normal 3 3 2 6 2 4 2" xfId="24560"/>
    <cellStyle name="Normal 3 3 2 6 2 4 3" xfId="35117"/>
    <cellStyle name="Normal 3 3 2 6 2 4 4" xfId="45672"/>
    <cellStyle name="Normal 3 3 2 6 2 4 5" xfId="56236"/>
    <cellStyle name="Normal 3 3 2 6 2 5" xfId="3771"/>
    <cellStyle name="Normal 3 3 2 6 2 6" xfId="14349"/>
    <cellStyle name="Normal 3 3 2 6 2 7" xfId="19280"/>
    <cellStyle name="Normal 3 3 2 6 2 8" xfId="29837"/>
    <cellStyle name="Normal 3 3 2 6 2 9" xfId="40392"/>
    <cellStyle name="Normal 3 3 2 6 3" xfId="1655"/>
    <cellStyle name="Normal 3 3 2 6 3 2" xfId="6941"/>
    <cellStyle name="Normal 3 3 2 6 3 2 2" xfId="12222"/>
    <cellStyle name="Normal 3 3 2 6 3 2 2 2" xfId="27728"/>
    <cellStyle name="Normal 3 3 2 6 3 2 2 3" xfId="38285"/>
    <cellStyle name="Normal 3 3 2 6 3 2 2 4" xfId="48840"/>
    <cellStyle name="Normal 3 3 2 6 3 2 2 5" xfId="59404"/>
    <cellStyle name="Normal 3 3 2 6 3 2 3" xfId="17341"/>
    <cellStyle name="Normal 3 3 2 6 3 2 4" xfId="22448"/>
    <cellStyle name="Normal 3 3 2 6 3 2 5" xfId="33005"/>
    <cellStyle name="Normal 3 3 2 6 3 2 6" xfId="43560"/>
    <cellStyle name="Normal 3 3 2 6 3 2 7" xfId="54124"/>
    <cellStyle name="Normal 3 3 2 6 3 3" xfId="9581"/>
    <cellStyle name="Normal 3 3 2 6 3 3 2" xfId="25088"/>
    <cellStyle name="Normal 3 3 2 6 3 3 3" xfId="35645"/>
    <cellStyle name="Normal 3 3 2 6 3 3 4" xfId="46200"/>
    <cellStyle name="Normal 3 3 2 6 3 3 5" xfId="56764"/>
    <cellStyle name="Normal 3 3 2 6 3 4" xfId="4299"/>
    <cellStyle name="Normal 3 3 2 6 3 5" xfId="14877"/>
    <cellStyle name="Normal 3 3 2 6 3 6" xfId="19808"/>
    <cellStyle name="Normal 3 3 2 6 3 7" xfId="30365"/>
    <cellStyle name="Normal 3 3 2 6 3 8" xfId="40920"/>
    <cellStyle name="Normal 3 3 2 6 3 9" xfId="51484"/>
    <cellStyle name="Normal 3 3 2 6 4" xfId="5708"/>
    <cellStyle name="Normal 3 3 2 6 4 2" xfId="10990"/>
    <cellStyle name="Normal 3 3 2 6 4 2 2" xfId="26496"/>
    <cellStyle name="Normal 3 3 2 6 4 2 3" xfId="37053"/>
    <cellStyle name="Normal 3 3 2 6 4 2 4" xfId="47608"/>
    <cellStyle name="Normal 3 3 2 6 4 2 5" xfId="58172"/>
    <cellStyle name="Normal 3 3 2 6 4 3" xfId="16109"/>
    <cellStyle name="Normal 3 3 2 6 4 4" xfId="21216"/>
    <cellStyle name="Normal 3 3 2 6 4 5" xfId="31773"/>
    <cellStyle name="Normal 3 3 2 6 4 6" xfId="42328"/>
    <cellStyle name="Normal 3 3 2 6 4 7" xfId="52892"/>
    <cellStyle name="Normal 3 3 2 6 5" xfId="8349"/>
    <cellStyle name="Normal 3 3 2 6 5 2" xfId="23856"/>
    <cellStyle name="Normal 3 3 2 6 5 3" xfId="34413"/>
    <cellStyle name="Normal 3 3 2 6 5 4" xfId="44968"/>
    <cellStyle name="Normal 3 3 2 6 5 5" xfId="55532"/>
    <cellStyle name="Normal 3 3 2 6 6" xfId="3071"/>
    <cellStyle name="Normal 3 3 2 6 7" xfId="13645"/>
    <cellStyle name="Normal 3 3 2 6 8" xfId="18576"/>
    <cellStyle name="Normal 3 3 2 6 9" xfId="29137"/>
    <cellStyle name="Normal 3 3 2 7" xfId="775"/>
    <cellStyle name="Normal 3 3 2 7 10" xfId="50604"/>
    <cellStyle name="Normal 3 3 2 7 2" xfId="2007"/>
    <cellStyle name="Normal 3 3 2 7 2 2" xfId="7293"/>
    <cellStyle name="Normal 3 3 2 7 2 2 2" xfId="12574"/>
    <cellStyle name="Normal 3 3 2 7 2 2 2 2" xfId="28080"/>
    <cellStyle name="Normal 3 3 2 7 2 2 2 3" xfId="38637"/>
    <cellStyle name="Normal 3 3 2 7 2 2 2 4" xfId="49192"/>
    <cellStyle name="Normal 3 3 2 7 2 2 2 5" xfId="59756"/>
    <cellStyle name="Normal 3 3 2 7 2 2 3" xfId="17693"/>
    <cellStyle name="Normal 3 3 2 7 2 2 4" xfId="22800"/>
    <cellStyle name="Normal 3 3 2 7 2 2 5" xfId="33357"/>
    <cellStyle name="Normal 3 3 2 7 2 2 6" xfId="43912"/>
    <cellStyle name="Normal 3 3 2 7 2 2 7" xfId="54476"/>
    <cellStyle name="Normal 3 3 2 7 2 3" xfId="9933"/>
    <cellStyle name="Normal 3 3 2 7 2 3 2" xfId="25440"/>
    <cellStyle name="Normal 3 3 2 7 2 3 3" xfId="35997"/>
    <cellStyle name="Normal 3 3 2 7 2 3 4" xfId="46552"/>
    <cellStyle name="Normal 3 3 2 7 2 3 5" xfId="57116"/>
    <cellStyle name="Normal 3 3 2 7 2 4" xfId="4651"/>
    <cellStyle name="Normal 3 3 2 7 2 5" xfId="15229"/>
    <cellStyle name="Normal 3 3 2 7 2 6" xfId="20160"/>
    <cellStyle name="Normal 3 3 2 7 2 7" xfId="30717"/>
    <cellStyle name="Normal 3 3 2 7 2 8" xfId="41272"/>
    <cellStyle name="Normal 3 3 2 7 2 9" xfId="51836"/>
    <cellStyle name="Normal 3 3 2 7 3" xfId="6061"/>
    <cellStyle name="Normal 3 3 2 7 3 2" xfId="11342"/>
    <cellStyle name="Normal 3 3 2 7 3 2 2" xfId="26848"/>
    <cellStyle name="Normal 3 3 2 7 3 2 3" xfId="37405"/>
    <cellStyle name="Normal 3 3 2 7 3 2 4" xfId="47960"/>
    <cellStyle name="Normal 3 3 2 7 3 2 5" xfId="58524"/>
    <cellStyle name="Normal 3 3 2 7 3 3" xfId="16461"/>
    <cellStyle name="Normal 3 3 2 7 3 4" xfId="21568"/>
    <cellStyle name="Normal 3 3 2 7 3 5" xfId="32125"/>
    <cellStyle name="Normal 3 3 2 7 3 6" xfId="42680"/>
    <cellStyle name="Normal 3 3 2 7 3 7" xfId="53244"/>
    <cellStyle name="Normal 3 3 2 7 4" xfId="8701"/>
    <cellStyle name="Normal 3 3 2 7 4 2" xfId="24208"/>
    <cellStyle name="Normal 3 3 2 7 4 3" xfId="34765"/>
    <cellStyle name="Normal 3 3 2 7 4 4" xfId="45320"/>
    <cellStyle name="Normal 3 3 2 7 4 5" xfId="55884"/>
    <cellStyle name="Normal 3 3 2 7 5" xfId="3419"/>
    <cellStyle name="Normal 3 3 2 7 6" xfId="13997"/>
    <cellStyle name="Normal 3 3 2 7 7" xfId="18928"/>
    <cellStyle name="Normal 3 3 2 7 8" xfId="29485"/>
    <cellStyle name="Normal 3 3 2 7 9" xfId="40040"/>
    <cellStyle name="Normal 3 3 2 8" xfId="1303"/>
    <cellStyle name="Normal 3 3 2 8 2" xfId="6589"/>
    <cellStyle name="Normal 3 3 2 8 2 2" xfId="11870"/>
    <cellStyle name="Normal 3 3 2 8 2 2 2" xfId="27376"/>
    <cellStyle name="Normal 3 3 2 8 2 2 3" xfId="37933"/>
    <cellStyle name="Normal 3 3 2 8 2 2 4" xfId="48488"/>
    <cellStyle name="Normal 3 3 2 8 2 2 5" xfId="59052"/>
    <cellStyle name="Normal 3 3 2 8 2 3" xfId="16989"/>
    <cellStyle name="Normal 3 3 2 8 2 4" xfId="22096"/>
    <cellStyle name="Normal 3 3 2 8 2 5" xfId="32653"/>
    <cellStyle name="Normal 3 3 2 8 2 6" xfId="43208"/>
    <cellStyle name="Normal 3 3 2 8 2 7" xfId="53772"/>
    <cellStyle name="Normal 3 3 2 8 3" xfId="9229"/>
    <cellStyle name="Normal 3 3 2 8 3 2" xfId="24736"/>
    <cellStyle name="Normal 3 3 2 8 3 3" xfId="35293"/>
    <cellStyle name="Normal 3 3 2 8 3 4" xfId="45848"/>
    <cellStyle name="Normal 3 3 2 8 3 5" xfId="56412"/>
    <cellStyle name="Normal 3 3 2 8 4" xfId="3947"/>
    <cellStyle name="Normal 3 3 2 8 5" xfId="14525"/>
    <cellStyle name="Normal 3 3 2 8 6" xfId="19456"/>
    <cellStyle name="Normal 3 3 2 8 7" xfId="30013"/>
    <cellStyle name="Normal 3 3 2 8 8" xfId="40568"/>
    <cellStyle name="Normal 3 3 2 8 9" xfId="51132"/>
    <cellStyle name="Normal 3 3 2 9" xfId="2535"/>
    <cellStyle name="Normal 3 3 2 9 2" xfId="7821"/>
    <cellStyle name="Normal 3 3 2 9 2 2" xfId="13102"/>
    <cellStyle name="Normal 3 3 2 9 2 2 2" xfId="28608"/>
    <cellStyle name="Normal 3 3 2 9 2 2 3" xfId="39165"/>
    <cellStyle name="Normal 3 3 2 9 2 2 4" xfId="49720"/>
    <cellStyle name="Normal 3 3 2 9 2 2 5" xfId="60284"/>
    <cellStyle name="Normal 3 3 2 9 2 3" xfId="23328"/>
    <cellStyle name="Normal 3 3 2 9 2 4" xfId="33885"/>
    <cellStyle name="Normal 3 3 2 9 2 5" xfId="44440"/>
    <cellStyle name="Normal 3 3 2 9 2 6" xfId="55004"/>
    <cellStyle name="Normal 3 3 2 9 3" xfId="10461"/>
    <cellStyle name="Normal 3 3 2 9 3 2" xfId="25968"/>
    <cellStyle name="Normal 3 3 2 9 3 3" xfId="36525"/>
    <cellStyle name="Normal 3 3 2 9 3 4" xfId="47080"/>
    <cellStyle name="Normal 3 3 2 9 3 5" xfId="57644"/>
    <cellStyle name="Normal 3 3 2 9 4" xfId="5179"/>
    <cellStyle name="Normal 3 3 2 9 5" xfId="15757"/>
    <cellStyle name="Normal 3 3 2 9 6" xfId="20688"/>
    <cellStyle name="Normal 3 3 2 9 7" xfId="31245"/>
    <cellStyle name="Normal 3 3 2 9 8" xfId="41800"/>
    <cellStyle name="Normal 3 3 2 9 9" xfId="52364"/>
    <cellStyle name="Normal 3 3 3" xfId="81"/>
    <cellStyle name="Normal 3 3 3 10" xfId="2737"/>
    <cellStyle name="Normal 3 3 3 11" xfId="13301"/>
    <cellStyle name="Normal 3 3 3 12" xfId="18230"/>
    <cellStyle name="Normal 3 3 3 13" xfId="28811"/>
    <cellStyle name="Normal 3 3 3 14" xfId="39366"/>
    <cellStyle name="Normal 3 3 3 15" xfId="49907"/>
    <cellStyle name="Normal 3 3 3 2" xfId="161"/>
    <cellStyle name="Normal 3 3 3 2 10" xfId="13390"/>
    <cellStyle name="Normal 3 3 3 2 11" xfId="18320"/>
    <cellStyle name="Normal 3 3 3 2 12" xfId="28882"/>
    <cellStyle name="Normal 3 3 3 2 13" xfId="39437"/>
    <cellStyle name="Normal 3 3 3 2 14" xfId="49997"/>
    <cellStyle name="Normal 3 3 3 2 2" xfId="343"/>
    <cellStyle name="Normal 3 3 3 2 2 10" xfId="29058"/>
    <cellStyle name="Normal 3 3 3 2 2 11" xfId="39613"/>
    <cellStyle name="Normal 3 3 3 2 2 12" xfId="50173"/>
    <cellStyle name="Normal 3 3 3 2 2 2" xfId="696"/>
    <cellStyle name="Normal 3 3 3 2 2 2 10" xfId="50525"/>
    <cellStyle name="Normal 3 3 3 2 2 2 2" xfId="1928"/>
    <cellStyle name="Normal 3 3 3 2 2 2 2 2" xfId="7214"/>
    <cellStyle name="Normal 3 3 3 2 2 2 2 2 2" xfId="12495"/>
    <cellStyle name="Normal 3 3 3 2 2 2 2 2 2 2" xfId="28001"/>
    <cellStyle name="Normal 3 3 3 2 2 2 2 2 2 3" xfId="38558"/>
    <cellStyle name="Normal 3 3 3 2 2 2 2 2 2 4" xfId="49113"/>
    <cellStyle name="Normal 3 3 3 2 2 2 2 2 2 5" xfId="59677"/>
    <cellStyle name="Normal 3 3 3 2 2 2 2 2 3" xfId="17614"/>
    <cellStyle name="Normal 3 3 3 2 2 2 2 2 4" xfId="22721"/>
    <cellStyle name="Normal 3 3 3 2 2 2 2 2 5" xfId="33278"/>
    <cellStyle name="Normal 3 3 3 2 2 2 2 2 6" xfId="43833"/>
    <cellStyle name="Normal 3 3 3 2 2 2 2 2 7" xfId="54397"/>
    <cellStyle name="Normal 3 3 3 2 2 2 2 3" xfId="9854"/>
    <cellStyle name="Normal 3 3 3 2 2 2 2 3 2" xfId="25361"/>
    <cellStyle name="Normal 3 3 3 2 2 2 2 3 3" xfId="35918"/>
    <cellStyle name="Normal 3 3 3 2 2 2 2 3 4" xfId="46473"/>
    <cellStyle name="Normal 3 3 3 2 2 2 2 3 5" xfId="57037"/>
    <cellStyle name="Normal 3 3 3 2 2 2 2 4" xfId="4572"/>
    <cellStyle name="Normal 3 3 3 2 2 2 2 5" xfId="15150"/>
    <cellStyle name="Normal 3 3 3 2 2 2 2 6" xfId="20081"/>
    <cellStyle name="Normal 3 3 3 2 2 2 2 7" xfId="30638"/>
    <cellStyle name="Normal 3 3 3 2 2 2 2 8" xfId="41193"/>
    <cellStyle name="Normal 3 3 3 2 2 2 2 9" xfId="51757"/>
    <cellStyle name="Normal 3 3 3 2 2 2 3" xfId="5982"/>
    <cellStyle name="Normal 3 3 3 2 2 2 3 2" xfId="11263"/>
    <cellStyle name="Normal 3 3 3 2 2 2 3 2 2" xfId="26769"/>
    <cellStyle name="Normal 3 3 3 2 2 2 3 2 3" xfId="37326"/>
    <cellStyle name="Normal 3 3 3 2 2 2 3 2 4" xfId="47881"/>
    <cellStyle name="Normal 3 3 3 2 2 2 3 2 5" xfId="58445"/>
    <cellStyle name="Normal 3 3 3 2 2 2 3 3" xfId="16382"/>
    <cellStyle name="Normal 3 3 3 2 2 2 3 4" xfId="21489"/>
    <cellStyle name="Normal 3 3 3 2 2 2 3 5" xfId="32046"/>
    <cellStyle name="Normal 3 3 3 2 2 2 3 6" xfId="42601"/>
    <cellStyle name="Normal 3 3 3 2 2 2 3 7" xfId="53165"/>
    <cellStyle name="Normal 3 3 3 2 2 2 4" xfId="8622"/>
    <cellStyle name="Normal 3 3 3 2 2 2 4 2" xfId="24129"/>
    <cellStyle name="Normal 3 3 3 2 2 2 4 3" xfId="34686"/>
    <cellStyle name="Normal 3 3 3 2 2 2 4 4" xfId="45241"/>
    <cellStyle name="Normal 3 3 3 2 2 2 4 5" xfId="55805"/>
    <cellStyle name="Normal 3 3 3 2 2 2 5" xfId="3340"/>
    <cellStyle name="Normal 3 3 3 2 2 2 6" xfId="13918"/>
    <cellStyle name="Normal 3 3 3 2 2 2 7" xfId="18849"/>
    <cellStyle name="Normal 3 3 3 2 2 2 8" xfId="29406"/>
    <cellStyle name="Normal 3 3 3 2 2 2 9" xfId="39961"/>
    <cellStyle name="Normal 3 3 3 2 2 3" xfId="1048"/>
    <cellStyle name="Normal 3 3 3 2 2 3 10" xfId="50877"/>
    <cellStyle name="Normal 3 3 3 2 2 3 2" xfId="2280"/>
    <cellStyle name="Normal 3 3 3 2 2 3 2 2" xfId="7566"/>
    <cellStyle name="Normal 3 3 3 2 2 3 2 2 2" xfId="12847"/>
    <cellStyle name="Normal 3 3 3 2 2 3 2 2 2 2" xfId="28353"/>
    <cellStyle name="Normal 3 3 3 2 2 3 2 2 2 3" xfId="38910"/>
    <cellStyle name="Normal 3 3 3 2 2 3 2 2 2 4" xfId="49465"/>
    <cellStyle name="Normal 3 3 3 2 2 3 2 2 2 5" xfId="60029"/>
    <cellStyle name="Normal 3 3 3 2 2 3 2 2 3" xfId="17966"/>
    <cellStyle name="Normal 3 3 3 2 2 3 2 2 4" xfId="23073"/>
    <cellStyle name="Normal 3 3 3 2 2 3 2 2 5" xfId="33630"/>
    <cellStyle name="Normal 3 3 3 2 2 3 2 2 6" xfId="44185"/>
    <cellStyle name="Normal 3 3 3 2 2 3 2 2 7" xfId="54749"/>
    <cellStyle name="Normal 3 3 3 2 2 3 2 3" xfId="10206"/>
    <cellStyle name="Normal 3 3 3 2 2 3 2 3 2" xfId="25713"/>
    <cellStyle name="Normal 3 3 3 2 2 3 2 3 3" xfId="36270"/>
    <cellStyle name="Normal 3 3 3 2 2 3 2 3 4" xfId="46825"/>
    <cellStyle name="Normal 3 3 3 2 2 3 2 3 5" xfId="57389"/>
    <cellStyle name="Normal 3 3 3 2 2 3 2 4" xfId="4924"/>
    <cellStyle name="Normal 3 3 3 2 2 3 2 5" xfId="15502"/>
    <cellStyle name="Normal 3 3 3 2 2 3 2 6" xfId="20433"/>
    <cellStyle name="Normal 3 3 3 2 2 3 2 7" xfId="30990"/>
    <cellStyle name="Normal 3 3 3 2 2 3 2 8" xfId="41545"/>
    <cellStyle name="Normal 3 3 3 2 2 3 2 9" xfId="52109"/>
    <cellStyle name="Normal 3 3 3 2 2 3 3" xfId="6334"/>
    <cellStyle name="Normal 3 3 3 2 2 3 3 2" xfId="11615"/>
    <cellStyle name="Normal 3 3 3 2 2 3 3 2 2" xfId="27121"/>
    <cellStyle name="Normal 3 3 3 2 2 3 3 2 3" xfId="37678"/>
    <cellStyle name="Normal 3 3 3 2 2 3 3 2 4" xfId="48233"/>
    <cellStyle name="Normal 3 3 3 2 2 3 3 2 5" xfId="58797"/>
    <cellStyle name="Normal 3 3 3 2 2 3 3 3" xfId="16734"/>
    <cellStyle name="Normal 3 3 3 2 2 3 3 4" xfId="21841"/>
    <cellStyle name="Normal 3 3 3 2 2 3 3 5" xfId="32398"/>
    <cellStyle name="Normal 3 3 3 2 2 3 3 6" xfId="42953"/>
    <cellStyle name="Normal 3 3 3 2 2 3 3 7" xfId="53517"/>
    <cellStyle name="Normal 3 3 3 2 2 3 4" xfId="8974"/>
    <cellStyle name="Normal 3 3 3 2 2 3 4 2" xfId="24481"/>
    <cellStyle name="Normal 3 3 3 2 2 3 4 3" xfId="35038"/>
    <cellStyle name="Normal 3 3 3 2 2 3 4 4" xfId="45593"/>
    <cellStyle name="Normal 3 3 3 2 2 3 4 5" xfId="56157"/>
    <cellStyle name="Normal 3 3 3 2 2 3 5" xfId="3692"/>
    <cellStyle name="Normal 3 3 3 2 2 3 6" xfId="14270"/>
    <cellStyle name="Normal 3 3 3 2 2 3 7" xfId="19201"/>
    <cellStyle name="Normal 3 3 3 2 2 3 8" xfId="29758"/>
    <cellStyle name="Normal 3 3 3 2 2 3 9" xfId="40313"/>
    <cellStyle name="Normal 3 3 3 2 2 4" xfId="1576"/>
    <cellStyle name="Normal 3 3 3 2 2 4 2" xfId="6862"/>
    <cellStyle name="Normal 3 3 3 2 2 4 2 2" xfId="12143"/>
    <cellStyle name="Normal 3 3 3 2 2 4 2 2 2" xfId="27649"/>
    <cellStyle name="Normal 3 3 3 2 2 4 2 2 3" xfId="38206"/>
    <cellStyle name="Normal 3 3 3 2 2 4 2 2 4" xfId="48761"/>
    <cellStyle name="Normal 3 3 3 2 2 4 2 2 5" xfId="59325"/>
    <cellStyle name="Normal 3 3 3 2 2 4 2 3" xfId="17262"/>
    <cellStyle name="Normal 3 3 3 2 2 4 2 4" xfId="22369"/>
    <cellStyle name="Normal 3 3 3 2 2 4 2 5" xfId="32926"/>
    <cellStyle name="Normal 3 3 3 2 2 4 2 6" xfId="43481"/>
    <cellStyle name="Normal 3 3 3 2 2 4 2 7" xfId="54045"/>
    <cellStyle name="Normal 3 3 3 2 2 4 3" xfId="9502"/>
    <cellStyle name="Normal 3 3 3 2 2 4 3 2" xfId="25009"/>
    <cellStyle name="Normal 3 3 3 2 2 4 3 3" xfId="35566"/>
    <cellStyle name="Normal 3 3 3 2 2 4 3 4" xfId="46121"/>
    <cellStyle name="Normal 3 3 3 2 2 4 3 5" xfId="56685"/>
    <cellStyle name="Normal 3 3 3 2 2 4 4" xfId="4220"/>
    <cellStyle name="Normal 3 3 3 2 2 4 5" xfId="14798"/>
    <cellStyle name="Normal 3 3 3 2 2 4 6" xfId="19729"/>
    <cellStyle name="Normal 3 3 3 2 2 4 7" xfId="30286"/>
    <cellStyle name="Normal 3 3 3 2 2 4 8" xfId="40841"/>
    <cellStyle name="Normal 3 3 3 2 2 4 9" xfId="51405"/>
    <cellStyle name="Normal 3 3 3 2 2 5" xfId="5629"/>
    <cellStyle name="Normal 3 3 3 2 2 5 2" xfId="10911"/>
    <cellStyle name="Normal 3 3 3 2 2 5 2 2" xfId="26417"/>
    <cellStyle name="Normal 3 3 3 2 2 5 2 3" xfId="36974"/>
    <cellStyle name="Normal 3 3 3 2 2 5 2 4" xfId="47529"/>
    <cellStyle name="Normal 3 3 3 2 2 5 2 5" xfId="58093"/>
    <cellStyle name="Normal 3 3 3 2 2 5 3" xfId="16030"/>
    <cellStyle name="Normal 3 3 3 2 2 5 4" xfId="21137"/>
    <cellStyle name="Normal 3 3 3 2 2 5 5" xfId="31694"/>
    <cellStyle name="Normal 3 3 3 2 2 5 6" xfId="42249"/>
    <cellStyle name="Normal 3 3 3 2 2 5 7" xfId="52813"/>
    <cellStyle name="Normal 3 3 3 2 2 6" xfId="8270"/>
    <cellStyle name="Normal 3 3 3 2 2 6 2" xfId="23777"/>
    <cellStyle name="Normal 3 3 3 2 2 6 3" xfId="34334"/>
    <cellStyle name="Normal 3 3 3 2 2 6 4" xfId="44889"/>
    <cellStyle name="Normal 3 3 3 2 2 6 5" xfId="55453"/>
    <cellStyle name="Normal 3 3 3 2 2 7" xfId="2992"/>
    <cellStyle name="Normal 3 3 3 2 2 8" xfId="13566"/>
    <cellStyle name="Normal 3 3 3 2 2 9" xfId="18497"/>
    <cellStyle name="Normal 3 3 3 2 3" xfId="519"/>
    <cellStyle name="Normal 3 3 3 2 3 10" xfId="39785"/>
    <cellStyle name="Normal 3 3 3 2 3 11" xfId="50349"/>
    <cellStyle name="Normal 3 3 3 2 3 2" xfId="1224"/>
    <cellStyle name="Normal 3 3 3 2 3 2 10" xfId="51053"/>
    <cellStyle name="Normal 3 3 3 2 3 2 2" xfId="2456"/>
    <cellStyle name="Normal 3 3 3 2 3 2 2 2" xfId="7742"/>
    <cellStyle name="Normal 3 3 3 2 3 2 2 2 2" xfId="13023"/>
    <cellStyle name="Normal 3 3 3 2 3 2 2 2 2 2" xfId="28529"/>
    <cellStyle name="Normal 3 3 3 2 3 2 2 2 2 3" xfId="39086"/>
    <cellStyle name="Normal 3 3 3 2 3 2 2 2 2 4" xfId="49641"/>
    <cellStyle name="Normal 3 3 3 2 3 2 2 2 2 5" xfId="60205"/>
    <cellStyle name="Normal 3 3 3 2 3 2 2 2 3" xfId="18142"/>
    <cellStyle name="Normal 3 3 3 2 3 2 2 2 4" xfId="23249"/>
    <cellStyle name="Normal 3 3 3 2 3 2 2 2 5" xfId="33806"/>
    <cellStyle name="Normal 3 3 3 2 3 2 2 2 6" xfId="44361"/>
    <cellStyle name="Normal 3 3 3 2 3 2 2 2 7" xfId="54925"/>
    <cellStyle name="Normal 3 3 3 2 3 2 2 3" xfId="10382"/>
    <cellStyle name="Normal 3 3 3 2 3 2 2 3 2" xfId="25889"/>
    <cellStyle name="Normal 3 3 3 2 3 2 2 3 3" xfId="36446"/>
    <cellStyle name="Normal 3 3 3 2 3 2 2 3 4" xfId="47001"/>
    <cellStyle name="Normal 3 3 3 2 3 2 2 3 5" xfId="57565"/>
    <cellStyle name="Normal 3 3 3 2 3 2 2 4" xfId="5100"/>
    <cellStyle name="Normal 3 3 3 2 3 2 2 5" xfId="15678"/>
    <cellStyle name="Normal 3 3 3 2 3 2 2 6" xfId="20609"/>
    <cellStyle name="Normal 3 3 3 2 3 2 2 7" xfId="31166"/>
    <cellStyle name="Normal 3 3 3 2 3 2 2 8" xfId="41721"/>
    <cellStyle name="Normal 3 3 3 2 3 2 2 9" xfId="52285"/>
    <cellStyle name="Normal 3 3 3 2 3 2 3" xfId="6510"/>
    <cellStyle name="Normal 3 3 3 2 3 2 3 2" xfId="11791"/>
    <cellStyle name="Normal 3 3 3 2 3 2 3 2 2" xfId="27297"/>
    <cellStyle name="Normal 3 3 3 2 3 2 3 2 3" xfId="37854"/>
    <cellStyle name="Normal 3 3 3 2 3 2 3 2 4" xfId="48409"/>
    <cellStyle name="Normal 3 3 3 2 3 2 3 2 5" xfId="58973"/>
    <cellStyle name="Normal 3 3 3 2 3 2 3 3" xfId="16910"/>
    <cellStyle name="Normal 3 3 3 2 3 2 3 4" xfId="22017"/>
    <cellStyle name="Normal 3 3 3 2 3 2 3 5" xfId="32574"/>
    <cellStyle name="Normal 3 3 3 2 3 2 3 6" xfId="43129"/>
    <cellStyle name="Normal 3 3 3 2 3 2 3 7" xfId="53693"/>
    <cellStyle name="Normal 3 3 3 2 3 2 4" xfId="9150"/>
    <cellStyle name="Normal 3 3 3 2 3 2 4 2" xfId="24657"/>
    <cellStyle name="Normal 3 3 3 2 3 2 4 3" xfId="35214"/>
    <cellStyle name="Normal 3 3 3 2 3 2 4 4" xfId="45769"/>
    <cellStyle name="Normal 3 3 3 2 3 2 4 5" xfId="56333"/>
    <cellStyle name="Normal 3 3 3 2 3 2 5" xfId="3868"/>
    <cellStyle name="Normal 3 3 3 2 3 2 6" xfId="14446"/>
    <cellStyle name="Normal 3 3 3 2 3 2 7" xfId="19377"/>
    <cellStyle name="Normal 3 3 3 2 3 2 8" xfId="29934"/>
    <cellStyle name="Normal 3 3 3 2 3 2 9" xfId="40489"/>
    <cellStyle name="Normal 3 3 3 2 3 3" xfId="1752"/>
    <cellStyle name="Normal 3 3 3 2 3 3 2" xfId="7038"/>
    <cellStyle name="Normal 3 3 3 2 3 3 2 2" xfId="12319"/>
    <cellStyle name="Normal 3 3 3 2 3 3 2 2 2" xfId="27825"/>
    <cellStyle name="Normal 3 3 3 2 3 3 2 2 3" xfId="38382"/>
    <cellStyle name="Normal 3 3 3 2 3 3 2 2 4" xfId="48937"/>
    <cellStyle name="Normal 3 3 3 2 3 3 2 2 5" xfId="59501"/>
    <cellStyle name="Normal 3 3 3 2 3 3 2 3" xfId="17438"/>
    <cellStyle name="Normal 3 3 3 2 3 3 2 4" xfId="22545"/>
    <cellStyle name="Normal 3 3 3 2 3 3 2 5" xfId="33102"/>
    <cellStyle name="Normal 3 3 3 2 3 3 2 6" xfId="43657"/>
    <cellStyle name="Normal 3 3 3 2 3 3 2 7" xfId="54221"/>
    <cellStyle name="Normal 3 3 3 2 3 3 3" xfId="9678"/>
    <cellStyle name="Normal 3 3 3 2 3 3 3 2" xfId="25185"/>
    <cellStyle name="Normal 3 3 3 2 3 3 3 3" xfId="35742"/>
    <cellStyle name="Normal 3 3 3 2 3 3 3 4" xfId="46297"/>
    <cellStyle name="Normal 3 3 3 2 3 3 3 5" xfId="56861"/>
    <cellStyle name="Normal 3 3 3 2 3 3 4" xfId="4396"/>
    <cellStyle name="Normal 3 3 3 2 3 3 5" xfId="14974"/>
    <cellStyle name="Normal 3 3 3 2 3 3 6" xfId="19905"/>
    <cellStyle name="Normal 3 3 3 2 3 3 7" xfId="30462"/>
    <cellStyle name="Normal 3 3 3 2 3 3 8" xfId="41017"/>
    <cellStyle name="Normal 3 3 3 2 3 3 9" xfId="51581"/>
    <cellStyle name="Normal 3 3 3 2 3 4" xfId="5805"/>
    <cellStyle name="Normal 3 3 3 2 3 4 2" xfId="11087"/>
    <cellStyle name="Normal 3 3 3 2 3 4 2 2" xfId="26593"/>
    <cellStyle name="Normal 3 3 3 2 3 4 2 3" xfId="37150"/>
    <cellStyle name="Normal 3 3 3 2 3 4 2 4" xfId="47705"/>
    <cellStyle name="Normal 3 3 3 2 3 4 2 5" xfId="58269"/>
    <cellStyle name="Normal 3 3 3 2 3 4 3" xfId="16206"/>
    <cellStyle name="Normal 3 3 3 2 3 4 4" xfId="21313"/>
    <cellStyle name="Normal 3 3 3 2 3 4 5" xfId="31870"/>
    <cellStyle name="Normal 3 3 3 2 3 4 6" xfId="42425"/>
    <cellStyle name="Normal 3 3 3 2 3 4 7" xfId="52989"/>
    <cellStyle name="Normal 3 3 3 2 3 5" xfId="8446"/>
    <cellStyle name="Normal 3 3 3 2 3 5 2" xfId="23953"/>
    <cellStyle name="Normal 3 3 3 2 3 5 3" xfId="34510"/>
    <cellStyle name="Normal 3 3 3 2 3 5 4" xfId="45065"/>
    <cellStyle name="Normal 3 3 3 2 3 5 5" xfId="55629"/>
    <cellStyle name="Normal 3 3 3 2 3 6" xfId="3164"/>
    <cellStyle name="Normal 3 3 3 2 3 7" xfId="13742"/>
    <cellStyle name="Normal 3 3 3 2 3 8" xfId="18673"/>
    <cellStyle name="Normal 3 3 3 2 3 9" xfId="29230"/>
    <cellStyle name="Normal 3 3 3 2 4" xfId="872"/>
    <cellStyle name="Normal 3 3 3 2 4 10" xfId="50701"/>
    <cellStyle name="Normal 3 3 3 2 4 2" xfId="2104"/>
    <cellStyle name="Normal 3 3 3 2 4 2 2" xfId="7390"/>
    <cellStyle name="Normal 3 3 3 2 4 2 2 2" xfId="12671"/>
    <cellStyle name="Normal 3 3 3 2 4 2 2 2 2" xfId="28177"/>
    <cellStyle name="Normal 3 3 3 2 4 2 2 2 3" xfId="38734"/>
    <cellStyle name="Normal 3 3 3 2 4 2 2 2 4" xfId="49289"/>
    <cellStyle name="Normal 3 3 3 2 4 2 2 2 5" xfId="59853"/>
    <cellStyle name="Normal 3 3 3 2 4 2 2 3" xfId="17790"/>
    <cellStyle name="Normal 3 3 3 2 4 2 2 4" xfId="22897"/>
    <cellStyle name="Normal 3 3 3 2 4 2 2 5" xfId="33454"/>
    <cellStyle name="Normal 3 3 3 2 4 2 2 6" xfId="44009"/>
    <cellStyle name="Normal 3 3 3 2 4 2 2 7" xfId="54573"/>
    <cellStyle name="Normal 3 3 3 2 4 2 3" xfId="10030"/>
    <cellStyle name="Normal 3 3 3 2 4 2 3 2" xfId="25537"/>
    <cellStyle name="Normal 3 3 3 2 4 2 3 3" xfId="36094"/>
    <cellStyle name="Normal 3 3 3 2 4 2 3 4" xfId="46649"/>
    <cellStyle name="Normal 3 3 3 2 4 2 3 5" xfId="57213"/>
    <cellStyle name="Normal 3 3 3 2 4 2 4" xfId="4748"/>
    <cellStyle name="Normal 3 3 3 2 4 2 5" xfId="15326"/>
    <cellStyle name="Normal 3 3 3 2 4 2 6" xfId="20257"/>
    <cellStyle name="Normal 3 3 3 2 4 2 7" xfId="30814"/>
    <cellStyle name="Normal 3 3 3 2 4 2 8" xfId="41369"/>
    <cellStyle name="Normal 3 3 3 2 4 2 9" xfId="51933"/>
    <cellStyle name="Normal 3 3 3 2 4 3" xfId="6158"/>
    <cellStyle name="Normal 3 3 3 2 4 3 2" xfId="11439"/>
    <cellStyle name="Normal 3 3 3 2 4 3 2 2" xfId="26945"/>
    <cellStyle name="Normal 3 3 3 2 4 3 2 3" xfId="37502"/>
    <cellStyle name="Normal 3 3 3 2 4 3 2 4" xfId="48057"/>
    <cellStyle name="Normal 3 3 3 2 4 3 2 5" xfId="58621"/>
    <cellStyle name="Normal 3 3 3 2 4 3 3" xfId="16558"/>
    <cellStyle name="Normal 3 3 3 2 4 3 4" xfId="21665"/>
    <cellStyle name="Normal 3 3 3 2 4 3 5" xfId="32222"/>
    <cellStyle name="Normal 3 3 3 2 4 3 6" xfId="42777"/>
    <cellStyle name="Normal 3 3 3 2 4 3 7" xfId="53341"/>
    <cellStyle name="Normal 3 3 3 2 4 4" xfId="8798"/>
    <cellStyle name="Normal 3 3 3 2 4 4 2" xfId="24305"/>
    <cellStyle name="Normal 3 3 3 2 4 4 3" xfId="34862"/>
    <cellStyle name="Normal 3 3 3 2 4 4 4" xfId="45417"/>
    <cellStyle name="Normal 3 3 3 2 4 4 5" xfId="55981"/>
    <cellStyle name="Normal 3 3 3 2 4 5" xfId="3516"/>
    <cellStyle name="Normal 3 3 3 2 4 6" xfId="14094"/>
    <cellStyle name="Normal 3 3 3 2 4 7" xfId="19025"/>
    <cellStyle name="Normal 3 3 3 2 4 8" xfId="29582"/>
    <cellStyle name="Normal 3 3 3 2 4 9" xfId="40137"/>
    <cellStyle name="Normal 3 3 3 2 5" xfId="1400"/>
    <cellStyle name="Normal 3 3 3 2 5 2" xfId="6686"/>
    <cellStyle name="Normal 3 3 3 2 5 2 2" xfId="11967"/>
    <cellStyle name="Normal 3 3 3 2 5 2 2 2" xfId="27473"/>
    <cellStyle name="Normal 3 3 3 2 5 2 2 3" xfId="38030"/>
    <cellStyle name="Normal 3 3 3 2 5 2 2 4" xfId="48585"/>
    <cellStyle name="Normal 3 3 3 2 5 2 2 5" xfId="59149"/>
    <cellStyle name="Normal 3 3 3 2 5 2 3" xfId="17086"/>
    <cellStyle name="Normal 3 3 3 2 5 2 4" xfId="22193"/>
    <cellStyle name="Normal 3 3 3 2 5 2 5" xfId="32750"/>
    <cellStyle name="Normal 3 3 3 2 5 2 6" xfId="43305"/>
    <cellStyle name="Normal 3 3 3 2 5 2 7" xfId="53869"/>
    <cellStyle name="Normal 3 3 3 2 5 3" xfId="9326"/>
    <cellStyle name="Normal 3 3 3 2 5 3 2" xfId="24833"/>
    <cellStyle name="Normal 3 3 3 2 5 3 3" xfId="35390"/>
    <cellStyle name="Normal 3 3 3 2 5 3 4" xfId="45945"/>
    <cellStyle name="Normal 3 3 3 2 5 3 5" xfId="56509"/>
    <cellStyle name="Normal 3 3 3 2 5 4" xfId="4044"/>
    <cellStyle name="Normal 3 3 3 2 5 5" xfId="14622"/>
    <cellStyle name="Normal 3 3 3 2 5 6" xfId="19553"/>
    <cellStyle name="Normal 3 3 3 2 5 7" xfId="30110"/>
    <cellStyle name="Normal 3 3 3 2 5 8" xfId="40665"/>
    <cellStyle name="Normal 3 3 3 2 5 9" xfId="51229"/>
    <cellStyle name="Normal 3 3 3 2 6" xfId="2632"/>
    <cellStyle name="Normal 3 3 3 2 6 2" xfId="7918"/>
    <cellStyle name="Normal 3 3 3 2 6 2 2" xfId="13199"/>
    <cellStyle name="Normal 3 3 3 2 6 2 2 2" xfId="28705"/>
    <cellStyle name="Normal 3 3 3 2 6 2 2 3" xfId="39262"/>
    <cellStyle name="Normal 3 3 3 2 6 2 2 4" xfId="49817"/>
    <cellStyle name="Normal 3 3 3 2 6 2 2 5" xfId="60381"/>
    <cellStyle name="Normal 3 3 3 2 6 2 3" xfId="23425"/>
    <cellStyle name="Normal 3 3 3 2 6 2 4" xfId="33982"/>
    <cellStyle name="Normal 3 3 3 2 6 2 5" xfId="44537"/>
    <cellStyle name="Normal 3 3 3 2 6 2 6" xfId="55101"/>
    <cellStyle name="Normal 3 3 3 2 6 3" xfId="10558"/>
    <cellStyle name="Normal 3 3 3 2 6 3 2" xfId="26065"/>
    <cellStyle name="Normal 3 3 3 2 6 3 3" xfId="36622"/>
    <cellStyle name="Normal 3 3 3 2 6 3 4" xfId="47177"/>
    <cellStyle name="Normal 3 3 3 2 6 3 5" xfId="57741"/>
    <cellStyle name="Normal 3 3 3 2 6 4" xfId="5276"/>
    <cellStyle name="Normal 3 3 3 2 6 5" xfId="15854"/>
    <cellStyle name="Normal 3 3 3 2 6 6" xfId="20785"/>
    <cellStyle name="Normal 3 3 3 2 6 7" xfId="31342"/>
    <cellStyle name="Normal 3 3 3 2 6 8" xfId="41897"/>
    <cellStyle name="Normal 3 3 3 2 6 9" xfId="52461"/>
    <cellStyle name="Normal 3 3 3 2 7" xfId="5453"/>
    <cellStyle name="Normal 3 3 3 2 7 2" xfId="10735"/>
    <cellStyle name="Normal 3 3 3 2 7 2 2" xfId="26241"/>
    <cellStyle name="Normal 3 3 3 2 7 2 3" xfId="36798"/>
    <cellStyle name="Normal 3 3 3 2 7 2 4" xfId="47353"/>
    <cellStyle name="Normal 3 3 3 2 7 2 5" xfId="57917"/>
    <cellStyle name="Normal 3 3 3 2 7 3" xfId="20961"/>
    <cellStyle name="Normal 3 3 3 2 7 4" xfId="31518"/>
    <cellStyle name="Normal 3 3 3 2 7 5" xfId="42073"/>
    <cellStyle name="Normal 3 3 3 2 7 6" xfId="52637"/>
    <cellStyle name="Normal 3 3 3 2 8" xfId="8094"/>
    <cellStyle name="Normal 3 3 3 2 8 2" xfId="23601"/>
    <cellStyle name="Normal 3 3 3 2 8 3" xfId="34158"/>
    <cellStyle name="Normal 3 3 3 2 8 4" xfId="44713"/>
    <cellStyle name="Normal 3 3 3 2 8 5" xfId="55277"/>
    <cellStyle name="Normal 3 3 3 2 9" xfId="2809"/>
    <cellStyle name="Normal 3 3 3 3" xfId="254"/>
    <cellStyle name="Normal 3 3 3 3 10" xfId="28969"/>
    <cellStyle name="Normal 3 3 3 3 11" xfId="39524"/>
    <cellStyle name="Normal 3 3 3 3 12" xfId="50084"/>
    <cellStyle name="Normal 3 3 3 3 2" xfId="607"/>
    <cellStyle name="Normal 3 3 3 3 2 10" xfId="50436"/>
    <cellStyle name="Normal 3 3 3 3 2 2" xfId="1839"/>
    <cellStyle name="Normal 3 3 3 3 2 2 2" xfId="7125"/>
    <cellStyle name="Normal 3 3 3 3 2 2 2 2" xfId="12406"/>
    <cellStyle name="Normal 3 3 3 3 2 2 2 2 2" xfId="27912"/>
    <cellStyle name="Normal 3 3 3 3 2 2 2 2 3" xfId="38469"/>
    <cellStyle name="Normal 3 3 3 3 2 2 2 2 4" xfId="49024"/>
    <cellStyle name="Normal 3 3 3 3 2 2 2 2 5" xfId="59588"/>
    <cellStyle name="Normal 3 3 3 3 2 2 2 3" xfId="17525"/>
    <cellStyle name="Normal 3 3 3 3 2 2 2 4" xfId="22632"/>
    <cellStyle name="Normal 3 3 3 3 2 2 2 5" xfId="33189"/>
    <cellStyle name="Normal 3 3 3 3 2 2 2 6" xfId="43744"/>
    <cellStyle name="Normal 3 3 3 3 2 2 2 7" xfId="54308"/>
    <cellStyle name="Normal 3 3 3 3 2 2 3" xfId="9765"/>
    <cellStyle name="Normal 3 3 3 3 2 2 3 2" xfId="25272"/>
    <cellStyle name="Normal 3 3 3 3 2 2 3 3" xfId="35829"/>
    <cellStyle name="Normal 3 3 3 3 2 2 3 4" xfId="46384"/>
    <cellStyle name="Normal 3 3 3 3 2 2 3 5" xfId="56948"/>
    <cellStyle name="Normal 3 3 3 3 2 2 4" xfId="4483"/>
    <cellStyle name="Normal 3 3 3 3 2 2 5" xfId="15061"/>
    <cellStyle name="Normal 3 3 3 3 2 2 6" xfId="19992"/>
    <cellStyle name="Normal 3 3 3 3 2 2 7" xfId="30549"/>
    <cellStyle name="Normal 3 3 3 3 2 2 8" xfId="41104"/>
    <cellStyle name="Normal 3 3 3 3 2 2 9" xfId="51668"/>
    <cellStyle name="Normal 3 3 3 3 2 3" xfId="5893"/>
    <cellStyle name="Normal 3 3 3 3 2 3 2" xfId="11174"/>
    <cellStyle name="Normal 3 3 3 3 2 3 2 2" xfId="26680"/>
    <cellStyle name="Normal 3 3 3 3 2 3 2 3" xfId="37237"/>
    <cellStyle name="Normal 3 3 3 3 2 3 2 4" xfId="47792"/>
    <cellStyle name="Normal 3 3 3 3 2 3 2 5" xfId="58356"/>
    <cellStyle name="Normal 3 3 3 3 2 3 3" xfId="16293"/>
    <cellStyle name="Normal 3 3 3 3 2 3 4" xfId="21400"/>
    <cellStyle name="Normal 3 3 3 3 2 3 5" xfId="31957"/>
    <cellStyle name="Normal 3 3 3 3 2 3 6" xfId="42512"/>
    <cellStyle name="Normal 3 3 3 3 2 3 7" xfId="53076"/>
    <cellStyle name="Normal 3 3 3 3 2 4" xfId="8533"/>
    <cellStyle name="Normal 3 3 3 3 2 4 2" xfId="24040"/>
    <cellStyle name="Normal 3 3 3 3 2 4 3" xfId="34597"/>
    <cellStyle name="Normal 3 3 3 3 2 4 4" xfId="45152"/>
    <cellStyle name="Normal 3 3 3 3 2 4 5" xfId="55716"/>
    <cellStyle name="Normal 3 3 3 3 2 5" xfId="3251"/>
    <cellStyle name="Normal 3 3 3 3 2 6" xfId="13829"/>
    <cellStyle name="Normal 3 3 3 3 2 7" xfId="18760"/>
    <cellStyle name="Normal 3 3 3 3 2 8" xfId="29317"/>
    <cellStyle name="Normal 3 3 3 3 2 9" xfId="39872"/>
    <cellStyle name="Normal 3 3 3 3 3" xfId="959"/>
    <cellStyle name="Normal 3 3 3 3 3 10" xfId="50788"/>
    <cellStyle name="Normal 3 3 3 3 3 2" xfId="2191"/>
    <cellStyle name="Normal 3 3 3 3 3 2 2" xfId="7477"/>
    <cellStyle name="Normal 3 3 3 3 3 2 2 2" xfId="12758"/>
    <cellStyle name="Normal 3 3 3 3 3 2 2 2 2" xfId="28264"/>
    <cellStyle name="Normal 3 3 3 3 3 2 2 2 3" xfId="38821"/>
    <cellStyle name="Normal 3 3 3 3 3 2 2 2 4" xfId="49376"/>
    <cellStyle name="Normal 3 3 3 3 3 2 2 2 5" xfId="59940"/>
    <cellStyle name="Normal 3 3 3 3 3 2 2 3" xfId="17877"/>
    <cellStyle name="Normal 3 3 3 3 3 2 2 4" xfId="22984"/>
    <cellStyle name="Normal 3 3 3 3 3 2 2 5" xfId="33541"/>
    <cellStyle name="Normal 3 3 3 3 3 2 2 6" xfId="44096"/>
    <cellStyle name="Normal 3 3 3 3 3 2 2 7" xfId="54660"/>
    <cellStyle name="Normal 3 3 3 3 3 2 3" xfId="10117"/>
    <cellStyle name="Normal 3 3 3 3 3 2 3 2" xfId="25624"/>
    <cellStyle name="Normal 3 3 3 3 3 2 3 3" xfId="36181"/>
    <cellStyle name="Normal 3 3 3 3 3 2 3 4" xfId="46736"/>
    <cellStyle name="Normal 3 3 3 3 3 2 3 5" xfId="57300"/>
    <cellStyle name="Normal 3 3 3 3 3 2 4" xfId="4835"/>
    <cellStyle name="Normal 3 3 3 3 3 2 5" xfId="15413"/>
    <cellStyle name="Normal 3 3 3 3 3 2 6" xfId="20344"/>
    <cellStyle name="Normal 3 3 3 3 3 2 7" xfId="30901"/>
    <cellStyle name="Normal 3 3 3 3 3 2 8" xfId="41456"/>
    <cellStyle name="Normal 3 3 3 3 3 2 9" xfId="52020"/>
    <cellStyle name="Normal 3 3 3 3 3 3" xfId="6245"/>
    <cellStyle name="Normal 3 3 3 3 3 3 2" xfId="11526"/>
    <cellStyle name="Normal 3 3 3 3 3 3 2 2" xfId="27032"/>
    <cellStyle name="Normal 3 3 3 3 3 3 2 3" xfId="37589"/>
    <cellStyle name="Normal 3 3 3 3 3 3 2 4" xfId="48144"/>
    <cellStyle name="Normal 3 3 3 3 3 3 2 5" xfId="58708"/>
    <cellStyle name="Normal 3 3 3 3 3 3 3" xfId="16645"/>
    <cellStyle name="Normal 3 3 3 3 3 3 4" xfId="21752"/>
    <cellStyle name="Normal 3 3 3 3 3 3 5" xfId="32309"/>
    <cellStyle name="Normal 3 3 3 3 3 3 6" xfId="42864"/>
    <cellStyle name="Normal 3 3 3 3 3 3 7" xfId="53428"/>
    <cellStyle name="Normal 3 3 3 3 3 4" xfId="8885"/>
    <cellStyle name="Normal 3 3 3 3 3 4 2" xfId="24392"/>
    <cellStyle name="Normal 3 3 3 3 3 4 3" xfId="34949"/>
    <cellStyle name="Normal 3 3 3 3 3 4 4" xfId="45504"/>
    <cellStyle name="Normal 3 3 3 3 3 4 5" xfId="56068"/>
    <cellStyle name="Normal 3 3 3 3 3 5" xfId="3603"/>
    <cellStyle name="Normal 3 3 3 3 3 6" xfId="14181"/>
    <cellStyle name="Normal 3 3 3 3 3 7" xfId="19112"/>
    <cellStyle name="Normal 3 3 3 3 3 8" xfId="29669"/>
    <cellStyle name="Normal 3 3 3 3 3 9" xfId="40224"/>
    <cellStyle name="Normal 3 3 3 3 4" xfId="1487"/>
    <cellStyle name="Normal 3 3 3 3 4 2" xfId="6773"/>
    <cellStyle name="Normal 3 3 3 3 4 2 2" xfId="12054"/>
    <cellStyle name="Normal 3 3 3 3 4 2 2 2" xfId="27560"/>
    <cellStyle name="Normal 3 3 3 3 4 2 2 3" xfId="38117"/>
    <cellStyle name="Normal 3 3 3 3 4 2 2 4" xfId="48672"/>
    <cellStyle name="Normal 3 3 3 3 4 2 2 5" xfId="59236"/>
    <cellStyle name="Normal 3 3 3 3 4 2 3" xfId="17173"/>
    <cellStyle name="Normal 3 3 3 3 4 2 4" xfId="22280"/>
    <cellStyle name="Normal 3 3 3 3 4 2 5" xfId="32837"/>
    <cellStyle name="Normal 3 3 3 3 4 2 6" xfId="43392"/>
    <cellStyle name="Normal 3 3 3 3 4 2 7" xfId="53956"/>
    <cellStyle name="Normal 3 3 3 3 4 3" xfId="9413"/>
    <cellStyle name="Normal 3 3 3 3 4 3 2" xfId="24920"/>
    <cellStyle name="Normal 3 3 3 3 4 3 3" xfId="35477"/>
    <cellStyle name="Normal 3 3 3 3 4 3 4" xfId="46032"/>
    <cellStyle name="Normal 3 3 3 3 4 3 5" xfId="56596"/>
    <cellStyle name="Normal 3 3 3 3 4 4" xfId="4131"/>
    <cellStyle name="Normal 3 3 3 3 4 5" xfId="14709"/>
    <cellStyle name="Normal 3 3 3 3 4 6" xfId="19640"/>
    <cellStyle name="Normal 3 3 3 3 4 7" xfId="30197"/>
    <cellStyle name="Normal 3 3 3 3 4 8" xfId="40752"/>
    <cellStyle name="Normal 3 3 3 3 4 9" xfId="51316"/>
    <cellStyle name="Normal 3 3 3 3 5" xfId="5540"/>
    <cellStyle name="Normal 3 3 3 3 5 2" xfId="10822"/>
    <cellStyle name="Normal 3 3 3 3 5 2 2" xfId="26328"/>
    <cellStyle name="Normal 3 3 3 3 5 2 3" xfId="36885"/>
    <cellStyle name="Normal 3 3 3 3 5 2 4" xfId="47440"/>
    <cellStyle name="Normal 3 3 3 3 5 2 5" xfId="58004"/>
    <cellStyle name="Normal 3 3 3 3 5 3" xfId="15941"/>
    <cellStyle name="Normal 3 3 3 3 5 4" xfId="21048"/>
    <cellStyle name="Normal 3 3 3 3 5 5" xfId="31605"/>
    <cellStyle name="Normal 3 3 3 3 5 6" xfId="42160"/>
    <cellStyle name="Normal 3 3 3 3 5 7" xfId="52724"/>
    <cellStyle name="Normal 3 3 3 3 6" xfId="8181"/>
    <cellStyle name="Normal 3 3 3 3 6 2" xfId="23688"/>
    <cellStyle name="Normal 3 3 3 3 6 3" xfId="34245"/>
    <cellStyle name="Normal 3 3 3 3 6 4" xfId="44800"/>
    <cellStyle name="Normal 3 3 3 3 6 5" xfId="55364"/>
    <cellStyle name="Normal 3 3 3 3 7" xfId="2903"/>
    <cellStyle name="Normal 3 3 3 3 8" xfId="13477"/>
    <cellStyle name="Normal 3 3 3 3 9" xfId="18408"/>
    <cellStyle name="Normal 3 3 3 4" xfId="432"/>
    <cellStyle name="Normal 3 3 3 4 10" xfId="39702"/>
    <cellStyle name="Normal 3 3 3 4 11" xfId="50262"/>
    <cellStyle name="Normal 3 3 3 4 2" xfId="1137"/>
    <cellStyle name="Normal 3 3 3 4 2 10" xfId="50966"/>
    <cellStyle name="Normal 3 3 3 4 2 2" xfId="2369"/>
    <cellStyle name="Normal 3 3 3 4 2 2 2" xfId="7655"/>
    <cellStyle name="Normal 3 3 3 4 2 2 2 2" xfId="12936"/>
    <cellStyle name="Normal 3 3 3 4 2 2 2 2 2" xfId="28442"/>
    <cellStyle name="Normal 3 3 3 4 2 2 2 2 3" xfId="38999"/>
    <cellStyle name="Normal 3 3 3 4 2 2 2 2 4" xfId="49554"/>
    <cellStyle name="Normal 3 3 3 4 2 2 2 2 5" xfId="60118"/>
    <cellStyle name="Normal 3 3 3 4 2 2 2 3" xfId="18055"/>
    <cellStyle name="Normal 3 3 3 4 2 2 2 4" xfId="23162"/>
    <cellStyle name="Normal 3 3 3 4 2 2 2 5" xfId="33719"/>
    <cellStyle name="Normal 3 3 3 4 2 2 2 6" xfId="44274"/>
    <cellStyle name="Normal 3 3 3 4 2 2 2 7" xfId="54838"/>
    <cellStyle name="Normal 3 3 3 4 2 2 3" xfId="10295"/>
    <cellStyle name="Normal 3 3 3 4 2 2 3 2" xfId="25802"/>
    <cellStyle name="Normal 3 3 3 4 2 2 3 3" xfId="36359"/>
    <cellStyle name="Normal 3 3 3 4 2 2 3 4" xfId="46914"/>
    <cellStyle name="Normal 3 3 3 4 2 2 3 5" xfId="57478"/>
    <cellStyle name="Normal 3 3 3 4 2 2 4" xfId="5013"/>
    <cellStyle name="Normal 3 3 3 4 2 2 5" xfId="15591"/>
    <cellStyle name="Normal 3 3 3 4 2 2 6" xfId="20522"/>
    <cellStyle name="Normal 3 3 3 4 2 2 7" xfId="31079"/>
    <cellStyle name="Normal 3 3 3 4 2 2 8" xfId="41634"/>
    <cellStyle name="Normal 3 3 3 4 2 2 9" xfId="52198"/>
    <cellStyle name="Normal 3 3 3 4 2 3" xfId="6423"/>
    <cellStyle name="Normal 3 3 3 4 2 3 2" xfId="11704"/>
    <cellStyle name="Normal 3 3 3 4 2 3 2 2" xfId="27210"/>
    <cellStyle name="Normal 3 3 3 4 2 3 2 3" xfId="37767"/>
    <cellStyle name="Normal 3 3 3 4 2 3 2 4" xfId="48322"/>
    <cellStyle name="Normal 3 3 3 4 2 3 2 5" xfId="58886"/>
    <cellStyle name="Normal 3 3 3 4 2 3 3" xfId="16823"/>
    <cellStyle name="Normal 3 3 3 4 2 3 4" xfId="21930"/>
    <cellStyle name="Normal 3 3 3 4 2 3 5" xfId="32487"/>
    <cellStyle name="Normal 3 3 3 4 2 3 6" xfId="43042"/>
    <cellStyle name="Normal 3 3 3 4 2 3 7" xfId="53606"/>
    <cellStyle name="Normal 3 3 3 4 2 4" xfId="9063"/>
    <cellStyle name="Normal 3 3 3 4 2 4 2" xfId="24570"/>
    <cellStyle name="Normal 3 3 3 4 2 4 3" xfId="35127"/>
    <cellStyle name="Normal 3 3 3 4 2 4 4" xfId="45682"/>
    <cellStyle name="Normal 3 3 3 4 2 4 5" xfId="56246"/>
    <cellStyle name="Normal 3 3 3 4 2 5" xfId="3781"/>
    <cellStyle name="Normal 3 3 3 4 2 6" xfId="14359"/>
    <cellStyle name="Normal 3 3 3 4 2 7" xfId="19290"/>
    <cellStyle name="Normal 3 3 3 4 2 8" xfId="29847"/>
    <cellStyle name="Normal 3 3 3 4 2 9" xfId="40402"/>
    <cellStyle name="Normal 3 3 3 4 3" xfId="1665"/>
    <cellStyle name="Normal 3 3 3 4 3 2" xfId="6951"/>
    <cellStyle name="Normal 3 3 3 4 3 2 2" xfId="12232"/>
    <cellStyle name="Normal 3 3 3 4 3 2 2 2" xfId="27738"/>
    <cellStyle name="Normal 3 3 3 4 3 2 2 3" xfId="38295"/>
    <cellStyle name="Normal 3 3 3 4 3 2 2 4" xfId="48850"/>
    <cellStyle name="Normal 3 3 3 4 3 2 2 5" xfId="59414"/>
    <cellStyle name="Normal 3 3 3 4 3 2 3" xfId="17351"/>
    <cellStyle name="Normal 3 3 3 4 3 2 4" xfId="22458"/>
    <cellStyle name="Normal 3 3 3 4 3 2 5" xfId="33015"/>
    <cellStyle name="Normal 3 3 3 4 3 2 6" xfId="43570"/>
    <cellStyle name="Normal 3 3 3 4 3 2 7" xfId="54134"/>
    <cellStyle name="Normal 3 3 3 4 3 3" xfId="9591"/>
    <cellStyle name="Normal 3 3 3 4 3 3 2" xfId="25098"/>
    <cellStyle name="Normal 3 3 3 4 3 3 3" xfId="35655"/>
    <cellStyle name="Normal 3 3 3 4 3 3 4" xfId="46210"/>
    <cellStyle name="Normal 3 3 3 4 3 3 5" xfId="56774"/>
    <cellStyle name="Normal 3 3 3 4 3 4" xfId="4309"/>
    <cellStyle name="Normal 3 3 3 4 3 5" xfId="14887"/>
    <cellStyle name="Normal 3 3 3 4 3 6" xfId="19818"/>
    <cellStyle name="Normal 3 3 3 4 3 7" xfId="30375"/>
    <cellStyle name="Normal 3 3 3 4 3 8" xfId="40930"/>
    <cellStyle name="Normal 3 3 3 4 3 9" xfId="51494"/>
    <cellStyle name="Normal 3 3 3 4 4" xfId="5718"/>
    <cellStyle name="Normal 3 3 3 4 4 2" xfId="11000"/>
    <cellStyle name="Normal 3 3 3 4 4 2 2" xfId="26506"/>
    <cellStyle name="Normal 3 3 3 4 4 2 3" xfId="37063"/>
    <cellStyle name="Normal 3 3 3 4 4 2 4" xfId="47618"/>
    <cellStyle name="Normal 3 3 3 4 4 2 5" xfId="58182"/>
    <cellStyle name="Normal 3 3 3 4 4 3" xfId="16119"/>
    <cellStyle name="Normal 3 3 3 4 4 4" xfId="21226"/>
    <cellStyle name="Normal 3 3 3 4 4 5" xfId="31783"/>
    <cellStyle name="Normal 3 3 3 4 4 6" xfId="42338"/>
    <cellStyle name="Normal 3 3 3 4 4 7" xfId="52902"/>
    <cellStyle name="Normal 3 3 3 4 5" xfId="8359"/>
    <cellStyle name="Normal 3 3 3 4 5 2" xfId="23866"/>
    <cellStyle name="Normal 3 3 3 4 5 3" xfId="34423"/>
    <cellStyle name="Normal 3 3 3 4 5 4" xfId="44978"/>
    <cellStyle name="Normal 3 3 3 4 5 5" xfId="55542"/>
    <cellStyle name="Normal 3 3 3 4 6" xfId="3081"/>
    <cellStyle name="Normal 3 3 3 4 7" xfId="13655"/>
    <cellStyle name="Normal 3 3 3 4 8" xfId="18586"/>
    <cellStyle name="Normal 3 3 3 4 9" xfId="29147"/>
    <cellStyle name="Normal 3 3 3 5" xfId="785"/>
    <cellStyle name="Normal 3 3 3 5 10" xfId="50614"/>
    <cellStyle name="Normal 3 3 3 5 2" xfId="2017"/>
    <cellStyle name="Normal 3 3 3 5 2 2" xfId="7303"/>
    <cellStyle name="Normal 3 3 3 5 2 2 2" xfId="12584"/>
    <cellStyle name="Normal 3 3 3 5 2 2 2 2" xfId="28090"/>
    <cellStyle name="Normal 3 3 3 5 2 2 2 3" xfId="38647"/>
    <cellStyle name="Normal 3 3 3 5 2 2 2 4" xfId="49202"/>
    <cellStyle name="Normal 3 3 3 5 2 2 2 5" xfId="59766"/>
    <cellStyle name="Normal 3 3 3 5 2 2 3" xfId="17703"/>
    <cellStyle name="Normal 3 3 3 5 2 2 4" xfId="22810"/>
    <cellStyle name="Normal 3 3 3 5 2 2 5" xfId="33367"/>
    <cellStyle name="Normal 3 3 3 5 2 2 6" xfId="43922"/>
    <cellStyle name="Normal 3 3 3 5 2 2 7" xfId="54486"/>
    <cellStyle name="Normal 3 3 3 5 2 3" xfId="9943"/>
    <cellStyle name="Normal 3 3 3 5 2 3 2" xfId="25450"/>
    <cellStyle name="Normal 3 3 3 5 2 3 3" xfId="36007"/>
    <cellStyle name="Normal 3 3 3 5 2 3 4" xfId="46562"/>
    <cellStyle name="Normal 3 3 3 5 2 3 5" xfId="57126"/>
    <cellStyle name="Normal 3 3 3 5 2 4" xfId="4661"/>
    <cellStyle name="Normal 3 3 3 5 2 5" xfId="15239"/>
    <cellStyle name="Normal 3 3 3 5 2 6" xfId="20170"/>
    <cellStyle name="Normal 3 3 3 5 2 7" xfId="30727"/>
    <cellStyle name="Normal 3 3 3 5 2 8" xfId="41282"/>
    <cellStyle name="Normal 3 3 3 5 2 9" xfId="51846"/>
    <cellStyle name="Normal 3 3 3 5 3" xfId="6071"/>
    <cellStyle name="Normal 3 3 3 5 3 2" xfId="11352"/>
    <cellStyle name="Normal 3 3 3 5 3 2 2" xfId="26858"/>
    <cellStyle name="Normal 3 3 3 5 3 2 3" xfId="37415"/>
    <cellStyle name="Normal 3 3 3 5 3 2 4" xfId="47970"/>
    <cellStyle name="Normal 3 3 3 5 3 2 5" xfId="58534"/>
    <cellStyle name="Normal 3 3 3 5 3 3" xfId="16471"/>
    <cellStyle name="Normal 3 3 3 5 3 4" xfId="21578"/>
    <cellStyle name="Normal 3 3 3 5 3 5" xfId="32135"/>
    <cellStyle name="Normal 3 3 3 5 3 6" xfId="42690"/>
    <cellStyle name="Normal 3 3 3 5 3 7" xfId="53254"/>
    <cellStyle name="Normal 3 3 3 5 4" xfId="8711"/>
    <cellStyle name="Normal 3 3 3 5 4 2" xfId="24218"/>
    <cellStyle name="Normal 3 3 3 5 4 3" xfId="34775"/>
    <cellStyle name="Normal 3 3 3 5 4 4" xfId="45330"/>
    <cellStyle name="Normal 3 3 3 5 4 5" xfId="55894"/>
    <cellStyle name="Normal 3 3 3 5 5" xfId="3429"/>
    <cellStyle name="Normal 3 3 3 5 6" xfId="14007"/>
    <cellStyle name="Normal 3 3 3 5 7" xfId="18938"/>
    <cellStyle name="Normal 3 3 3 5 8" xfId="29495"/>
    <cellStyle name="Normal 3 3 3 5 9" xfId="40050"/>
    <cellStyle name="Normal 3 3 3 6" xfId="1311"/>
    <cellStyle name="Normal 3 3 3 6 2" xfId="6597"/>
    <cellStyle name="Normal 3 3 3 6 2 2" xfId="11878"/>
    <cellStyle name="Normal 3 3 3 6 2 2 2" xfId="27384"/>
    <cellStyle name="Normal 3 3 3 6 2 2 3" xfId="37941"/>
    <cellStyle name="Normal 3 3 3 6 2 2 4" xfId="48496"/>
    <cellStyle name="Normal 3 3 3 6 2 2 5" xfId="59060"/>
    <cellStyle name="Normal 3 3 3 6 2 3" xfId="16997"/>
    <cellStyle name="Normal 3 3 3 6 2 4" xfId="22104"/>
    <cellStyle name="Normal 3 3 3 6 2 5" xfId="32661"/>
    <cellStyle name="Normal 3 3 3 6 2 6" xfId="43216"/>
    <cellStyle name="Normal 3 3 3 6 2 7" xfId="53780"/>
    <cellStyle name="Normal 3 3 3 6 3" xfId="9237"/>
    <cellStyle name="Normal 3 3 3 6 3 2" xfId="24744"/>
    <cellStyle name="Normal 3 3 3 6 3 3" xfId="35301"/>
    <cellStyle name="Normal 3 3 3 6 3 4" xfId="45856"/>
    <cellStyle name="Normal 3 3 3 6 3 5" xfId="56420"/>
    <cellStyle name="Normal 3 3 3 6 4" xfId="3955"/>
    <cellStyle name="Normal 3 3 3 6 5" xfId="14533"/>
    <cellStyle name="Normal 3 3 3 6 6" xfId="19464"/>
    <cellStyle name="Normal 3 3 3 6 7" xfId="30021"/>
    <cellStyle name="Normal 3 3 3 6 8" xfId="40576"/>
    <cellStyle name="Normal 3 3 3 6 9" xfId="51140"/>
    <cellStyle name="Normal 3 3 3 7" xfId="2543"/>
    <cellStyle name="Normal 3 3 3 7 2" xfId="7829"/>
    <cellStyle name="Normal 3 3 3 7 2 2" xfId="13110"/>
    <cellStyle name="Normal 3 3 3 7 2 2 2" xfId="28616"/>
    <cellStyle name="Normal 3 3 3 7 2 2 3" xfId="39173"/>
    <cellStyle name="Normal 3 3 3 7 2 2 4" xfId="49728"/>
    <cellStyle name="Normal 3 3 3 7 2 2 5" xfId="60292"/>
    <cellStyle name="Normal 3 3 3 7 2 3" xfId="23336"/>
    <cellStyle name="Normal 3 3 3 7 2 4" xfId="33893"/>
    <cellStyle name="Normal 3 3 3 7 2 5" xfId="44448"/>
    <cellStyle name="Normal 3 3 3 7 2 6" xfId="55012"/>
    <cellStyle name="Normal 3 3 3 7 3" xfId="10469"/>
    <cellStyle name="Normal 3 3 3 7 3 2" xfId="25976"/>
    <cellStyle name="Normal 3 3 3 7 3 3" xfId="36533"/>
    <cellStyle name="Normal 3 3 3 7 3 4" xfId="47088"/>
    <cellStyle name="Normal 3 3 3 7 3 5" xfId="57652"/>
    <cellStyle name="Normal 3 3 3 7 4" xfId="5187"/>
    <cellStyle name="Normal 3 3 3 7 5" xfId="15765"/>
    <cellStyle name="Normal 3 3 3 7 6" xfId="20696"/>
    <cellStyle name="Normal 3 3 3 7 7" xfId="31253"/>
    <cellStyle name="Normal 3 3 3 7 8" xfId="41808"/>
    <cellStyle name="Normal 3 3 3 7 9" xfId="52372"/>
    <cellStyle name="Normal 3 3 3 8" xfId="5366"/>
    <cellStyle name="Normal 3 3 3 8 2" xfId="10648"/>
    <cellStyle name="Normal 3 3 3 8 2 2" xfId="26154"/>
    <cellStyle name="Normal 3 3 3 8 2 3" xfId="36711"/>
    <cellStyle name="Normal 3 3 3 8 2 4" xfId="47266"/>
    <cellStyle name="Normal 3 3 3 8 2 5" xfId="57830"/>
    <cellStyle name="Normal 3 3 3 8 3" xfId="20874"/>
    <cellStyle name="Normal 3 3 3 8 4" xfId="31431"/>
    <cellStyle name="Normal 3 3 3 8 5" xfId="41986"/>
    <cellStyle name="Normal 3 3 3 8 6" xfId="52550"/>
    <cellStyle name="Normal 3 3 3 9" xfId="8007"/>
    <cellStyle name="Normal 3 3 3 9 2" xfId="23514"/>
    <cellStyle name="Normal 3 3 3 9 3" xfId="34071"/>
    <cellStyle name="Normal 3 3 3 9 4" xfId="44626"/>
    <cellStyle name="Normal 3 3 3 9 5" xfId="55190"/>
    <cellStyle name="Normal 3 3 4" xfId="97"/>
    <cellStyle name="Normal 3 3 4 10" xfId="2753"/>
    <cellStyle name="Normal 3 3 4 11" xfId="13317"/>
    <cellStyle name="Normal 3 3 4 12" xfId="18246"/>
    <cellStyle name="Normal 3 3 4 13" xfId="28827"/>
    <cellStyle name="Normal 3 3 4 14" xfId="39382"/>
    <cellStyle name="Normal 3 3 4 15" xfId="49923"/>
    <cellStyle name="Normal 3 3 4 2" xfId="177"/>
    <cellStyle name="Normal 3 3 4 2 10" xfId="13404"/>
    <cellStyle name="Normal 3 3 4 2 11" xfId="18334"/>
    <cellStyle name="Normal 3 3 4 2 12" xfId="28896"/>
    <cellStyle name="Normal 3 3 4 2 13" xfId="39451"/>
    <cellStyle name="Normal 3 3 4 2 14" xfId="50011"/>
    <cellStyle name="Normal 3 3 4 2 2" xfId="357"/>
    <cellStyle name="Normal 3 3 4 2 2 10" xfId="29072"/>
    <cellStyle name="Normal 3 3 4 2 2 11" xfId="39627"/>
    <cellStyle name="Normal 3 3 4 2 2 12" xfId="50187"/>
    <cellStyle name="Normal 3 3 4 2 2 2" xfId="710"/>
    <cellStyle name="Normal 3 3 4 2 2 2 10" xfId="50539"/>
    <cellStyle name="Normal 3 3 4 2 2 2 2" xfId="1942"/>
    <cellStyle name="Normal 3 3 4 2 2 2 2 2" xfId="7228"/>
    <cellStyle name="Normal 3 3 4 2 2 2 2 2 2" xfId="12509"/>
    <cellStyle name="Normal 3 3 4 2 2 2 2 2 2 2" xfId="28015"/>
    <cellStyle name="Normal 3 3 4 2 2 2 2 2 2 3" xfId="38572"/>
    <cellStyle name="Normal 3 3 4 2 2 2 2 2 2 4" xfId="49127"/>
    <cellStyle name="Normal 3 3 4 2 2 2 2 2 2 5" xfId="59691"/>
    <cellStyle name="Normal 3 3 4 2 2 2 2 2 3" xfId="17628"/>
    <cellStyle name="Normal 3 3 4 2 2 2 2 2 4" xfId="22735"/>
    <cellStyle name="Normal 3 3 4 2 2 2 2 2 5" xfId="33292"/>
    <cellStyle name="Normal 3 3 4 2 2 2 2 2 6" xfId="43847"/>
    <cellStyle name="Normal 3 3 4 2 2 2 2 2 7" xfId="54411"/>
    <cellStyle name="Normal 3 3 4 2 2 2 2 3" xfId="9868"/>
    <cellStyle name="Normal 3 3 4 2 2 2 2 3 2" xfId="25375"/>
    <cellStyle name="Normal 3 3 4 2 2 2 2 3 3" xfId="35932"/>
    <cellStyle name="Normal 3 3 4 2 2 2 2 3 4" xfId="46487"/>
    <cellStyle name="Normal 3 3 4 2 2 2 2 3 5" xfId="57051"/>
    <cellStyle name="Normal 3 3 4 2 2 2 2 4" xfId="4586"/>
    <cellStyle name="Normal 3 3 4 2 2 2 2 5" xfId="15164"/>
    <cellStyle name="Normal 3 3 4 2 2 2 2 6" xfId="20095"/>
    <cellStyle name="Normal 3 3 4 2 2 2 2 7" xfId="30652"/>
    <cellStyle name="Normal 3 3 4 2 2 2 2 8" xfId="41207"/>
    <cellStyle name="Normal 3 3 4 2 2 2 2 9" xfId="51771"/>
    <cellStyle name="Normal 3 3 4 2 2 2 3" xfId="5996"/>
    <cellStyle name="Normal 3 3 4 2 2 2 3 2" xfId="11277"/>
    <cellStyle name="Normal 3 3 4 2 2 2 3 2 2" xfId="26783"/>
    <cellStyle name="Normal 3 3 4 2 2 2 3 2 3" xfId="37340"/>
    <cellStyle name="Normal 3 3 4 2 2 2 3 2 4" xfId="47895"/>
    <cellStyle name="Normal 3 3 4 2 2 2 3 2 5" xfId="58459"/>
    <cellStyle name="Normal 3 3 4 2 2 2 3 3" xfId="16396"/>
    <cellStyle name="Normal 3 3 4 2 2 2 3 4" xfId="21503"/>
    <cellStyle name="Normal 3 3 4 2 2 2 3 5" xfId="32060"/>
    <cellStyle name="Normal 3 3 4 2 2 2 3 6" xfId="42615"/>
    <cellStyle name="Normal 3 3 4 2 2 2 3 7" xfId="53179"/>
    <cellStyle name="Normal 3 3 4 2 2 2 4" xfId="8636"/>
    <cellStyle name="Normal 3 3 4 2 2 2 4 2" xfId="24143"/>
    <cellStyle name="Normal 3 3 4 2 2 2 4 3" xfId="34700"/>
    <cellStyle name="Normal 3 3 4 2 2 2 4 4" xfId="45255"/>
    <cellStyle name="Normal 3 3 4 2 2 2 4 5" xfId="55819"/>
    <cellStyle name="Normal 3 3 4 2 2 2 5" xfId="3354"/>
    <cellStyle name="Normal 3 3 4 2 2 2 6" xfId="13932"/>
    <cellStyle name="Normal 3 3 4 2 2 2 7" xfId="18863"/>
    <cellStyle name="Normal 3 3 4 2 2 2 8" xfId="29420"/>
    <cellStyle name="Normal 3 3 4 2 2 2 9" xfId="39975"/>
    <cellStyle name="Normal 3 3 4 2 2 3" xfId="1062"/>
    <cellStyle name="Normal 3 3 4 2 2 3 10" xfId="50891"/>
    <cellStyle name="Normal 3 3 4 2 2 3 2" xfId="2294"/>
    <cellStyle name="Normal 3 3 4 2 2 3 2 2" xfId="7580"/>
    <cellStyle name="Normal 3 3 4 2 2 3 2 2 2" xfId="12861"/>
    <cellStyle name="Normal 3 3 4 2 2 3 2 2 2 2" xfId="28367"/>
    <cellStyle name="Normal 3 3 4 2 2 3 2 2 2 3" xfId="38924"/>
    <cellStyle name="Normal 3 3 4 2 2 3 2 2 2 4" xfId="49479"/>
    <cellStyle name="Normal 3 3 4 2 2 3 2 2 2 5" xfId="60043"/>
    <cellStyle name="Normal 3 3 4 2 2 3 2 2 3" xfId="17980"/>
    <cellStyle name="Normal 3 3 4 2 2 3 2 2 4" xfId="23087"/>
    <cellStyle name="Normal 3 3 4 2 2 3 2 2 5" xfId="33644"/>
    <cellStyle name="Normal 3 3 4 2 2 3 2 2 6" xfId="44199"/>
    <cellStyle name="Normal 3 3 4 2 2 3 2 2 7" xfId="54763"/>
    <cellStyle name="Normal 3 3 4 2 2 3 2 3" xfId="10220"/>
    <cellStyle name="Normal 3 3 4 2 2 3 2 3 2" xfId="25727"/>
    <cellStyle name="Normal 3 3 4 2 2 3 2 3 3" xfId="36284"/>
    <cellStyle name="Normal 3 3 4 2 2 3 2 3 4" xfId="46839"/>
    <cellStyle name="Normal 3 3 4 2 2 3 2 3 5" xfId="57403"/>
    <cellStyle name="Normal 3 3 4 2 2 3 2 4" xfId="4938"/>
    <cellStyle name="Normal 3 3 4 2 2 3 2 5" xfId="15516"/>
    <cellStyle name="Normal 3 3 4 2 2 3 2 6" xfId="20447"/>
    <cellStyle name="Normal 3 3 4 2 2 3 2 7" xfId="31004"/>
    <cellStyle name="Normal 3 3 4 2 2 3 2 8" xfId="41559"/>
    <cellStyle name="Normal 3 3 4 2 2 3 2 9" xfId="52123"/>
    <cellStyle name="Normal 3 3 4 2 2 3 3" xfId="6348"/>
    <cellStyle name="Normal 3 3 4 2 2 3 3 2" xfId="11629"/>
    <cellStyle name="Normal 3 3 4 2 2 3 3 2 2" xfId="27135"/>
    <cellStyle name="Normal 3 3 4 2 2 3 3 2 3" xfId="37692"/>
    <cellStyle name="Normal 3 3 4 2 2 3 3 2 4" xfId="48247"/>
    <cellStyle name="Normal 3 3 4 2 2 3 3 2 5" xfId="58811"/>
    <cellStyle name="Normal 3 3 4 2 2 3 3 3" xfId="16748"/>
    <cellStyle name="Normal 3 3 4 2 2 3 3 4" xfId="21855"/>
    <cellStyle name="Normal 3 3 4 2 2 3 3 5" xfId="32412"/>
    <cellStyle name="Normal 3 3 4 2 2 3 3 6" xfId="42967"/>
    <cellStyle name="Normal 3 3 4 2 2 3 3 7" xfId="53531"/>
    <cellStyle name="Normal 3 3 4 2 2 3 4" xfId="8988"/>
    <cellStyle name="Normal 3 3 4 2 2 3 4 2" xfId="24495"/>
    <cellStyle name="Normal 3 3 4 2 2 3 4 3" xfId="35052"/>
    <cellStyle name="Normal 3 3 4 2 2 3 4 4" xfId="45607"/>
    <cellStyle name="Normal 3 3 4 2 2 3 4 5" xfId="56171"/>
    <cellStyle name="Normal 3 3 4 2 2 3 5" xfId="3706"/>
    <cellStyle name="Normal 3 3 4 2 2 3 6" xfId="14284"/>
    <cellStyle name="Normal 3 3 4 2 2 3 7" xfId="19215"/>
    <cellStyle name="Normal 3 3 4 2 2 3 8" xfId="29772"/>
    <cellStyle name="Normal 3 3 4 2 2 3 9" xfId="40327"/>
    <cellStyle name="Normal 3 3 4 2 2 4" xfId="1590"/>
    <cellStyle name="Normal 3 3 4 2 2 4 2" xfId="6876"/>
    <cellStyle name="Normal 3 3 4 2 2 4 2 2" xfId="12157"/>
    <cellStyle name="Normal 3 3 4 2 2 4 2 2 2" xfId="27663"/>
    <cellStyle name="Normal 3 3 4 2 2 4 2 2 3" xfId="38220"/>
    <cellStyle name="Normal 3 3 4 2 2 4 2 2 4" xfId="48775"/>
    <cellStyle name="Normal 3 3 4 2 2 4 2 2 5" xfId="59339"/>
    <cellStyle name="Normal 3 3 4 2 2 4 2 3" xfId="17276"/>
    <cellStyle name="Normal 3 3 4 2 2 4 2 4" xfId="22383"/>
    <cellStyle name="Normal 3 3 4 2 2 4 2 5" xfId="32940"/>
    <cellStyle name="Normal 3 3 4 2 2 4 2 6" xfId="43495"/>
    <cellStyle name="Normal 3 3 4 2 2 4 2 7" xfId="54059"/>
    <cellStyle name="Normal 3 3 4 2 2 4 3" xfId="9516"/>
    <cellStyle name="Normal 3 3 4 2 2 4 3 2" xfId="25023"/>
    <cellStyle name="Normal 3 3 4 2 2 4 3 3" xfId="35580"/>
    <cellStyle name="Normal 3 3 4 2 2 4 3 4" xfId="46135"/>
    <cellStyle name="Normal 3 3 4 2 2 4 3 5" xfId="56699"/>
    <cellStyle name="Normal 3 3 4 2 2 4 4" xfId="4234"/>
    <cellStyle name="Normal 3 3 4 2 2 4 5" xfId="14812"/>
    <cellStyle name="Normal 3 3 4 2 2 4 6" xfId="19743"/>
    <cellStyle name="Normal 3 3 4 2 2 4 7" xfId="30300"/>
    <cellStyle name="Normal 3 3 4 2 2 4 8" xfId="40855"/>
    <cellStyle name="Normal 3 3 4 2 2 4 9" xfId="51419"/>
    <cellStyle name="Normal 3 3 4 2 2 5" xfId="5643"/>
    <cellStyle name="Normal 3 3 4 2 2 5 2" xfId="10925"/>
    <cellStyle name="Normal 3 3 4 2 2 5 2 2" xfId="26431"/>
    <cellStyle name="Normal 3 3 4 2 2 5 2 3" xfId="36988"/>
    <cellStyle name="Normal 3 3 4 2 2 5 2 4" xfId="47543"/>
    <cellStyle name="Normal 3 3 4 2 2 5 2 5" xfId="58107"/>
    <cellStyle name="Normal 3 3 4 2 2 5 3" xfId="16044"/>
    <cellStyle name="Normal 3 3 4 2 2 5 4" xfId="21151"/>
    <cellStyle name="Normal 3 3 4 2 2 5 5" xfId="31708"/>
    <cellStyle name="Normal 3 3 4 2 2 5 6" xfId="42263"/>
    <cellStyle name="Normal 3 3 4 2 2 5 7" xfId="52827"/>
    <cellStyle name="Normal 3 3 4 2 2 6" xfId="8284"/>
    <cellStyle name="Normal 3 3 4 2 2 6 2" xfId="23791"/>
    <cellStyle name="Normal 3 3 4 2 2 6 3" xfId="34348"/>
    <cellStyle name="Normal 3 3 4 2 2 6 4" xfId="44903"/>
    <cellStyle name="Normal 3 3 4 2 2 6 5" xfId="55467"/>
    <cellStyle name="Normal 3 3 4 2 2 7" xfId="3006"/>
    <cellStyle name="Normal 3 3 4 2 2 8" xfId="13580"/>
    <cellStyle name="Normal 3 3 4 2 2 9" xfId="18511"/>
    <cellStyle name="Normal 3 3 4 2 3" xfId="533"/>
    <cellStyle name="Normal 3 3 4 2 3 10" xfId="39799"/>
    <cellStyle name="Normal 3 3 4 2 3 11" xfId="50363"/>
    <cellStyle name="Normal 3 3 4 2 3 2" xfId="1238"/>
    <cellStyle name="Normal 3 3 4 2 3 2 10" xfId="51067"/>
    <cellStyle name="Normal 3 3 4 2 3 2 2" xfId="2470"/>
    <cellStyle name="Normal 3 3 4 2 3 2 2 2" xfId="7756"/>
    <cellStyle name="Normal 3 3 4 2 3 2 2 2 2" xfId="13037"/>
    <cellStyle name="Normal 3 3 4 2 3 2 2 2 2 2" xfId="28543"/>
    <cellStyle name="Normal 3 3 4 2 3 2 2 2 2 3" xfId="39100"/>
    <cellStyle name="Normal 3 3 4 2 3 2 2 2 2 4" xfId="49655"/>
    <cellStyle name="Normal 3 3 4 2 3 2 2 2 2 5" xfId="60219"/>
    <cellStyle name="Normal 3 3 4 2 3 2 2 2 3" xfId="18156"/>
    <cellStyle name="Normal 3 3 4 2 3 2 2 2 4" xfId="23263"/>
    <cellStyle name="Normal 3 3 4 2 3 2 2 2 5" xfId="33820"/>
    <cellStyle name="Normal 3 3 4 2 3 2 2 2 6" xfId="44375"/>
    <cellStyle name="Normal 3 3 4 2 3 2 2 2 7" xfId="54939"/>
    <cellStyle name="Normal 3 3 4 2 3 2 2 3" xfId="10396"/>
    <cellStyle name="Normal 3 3 4 2 3 2 2 3 2" xfId="25903"/>
    <cellStyle name="Normal 3 3 4 2 3 2 2 3 3" xfId="36460"/>
    <cellStyle name="Normal 3 3 4 2 3 2 2 3 4" xfId="47015"/>
    <cellStyle name="Normal 3 3 4 2 3 2 2 3 5" xfId="57579"/>
    <cellStyle name="Normal 3 3 4 2 3 2 2 4" xfId="5114"/>
    <cellStyle name="Normal 3 3 4 2 3 2 2 5" xfId="15692"/>
    <cellStyle name="Normal 3 3 4 2 3 2 2 6" xfId="20623"/>
    <cellStyle name="Normal 3 3 4 2 3 2 2 7" xfId="31180"/>
    <cellStyle name="Normal 3 3 4 2 3 2 2 8" xfId="41735"/>
    <cellStyle name="Normal 3 3 4 2 3 2 2 9" xfId="52299"/>
    <cellStyle name="Normal 3 3 4 2 3 2 3" xfId="6524"/>
    <cellStyle name="Normal 3 3 4 2 3 2 3 2" xfId="11805"/>
    <cellStyle name="Normal 3 3 4 2 3 2 3 2 2" xfId="27311"/>
    <cellStyle name="Normal 3 3 4 2 3 2 3 2 3" xfId="37868"/>
    <cellStyle name="Normal 3 3 4 2 3 2 3 2 4" xfId="48423"/>
    <cellStyle name="Normal 3 3 4 2 3 2 3 2 5" xfId="58987"/>
    <cellStyle name="Normal 3 3 4 2 3 2 3 3" xfId="16924"/>
    <cellStyle name="Normal 3 3 4 2 3 2 3 4" xfId="22031"/>
    <cellStyle name="Normal 3 3 4 2 3 2 3 5" xfId="32588"/>
    <cellStyle name="Normal 3 3 4 2 3 2 3 6" xfId="43143"/>
    <cellStyle name="Normal 3 3 4 2 3 2 3 7" xfId="53707"/>
    <cellStyle name="Normal 3 3 4 2 3 2 4" xfId="9164"/>
    <cellStyle name="Normal 3 3 4 2 3 2 4 2" xfId="24671"/>
    <cellStyle name="Normal 3 3 4 2 3 2 4 3" xfId="35228"/>
    <cellStyle name="Normal 3 3 4 2 3 2 4 4" xfId="45783"/>
    <cellStyle name="Normal 3 3 4 2 3 2 4 5" xfId="56347"/>
    <cellStyle name="Normal 3 3 4 2 3 2 5" xfId="3882"/>
    <cellStyle name="Normal 3 3 4 2 3 2 6" xfId="14460"/>
    <cellStyle name="Normal 3 3 4 2 3 2 7" xfId="19391"/>
    <cellStyle name="Normal 3 3 4 2 3 2 8" xfId="29948"/>
    <cellStyle name="Normal 3 3 4 2 3 2 9" xfId="40503"/>
    <cellStyle name="Normal 3 3 4 2 3 3" xfId="1766"/>
    <cellStyle name="Normal 3 3 4 2 3 3 2" xfId="7052"/>
    <cellStyle name="Normal 3 3 4 2 3 3 2 2" xfId="12333"/>
    <cellStyle name="Normal 3 3 4 2 3 3 2 2 2" xfId="27839"/>
    <cellStyle name="Normal 3 3 4 2 3 3 2 2 3" xfId="38396"/>
    <cellStyle name="Normal 3 3 4 2 3 3 2 2 4" xfId="48951"/>
    <cellStyle name="Normal 3 3 4 2 3 3 2 2 5" xfId="59515"/>
    <cellStyle name="Normal 3 3 4 2 3 3 2 3" xfId="17452"/>
    <cellStyle name="Normal 3 3 4 2 3 3 2 4" xfId="22559"/>
    <cellStyle name="Normal 3 3 4 2 3 3 2 5" xfId="33116"/>
    <cellStyle name="Normal 3 3 4 2 3 3 2 6" xfId="43671"/>
    <cellStyle name="Normal 3 3 4 2 3 3 2 7" xfId="54235"/>
    <cellStyle name="Normal 3 3 4 2 3 3 3" xfId="9692"/>
    <cellStyle name="Normal 3 3 4 2 3 3 3 2" xfId="25199"/>
    <cellStyle name="Normal 3 3 4 2 3 3 3 3" xfId="35756"/>
    <cellStyle name="Normal 3 3 4 2 3 3 3 4" xfId="46311"/>
    <cellStyle name="Normal 3 3 4 2 3 3 3 5" xfId="56875"/>
    <cellStyle name="Normal 3 3 4 2 3 3 4" xfId="4410"/>
    <cellStyle name="Normal 3 3 4 2 3 3 5" xfId="14988"/>
    <cellStyle name="Normal 3 3 4 2 3 3 6" xfId="19919"/>
    <cellStyle name="Normal 3 3 4 2 3 3 7" xfId="30476"/>
    <cellStyle name="Normal 3 3 4 2 3 3 8" xfId="41031"/>
    <cellStyle name="Normal 3 3 4 2 3 3 9" xfId="51595"/>
    <cellStyle name="Normal 3 3 4 2 3 4" xfId="5819"/>
    <cellStyle name="Normal 3 3 4 2 3 4 2" xfId="11101"/>
    <cellStyle name="Normal 3 3 4 2 3 4 2 2" xfId="26607"/>
    <cellStyle name="Normal 3 3 4 2 3 4 2 3" xfId="37164"/>
    <cellStyle name="Normal 3 3 4 2 3 4 2 4" xfId="47719"/>
    <cellStyle name="Normal 3 3 4 2 3 4 2 5" xfId="58283"/>
    <cellStyle name="Normal 3 3 4 2 3 4 3" xfId="16220"/>
    <cellStyle name="Normal 3 3 4 2 3 4 4" xfId="21327"/>
    <cellStyle name="Normal 3 3 4 2 3 4 5" xfId="31884"/>
    <cellStyle name="Normal 3 3 4 2 3 4 6" xfId="42439"/>
    <cellStyle name="Normal 3 3 4 2 3 4 7" xfId="53003"/>
    <cellStyle name="Normal 3 3 4 2 3 5" xfId="8460"/>
    <cellStyle name="Normal 3 3 4 2 3 5 2" xfId="23967"/>
    <cellStyle name="Normal 3 3 4 2 3 5 3" xfId="34524"/>
    <cellStyle name="Normal 3 3 4 2 3 5 4" xfId="45079"/>
    <cellStyle name="Normal 3 3 4 2 3 5 5" xfId="55643"/>
    <cellStyle name="Normal 3 3 4 2 3 6" xfId="3178"/>
    <cellStyle name="Normal 3 3 4 2 3 7" xfId="13756"/>
    <cellStyle name="Normal 3 3 4 2 3 8" xfId="18687"/>
    <cellStyle name="Normal 3 3 4 2 3 9" xfId="29244"/>
    <cellStyle name="Normal 3 3 4 2 4" xfId="886"/>
    <cellStyle name="Normal 3 3 4 2 4 10" xfId="50715"/>
    <cellStyle name="Normal 3 3 4 2 4 2" xfId="2118"/>
    <cellStyle name="Normal 3 3 4 2 4 2 2" xfId="7404"/>
    <cellStyle name="Normal 3 3 4 2 4 2 2 2" xfId="12685"/>
    <cellStyle name="Normal 3 3 4 2 4 2 2 2 2" xfId="28191"/>
    <cellStyle name="Normal 3 3 4 2 4 2 2 2 3" xfId="38748"/>
    <cellStyle name="Normal 3 3 4 2 4 2 2 2 4" xfId="49303"/>
    <cellStyle name="Normal 3 3 4 2 4 2 2 2 5" xfId="59867"/>
    <cellStyle name="Normal 3 3 4 2 4 2 2 3" xfId="17804"/>
    <cellStyle name="Normal 3 3 4 2 4 2 2 4" xfId="22911"/>
    <cellStyle name="Normal 3 3 4 2 4 2 2 5" xfId="33468"/>
    <cellStyle name="Normal 3 3 4 2 4 2 2 6" xfId="44023"/>
    <cellStyle name="Normal 3 3 4 2 4 2 2 7" xfId="54587"/>
    <cellStyle name="Normal 3 3 4 2 4 2 3" xfId="10044"/>
    <cellStyle name="Normal 3 3 4 2 4 2 3 2" xfId="25551"/>
    <cellStyle name="Normal 3 3 4 2 4 2 3 3" xfId="36108"/>
    <cellStyle name="Normal 3 3 4 2 4 2 3 4" xfId="46663"/>
    <cellStyle name="Normal 3 3 4 2 4 2 3 5" xfId="57227"/>
    <cellStyle name="Normal 3 3 4 2 4 2 4" xfId="4762"/>
    <cellStyle name="Normal 3 3 4 2 4 2 5" xfId="15340"/>
    <cellStyle name="Normal 3 3 4 2 4 2 6" xfId="20271"/>
    <cellStyle name="Normal 3 3 4 2 4 2 7" xfId="30828"/>
    <cellStyle name="Normal 3 3 4 2 4 2 8" xfId="41383"/>
    <cellStyle name="Normal 3 3 4 2 4 2 9" xfId="51947"/>
    <cellStyle name="Normal 3 3 4 2 4 3" xfId="6172"/>
    <cellStyle name="Normal 3 3 4 2 4 3 2" xfId="11453"/>
    <cellStyle name="Normal 3 3 4 2 4 3 2 2" xfId="26959"/>
    <cellStyle name="Normal 3 3 4 2 4 3 2 3" xfId="37516"/>
    <cellStyle name="Normal 3 3 4 2 4 3 2 4" xfId="48071"/>
    <cellStyle name="Normal 3 3 4 2 4 3 2 5" xfId="58635"/>
    <cellStyle name="Normal 3 3 4 2 4 3 3" xfId="16572"/>
    <cellStyle name="Normal 3 3 4 2 4 3 4" xfId="21679"/>
    <cellStyle name="Normal 3 3 4 2 4 3 5" xfId="32236"/>
    <cellStyle name="Normal 3 3 4 2 4 3 6" xfId="42791"/>
    <cellStyle name="Normal 3 3 4 2 4 3 7" xfId="53355"/>
    <cellStyle name="Normal 3 3 4 2 4 4" xfId="8812"/>
    <cellStyle name="Normal 3 3 4 2 4 4 2" xfId="24319"/>
    <cellStyle name="Normal 3 3 4 2 4 4 3" xfId="34876"/>
    <cellStyle name="Normal 3 3 4 2 4 4 4" xfId="45431"/>
    <cellStyle name="Normal 3 3 4 2 4 4 5" xfId="55995"/>
    <cellStyle name="Normal 3 3 4 2 4 5" xfId="3530"/>
    <cellStyle name="Normal 3 3 4 2 4 6" xfId="14108"/>
    <cellStyle name="Normal 3 3 4 2 4 7" xfId="19039"/>
    <cellStyle name="Normal 3 3 4 2 4 8" xfId="29596"/>
    <cellStyle name="Normal 3 3 4 2 4 9" xfId="40151"/>
    <cellStyle name="Normal 3 3 4 2 5" xfId="1414"/>
    <cellStyle name="Normal 3 3 4 2 5 2" xfId="6700"/>
    <cellStyle name="Normal 3 3 4 2 5 2 2" xfId="11981"/>
    <cellStyle name="Normal 3 3 4 2 5 2 2 2" xfId="27487"/>
    <cellStyle name="Normal 3 3 4 2 5 2 2 3" xfId="38044"/>
    <cellStyle name="Normal 3 3 4 2 5 2 2 4" xfId="48599"/>
    <cellStyle name="Normal 3 3 4 2 5 2 2 5" xfId="59163"/>
    <cellStyle name="Normal 3 3 4 2 5 2 3" xfId="17100"/>
    <cellStyle name="Normal 3 3 4 2 5 2 4" xfId="22207"/>
    <cellStyle name="Normal 3 3 4 2 5 2 5" xfId="32764"/>
    <cellStyle name="Normal 3 3 4 2 5 2 6" xfId="43319"/>
    <cellStyle name="Normal 3 3 4 2 5 2 7" xfId="53883"/>
    <cellStyle name="Normal 3 3 4 2 5 3" xfId="9340"/>
    <cellStyle name="Normal 3 3 4 2 5 3 2" xfId="24847"/>
    <cellStyle name="Normal 3 3 4 2 5 3 3" xfId="35404"/>
    <cellStyle name="Normal 3 3 4 2 5 3 4" xfId="45959"/>
    <cellStyle name="Normal 3 3 4 2 5 3 5" xfId="56523"/>
    <cellStyle name="Normal 3 3 4 2 5 4" xfId="4058"/>
    <cellStyle name="Normal 3 3 4 2 5 5" xfId="14636"/>
    <cellStyle name="Normal 3 3 4 2 5 6" xfId="19567"/>
    <cellStyle name="Normal 3 3 4 2 5 7" xfId="30124"/>
    <cellStyle name="Normal 3 3 4 2 5 8" xfId="40679"/>
    <cellStyle name="Normal 3 3 4 2 5 9" xfId="51243"/>
    <cellStyle name="Normal 3 3 4 2 6" xfId="2646"/>
    <cellStyle name="Normal 3 3 4 2 6 2" xfId="7932"/>
    <cellStyle name="Normal 3 3 4 2 6 2 2" xfId="13213"/>
    <cellStyle name="Normal 3 3 4 2 6 2 2 2" xfId="28719"/>
    <cellStyle name="Normal 3 3 4 2 6 2 2 3" xfId="39276"/>
    <cellStyle name="Normal 3 3 4 2 6 2 2 4" xfId="49831"/>
    <cellStyle name="Normal 3 3 4 2 6 2 2 5" xfId="60395"/>
    <cellStyle name="Normal 3 3 4 2 6 2 3" xfId="23439"/>
    <cellStyle name="Normal 3 3 4 2 6 2 4" xfId="33996"/>
    <cellStyle name="Normal 3 3 4 2 6 2 5" xfId="44551"/>
    <cellStyle name="Normal 3 3 4 2 6 2 6" xfId="55115"/>
    <cellStyle name="Normal 3 3 4 2 6 3" xfId="10572"/>
    <cellStyle name="Normal 3 3 4 2 6 3 2" xfId="26079"/>
    <cellStyle name="Normal 3 3 4 2 6 3 3" xfId="36636"/>
    <cellStyle name="Normal 3 3 4 2 6 3 4" xfId="47191"/>
    <cellStyle name="Normal 3 3 4 2 6 3 5" xfId="57755"/>
    <cellStyle name="Normal 3 3 4 2 6 4" xfId="5290"/>
    <cellStyle name="Normal 3 3 4 2 6 5" xfId="15868"/>
    <cellStyle name="Normal 3 3 4 2 6 6" xfId="20799"/>
    <cellStyle name="Normal 3 3 4 2 6 7" xfId="31356"/>
    <cellStyle name="Normal 3 3 4 2 6 8" xfId="41911"/>
    <cellStyle name="Normal 3 3 4 2 6 9" xfId="52475"/>
    <cellStyle name="Normal 3 3 4 2 7" xfId="5467"/>
    <cellStyle name="Normal 3 3 4 2 7 2" xfId="10749"/>
    <cellStyle name="Normal 3 3 4 2 7 2 2" xfId="26255"/>
    <cellStyle name="Normal 3 3 4 2 7 2 3" xfId="36812"/>
    <cellStyle name="Normal 3 3 4 2 7 2 4" xfId="47367"/>
    <cellStyle name="Normal 3 3 4 2 7 2 5" xfId="57931"/>
    <cellStyle name="Normal 3 3 4 2 7 3" xfId="20975"/>
    <cellStyle name="Normal 3 3 4 2 7 4" xfId="31532"/>
    <cellStyle name="Normal 3 3 4 2 7 5" xfId="42087"/>
    <cellStyle name="Normal 3 3 4 2 7 6" xfId="52651"/>
    <cellStyle name="Normal 3 3 4 2 8" xfId="8108"/>
    <cellStyle name="Normal 3 3 4 2 8 2" xfId="23615"/>
    <cellStyle name="Normal 3 3 4 2 8 3" xfId="34172"/>
    <cellStyle name="Normal 3 3 4 2 8 4" xfId="44727"/>
    <cellStyle name="Normal 3 3 4 2 8 5" xfId="55291"/>
    <cellStyle name="Normal 3 3 4 2 9" xfId="2823"/>
    <cellStyle name="Normal 3 3 4 3" xfId="270"/>
    <cellStyle name="Normal 3 3 4 3 10" xfId="28985"/>
    <cellStyle name="Normal 3 3 4 3 11" xfId="39540"/>
    <cellStyle name="Normal 3 3 4 3 12" xfId="50100"/>
    <cellStyle name="Normal 3 3 4 3 2" xfId="623"/>
    <cellStyle name="Normal 3 3 4 3 2 10" xfId="50452"/>
    <cellStyle name="Normal 3 3 4 3 2 2" xfId="1855"/>
    <cellStyle name="Normal 3 3 4 3 2 2 2" xfId="7141"/>
    <cellStyle name="Normal 3 3 4 3 2 2 2 2" xfId="12422"/>
    <cellStyle name="Normal 3 3 4 3 2 2 2 2 2" xfId="27928"/>
    <cellStyle name="Normal 3 3 4 3 2 2 2 2 3" xfId="38485"/>
    <cellStyle name="Normal 3 3 4 3 2 2 2 2 4" xfId="49040"/>
    <cellStyle name="Normal 3 3 4 3 2 2 2 2 5" xfId="59604"/>
    <cellStyle name="Normal 3 3 4 3 2 2 2 3" xfId="17541"/>
    <cellStyle name="Normal 3 3 4 3 2 2 2 4" xfId="22648"/>
    <cellStyle name="Normal 3 3 4 3 2 2 2 5" xfId="33205"/>
    <cellStyle name="Normal 3 3 4 3 2 2 2 6" xfId="43760"/>
    <cellStyle name="Normal 3 3 4 3 2 2 2 7" xfId="54324"/>
    <cellStyle name="Normal 3 3 4 3 2 2 3" xfId="9781"/>
    <cellStyle name="Normal 3 3 4 3 2 2 3 2" xfId="25288"/>
    <cellStyle name="Normal 3 3 4 3 2 2 3 3" xfId="35845"/>
    <cellStyle name="Normal 3 3 4 3 2 2 3 4" xfId="46400"/>
    <cellStyle name="Normal 3 3 4 3 2 2 3 5" xfId="56964"/>
    <cellStyle name="Normal 3 3 4 3 2 2 4" xfId="4499"/>
    <cellStyle name="Normal 3 3 4 3 2 2 5" xfId="15077"/>
    <cellStyle name="Normal 3 3 4 3 2 2 6" xfId="20008"/>
    <cellStyle name="Normal 3 3 4 3 2 2 7" xfId="30565"/>
    <cellStyle name="Normal 3 3 4 3 2 2 8" xfId="41120"/>
    <cellStyle name="Normal 3 3 4 3 2 2 9" xfId="51684"/>
    <cellStyle name="Normal 3 3 4 3 2 3" xfId="5909"/>
    <cellStyle name="Normal 3 3 4 3 2 3 2" xfId="11190"/>
    <cellStyle name="Normal 3 3 4 3 2 3 2 2" xfId="26696"/>
    <cellStyle name="Normal 3 3 4 3 2 3 2 3" xfId="37253"/>
    <cellStyle name="Normal 3 3 4 3 2 3 2 4" xfId="47808"/>
    <cellStyle name="Normal 3 3 4 3 2 3 2 5" xfId="58372"/>
    <cellStyle name="Normal 3 3 4 3 2 3 3" xfId="16309"/>
    <cellStyle name="Normal 3 3 4 3 2 3 4" xfId="21416"/>
    <cellStyle name="Normal 3 3 4 3 2 3 5" xfId="31973"/>
    <cellStyle name="Normal 3 3 4 3 2 3 6" xfId="42528"/>
    <cellStyle name="Normal 3 3 4 3 2 3 7" xfId="53092"/>
    <cellStyle name="Normal 3 3 4 3 2 4" xfId="8549"/>
    <cellStyle name="Normal 3 3 4 3 2 4 2" xfId="24056"/>
    <cellStyle name="Normal 3 3 4 3 2 4 3" xfId="34613"/>
    <cellStyle name="Normal 3 3 4 3 2 4 4" xfId="45168"/>
    <cellStyle name="Normal 3 3 4 3 2 4 5" xfId="55732"/>
    <cellStyle name="Normal 3 3 4 3 2 5" xfId="3267"/>
    <cellStyle name="Normal 3 3 4 3 2 6" xfId="13845"/>
    <cellStyle name="Normal 3 3 4 3 2 7" xfId="18776"/>
    <cellStyle name="Normal 3 3 4 3 2 8" xfId="29333"/>
    <cellStyle name="Normal 3 3 4 3 2 9" xfId="39888"/>
    <cellStyle name="Normal 3 3 4 3 3" xfId="975"/>
    <cellStyle name="Normal 3 3 4 3 3 10" xfId="50804"/>
    <cellStyle name="Normal 3 3 4 3 3 2" xfId="2207"/>
    <cellStyle name="Normal 3 3 4 3 3 2 2" xfId="7493"/>
    <cellStyle name="Normal 3 3 4 3 3 2 2 2" xfId="12774"/>
    <cellStyle name="Normal 3 3 4 3 3 2 2 2 2" xfId="28280"/>
    <cellStyle name="Normal 3 3 4 3 3 2 2 2 3" xfId="38837"/>
    <cellStyle name="Normal 3 3 4 3 3 2 2 2 4" xfId="49392"/>
    <cellStyle name="Normal 3 3 4 3 3 2 2 2 5" xfId="59956"/>
    <cellStyle name="Normal 3 3 4 3 3 2 2 3" xfId="17893"/>
    <cellStyle name="Normal 3 3 4 3 3 2 2 4" xfId="23000"/>
    <cellStyle name="Normal 3 3 4 3 3 2 2 5" xfId="33557"/>
    <cellStyle name="Normal 3 3 4 3 3 2 2 6" xfId="44112"/>
    <cellStyle name="Normal 3 3 4 3 3 2 2 7" xfId="54676"/>
    <cellStyle name="Normal 3 3 4 3 3 2 3" xfId="10133"/>
    <cellStyle name="Normal 3 3 4 3 3 2 3 2" xfId="25640"/>
    <cellStyle name="Normal 3 3 4 3 3 2 3 3" xfId="36197"/>
    <cellStyle name="Normal 3 3 4 3 3 2 3 4" xfId="46752"/>
    <cellStyle name="Normal 3 3 4 3 3 2 3 5" xfId="57316"/>
    <cellStyle name="Normal 3 3 4 3 3 2 4" xfId="4851"/>
    <cellStyle name="Normal 3 3 4 3 3 2 5" xfId="15429"/>
    <cellStyle name="Normal 3 3 4 3 3 2 6" xfId="20360"/>
    <cellStyle name="Normal 3 3 4 3 3 2 7" xfId="30917"/>
    <cellStyle name="Normal 3 3 4 3 3 2 8" xfId="41472"/>
    <cellStyle name="Normal 3 3 4 3 3 2 9" xfId="52036"/>
    <cellStyle name="Normal 3 3 4 3 3 3" xfId="6261"/>
    <cellStyle name="Normal 3 3 4 3 3 3 2" xfId="11542"/>
    <cellStyle name="Normal 3 3 4 3 3 3 2 2" xfId="27048"/>
    <cellStyle name="Normal 3 3 4 3 3 3 2 3" xfId="37605"/>
    <cellStyle name="Normal 3 3 4 3 3 3 2 4" xfId="48160"/>
    <cellStyle name="Normal 3 3 4 3 3 3 2 5" xfId="58724"/>
    <cellStyle name="Normal 3 3 4 3 3 3 3" xfId="16661"/>
    <cellStyle name="Normal 3 3 4 3 3 3 4" xfId="21768"/>
    <cellStyle name="Normal 3 3 4 3 3 3 5" xfId="32325"/>
    <cellStyle name="Normal 3 3 4 3 3 3 6" xfId="42880"/>
    <cellStyle name="Normal 3 3 4 3 3 3 7" xfId="53444"/>
    <cellStyle name="Normal 3 3 4 3 3 4" xfId="8901"/>
    <cellStyle name="Normal 3 3 4 3 3 4 2" xfId="24408"/>
    <cellStyle name="Normal 3 3 4 3 3 4 3" xfId="34965"/>
    <cellStyle name="Normal 3 3 4 3 3 4 4" xfId="45520"/>
    <cellStyle name="Normal 3 3 4 3 3 4 5" xfId="56084"/>
    <cellStyle name="Normal 3 3 4 3 3 5" xfId="3619"/>
    <cellStyle name="Normal 3 3 4 3 3 6" xfId="14197"/>
    <cellStyle name="Normal 3 3 4 3 3 7" xfId="19128"/>
    <cellStyle name="Normal 3 3 4 3 3 8" xfId="29685"/>
    <cellStyle name="Normal 3 3 4 3 3 9" xfId="40240"/>
    <cellStyle name="Normal 3 3 4 3 4" xfId="1503"/>
    <cellStyle name="Normal 3 3 4 3 4 2" xfId="6789"/>
    <cellStyle name="Normal 3 3 4 3 4 2 2" xfId="12070"/>
    <cellStyle name="Normal 3 3 4 3 4 2 2 2" xfId="27576"/>
    <cellStyle name="Normal 3 3 4 3 4 2 2 3" xfId="38133"/>
    <cellStyle name="Normal 3 3 4 3 4 2 2 4" xfId="48688"/>
    <cellStyle name="Normal 3 3 4 3 4 2 2 5" xfId="59252"/>
    <cellStyle name="Normal 3 3 4 3 4 2 3" xfId="17189"/>
    <cellStyle name="Normal 3 3 4 3 4 2 4" xfId="22296"/>
    <cellStyle name="Normal 3 3 4 3 4 2 5" xfId="32853"/>
    <cellStyle name="Normal 3 3 4 3 4 2 6" xfId="43408"/>
    <cellStyle name="Normal 3 3 4 3 4 2 7" xfId="53972"/>
    <cellStyle name="Normal 3 3 4 3 4 3" xfId="9429"/>
    <cellStyle name="Normal 3 3 4 3 4 3 2" xfId="24936"/>
    <cellStyle name="Normal 3 3 4 3 4 3 3" xfId="35493"/>
    <cellStyle name="Normal 3 3 4 3 4 3 4" xfId="46048"/>
    <cellStyle name="Normal 3 3 4 3 4 3 5" xfId="56612"/>
    <cellStyle name="Normal 3 3 4 3 4 4" xfId="4147"/>
    <cellStyle name="Normal 3 3 4 3 4 5" xfId="14725"/>
    <cellStyle name="Normal 3 3 4 3 4 6" xfId="19656"/>
    <cellStyle name="Normal 3 3 4 3 4 7" xfId="30213"/>
    <cellStyle name="Normal 3 3 4 3 4 8" xfId="40768"/>
    <cellStyle name="Normal 3 3 4 3 4 9" xfId="51332"/>
    <cellStyle name="Normal 3 3 4 3 5" xfId="5556"/>
    <cellStyle name="Normal 3 3 4 3 5 2" xfId="10838"/>
    <cellStyle name="Normal 3 3 4 3 5 2 2" xfId="26344"/>
    <cellStyle name="Normal 3 3 4 3 5 2 3" xfId="36901"/>
    <cellStyle name="Normal 3 3 4 3 5 2 4" xfId="47456"/>
    <cellStyle name="Normal 3 3 4 3 5 2 5" xfId="58020"/>
    <cellStyle name="Normal 3 3 4 3 5 3" xfId="15957"/>
    <cellStyle name="Normal 3 3 4 3 5 4" xfId="21064"/>
    <cellStyle name="Normal 3 3 4 3 5 5" xfId="31621"/>
    <cellStyle name="Normal 3 3 4 3 5 6" xfId="42176"/>
    <cellStyle name="Normal 3 3 4 3 5 7" xfId="52740"/>
    <cellStyle name="Normal 3 3 4 3 6" xfId="8197"/>
    <cellStyle name="Normal 3 3 4 3 6 2" xfId="23704"/>
    <cellStyle name="Normal 3 3 4 3 6 3" xfId="34261"/>
    <cellStyle name="Normal 3 3 4 3 6 4" xfId="44816"/>
    <cellStyle name="Normal 3 3 4 3 6 5" xfId="55380"/>
    <cellStyle name="Normal 3 3 4 3 7" xfId="2919"/>
    <cellStyle name="Normal 3 3 4 3 8" xfId="13493"/>
    <cellStyle name="Normal 3 3 4 3 9" xfId="18424"/>
    <cellStyle name="Normal 3 3 4 4" xfId="448"/>
    <cellStyle name="Normal 3 3 4 4 10" xfId="39716"/>
    <cellStyle name="Normal 3 3 4 4 11" xfId="50278"/>
    <cellStyle name="Normal 3 3 4 4 2" xfId="1153"/>
    <cellStyle name="Normal 3 3 4 4 2 10" xfId="50982"/>
    <cellStyle name="Normal 3 3 4 4 2 2" xfId="2385"/>
    <cellStyle name="Normal 3 3 4 4 2 2 2" xfId="7671"/>
    <cellStyle name="Normal 3 3 4 4 2 2 2 2" xfId="12952"/>
    <cellStyle name="Normal 3 3 4 4 2 2 2 2 2" xfId="28458"/>
    <cellStyle name="Normal 3 3 4 4 2 2 2 2 3" xfId="39015"/>
    <cellStyle name="Normal 3 3 4 4 2 2 2 2 4" xfId="49570"/>
    <cellStyle name="Normal 3 3 4 4 2 2 2 2 5" xfId="60134"/>
    <cellStyle name="Normal 3 3 4 4 2 2 2 3" xfId="18071"/>
    <cellStyle name="Normal 3 3 4 4 2 2 2 4" xfId="23178"/>
    <cellStyle name="Normal 3 3 4 4 2 2 2 5" xfId="33735"/>
    <cellStyle name="Normal 3 3 4 4 2 2 2 6" xfId="44290"/>
    <cellStyle name="Normal 3 3 4 4 2 2 2 7" xfId="54854"/>
    <cellStyle name="Normal 3 3 4 4 2 2 3" xfId="10311"/>
    <cellStyle name="Normal 3 3 4 4 2 2 3 2" xfId="25818"/>
    <cellStyle name="Normal 3 3 4 4 2 2 3 3" xfId="36375"/>
    <cellStyle name="Normal 3 3 4 4 2 2 3 4" xfId="46930"/>
    <cellStyle name="Normal 3 3 4 4 2 2 3 5" xfId="57494"/>
    <cellStyle name="Normal 3 3 4 4 2 2 4" xfId="5029"/>
    <cellStyle name="Normal 3 3 4 4 2 2 5" xfId="15607"/>
    <cellStyle name="Normal 3 3 4 4 2 2 6" xfId="20538"/>
    <cellStyle name="Normal 3 3 4 4 2 2 7" xfId="31095"/>
    <cellStyle name="Normal 3 3 4 4 2 2 8" xfId="41650"/>
    <cellStyle name="Normal 3 3 4 4 2 2 9" xfId="52214"/>
    <cellStyle name="Normal 3 3 4 4 2 3" xfId="6439"/>
    <cellStyle name="Normal 3 3 4 4 2 3 2" xfId="11720"/>
    <cellStyle name="Normal 3 3 4 4 2 3 2 2" xfId="27226"/>
    <cellStyle name="Normal 3 3 4 4 2 3 2 3" xfId="37783"/>
    <cellStyle name="Normal 3 3 4 4 2 3 2 4" xfId="48338"/>
    <cellStyle name="Normal 3 3 4 4 2 3 2 5" xfId="58902"/>
    <cellStyle name="Normal 3 3 4 4 2 3 3" xfId="16839"/>
    <cellStyle name="Normal 3 3 4 4 2 3 4" xfId="21946"/>
    <cellStyle name="Normal 3 3 4 4 2 3 5" xfId="32503"/>
    <cellStyle name="Normal 3 3 4 4 2 3 6" xfId="43058"/>
    <cellStyle name="Normal 3 3 4 4 2 3 7" xfId="53622"/>
    <cellStyle name="Normal 3 3 4 4 2 4" xfId="9079"/>
    <cellStyle name="Normal 3 3 4 4 2 4 2" xfId="24586"/>
    <cellStyle name="Normal 3 3 4 4 2 4 3" xfId="35143"/>
    <cellStyle name="Normal 3 3 4 4 2 4 4" xfId="45698"/>
    <cellStyle name="Normal 3 3 4 4 2 4 5" xfId="56262"/>
    <cellStyle name="Normal 3 3 4 4 2 5" xfId="3797"/>
    <cellStyle name="Normal 3 3 4 4 2 6" xfId="14375"/>
    <cellStyle name="Normal 3 3 4 4 2 7" xfId="19306"/>
    <cellStyle name="Normal 3 3 4 4 2 8" xfId="29863"/>
    <cellStyle name="Normal 3 3 4 4 2 9" xfId="40418"/>
    <cellStyle name="Normal 3 3 4 4 3" xfId="1681"/>
    <cellStyle name="Normal 3 3 4 4 3 2" xfId="6967"/>
    <cellStyle name="Normal 3 3 4 4 3 2 2" xfId="12248"/>
    <cellStyle name="Normal 3 3 4 4 3 2 2 2" xfId="27754"/>
    <cellStyle name="Normal 3 3 4 4 3 2 2 3" xfId="38311"/>
    <cellStyle name="Normal 3 3 4 4 3 2 2 4" xfId="48866"/>
    <cellStyle name="Normal 3 3 4 4 3 2 2 5" xfId="59430"/>
    <cellStyle name="Normal 3 3 4 4 3 2 3" xfId="17367"/>
    <cellStyle name="Normal 3 3 4 4 3 2 4" xfId="22474"/>
    <cellStyle name="Normal 3 3 4 4 3 2 5" xfId="33031"/>
    <cellStyle name="Normal 3 3 4 4 3 2 6" xfId="43586"/>
    <cellStyle name="Normal 3 3 4 4 3 2 7" xfId="54150"/>
    <cellStyle name="Normal 3 3 4 4 3 3" xfId="9607"/>
    <cellStyle name="Normal 3 3 4 4 3 3 2" xfId="25114"/>
    <cellStyle name="Normal 3 3 4 4 3 3 3" xfId="35671"/>
    <cellStyle name="Normal 3 3 4 4 3 3 4" xfId="46226"/>
    <cellStyle name="Normal 3 3 4 4 3 3 5" xfId="56790"/>
    <cellStyle name="Normal 3 3 4 4 3 4" xfId="4325"/>
    <cellStyle name="Normal 3 3 4 4 3 5" xfId="14903"/>
    <cellStyle name="Normal 3 3 4 4 3 6" xfId="19834"/>
    <cellStyle name="Normal 3 3 4 4 3 7" xfId="30391"/>
    <cellStyle name="Normal 3 3 4 4 3 8" xfId="40946"/>
    <cellStyle name="Normal 3 3 4 4 3 9" xfId="51510"/>
    <cellStyle name="Normal 3 3 4 4 4" xfId="5734"/>
    <cellStyle name="Normal 3 3 4 4 4 2" xfId="11016"/>
    <cellStyle name="Normal 3 3 4 4 4 2 2" xfId="26522"/>
    <cellStyle name="Normal 3 3 4 4 4 2 3" xfId="37079"/>
    <cellStyle name="Normal 3 3 4 4 4 2 4" xfId="47634"/>
    <cellStyle name="Normal 3 3 4 4 4 2 5" xfId="58198"/>
    <cellStyle name="Normal 3 3 4 4 4 3" xfId="16135"/>
    <cellStyle name="Normal 3 3 4 4 4 4" xfId="21242"/>
    <cellStyle name="Normal 3 3 4 4 4 5" xfId="31799"/>
    <cellStyle name="Normal 3 3 4 4 4 6" xfId="42354"/>
    <cellStyle name="Normal 3 3 4 4 4 7" xfId="52918"/>
    <cellStyle name="Normal 3 3 4 4 5" xfId="8375"/>
    <cellStyle name="Normal 3 3 4 4 5 2" xfId="23882"/>
    <cellStyle name="Normal 3 3 4 4 5 3" xfId="34439"/>
    <cellStyle name="Normal 3 3 4 4 5 4" xfId="44994"/>
    <cellStyle name="Normal 3 3 4 4 5 5" xfId="55558"/>
    <cellStyle name="Normal 3 3 4 4 6" xfId="3095"/>
    <cellStyle name="Normal 3 3 4 4 7" xfId="13671"/>
    <cellStyle name="Normal 3 3 4 4 8" xfId="18602"/>
    <cellStyle name="Normal 3 3 4 4 9" xfId="29161"/>
    <cellStyle name="Normal 3 3 4 5" xfId="801"/>
    <cellStyle name="Normal 3 3 4 5 10" xfId="50630"/>
    <cellStyle name="Normal 3 3 4 5 2" xfId="2033"/>
    <cellStyle name="Normal 3 3 4 5 2 2" xfId="7319"/>
    <cellStyle name="Normal 3 3 4 5 2 2 2" xfId="12600"/>
    <cellStyle name="Normal 3 3 4 5 2 2 2 2" xfId="28106"/>
    <cellStyle name="Normal 3 3 4 5 2 2 2 3" xfId="38663"/>
    <cellStyle name="Normal 3 3 4 5 2 2 2 4" xfId="49218"/>
    <cellStyle name="Normal 3 3 4 5 2 2 2 5" xfId="59782"/>
    <cellStyle name="Normal 3 3 4 5 2 2 3" xfId="17719"/>
    <cellStyle name="Normal 3 3 4 5 2 2 4" xfId="22826"/>
    <cellStyle name="Normal 3 3 4 5 2 2 5" xfId="33383"/>
    <cellStyle name="Normal 3 3 4 5 2 2 6" xfId="43938"/>
    <cellStyle name="Normal 3 3 4 5 2 2 7" xfId="54502"/>
    <cellStyle name="Normal 3 3 4 5 2 3" xfId="9959"/>
    <cellStyle name="Normal 3 3 4 5 2 3 2" xfId="25466"/>
    <cellStyle name="Normal 3 3 4 5 2 3 3" xfId="36023"/>
    <cellStyle name="Normal 3 3 4 5 2 3 4" xfId="46578"/>
    <cellStyle name="Normal 3 3 4 5 2 3 5" xfId="57142"/>
    <cellStyle name="Normal 3 3 4 5 2 4" xfId="4677"/>
    <cellStyle name="Normal 3 3 4 5 2 5" xfId="15255"/>
    <cellStyle name="Normal 3 3 4 5 2 6" xfId="20186"/>
    <cellStyle name="Normal 3 3 4 5 2 7" xfId="30743"/>
    <cellStyle name="Normal 3 3 4 5 2 8" xfId="41298"/>
    <cellStyle name="Normal 3 3 4 5 2 9" xfId="51862"/>
    <cellStyle name="Normal 3 3 4 5 3" xfId="6087"/>
    <cellStyle name="Normal 3 3 4 5 3 2" xfId="11368"/>
    <cellStyle name="Normal 3 3 4 5 3 2 2" xfId="26874"/>
    <cellStyle name="Normal 3 3 4 5 3 2 3" xfId="37431"/>
    <cellStyle name="Normal 3 3 4 5 3 2 4" xfId="47986"/>
    <cellStyle name="Normal 3 3 4 5 3 2 5" xfId="58550"/>
    <cellStyle name="Normal 3 3 4 5 3 3" xfId="16487"/>
    <cellStyle name="Normal 3 3 4 5 3 4" xfId="21594"/>
    <cellStyle name="Normal 3 3 4 5 3 5" xfId="32151"/>
    <cellStyle name="Normal 3 3 4 5 3 6" xfId="42706"/>
    <cellStyle name="Normal 3 3 4 5 3 7" xfId="53270"/>
    <cellStyle name="Normal 3 3 4 5 4" xfId="8727"/>
    <cellStyle name="Normal 3 3 4 5 4 2" xfId="24234"/>
    <cellStyle name="Normal 3 3 4 5 4 3" xfId="34791"/>
    <cellStyle name="Normal 3 3 4 5 4 4" xfId="45346"/>
    <cellStyle name="Normal 3 3 4 5 4 5" xfId="55910"/>
    <cellStyle name="Normal 3 3 4 5 5" xfId="3445"/>
    <cellStyle name="Normal 3 3 4 5 6" xfId="14023"/>
    <cellStyle name="Normal 3 3 4 5 7" xfId="18954"/>
    <cellStyle name="Normal 3 3 4 5 8" xfId="29511"/>
    <cellStyle name="Normal 3 3 4 5 9" xfId="40066"/>
    <cellStyle name="Normal 3 3 4 6" xfId="1327"/>
    <cellStyle name="Normal 3 3 4 6 2" xfId="6613"/>
    <cellStyle name="Normal 3 3 4 6 2 2" xfId="11894"/>
    <cellStyle name="Normal 3 3 4 6 2 2 2" xfId="27400"/>
    <cellStyle name="Normal 3 3 4 6 2 2 3" xfId="37957"/>
    <cellStyle name="Normal 3 3 4 6 2 2 4" xfId="48512"/>
    <cellStyle name="Normal 3 3 4 6 2 2 5" xfId="59076"/>
    <cellStyle name="Normal 3 3 4 6 2 3" xfId="17013"/>
    <cellStyle name="Normal 3 3 4 6 2 4" xfId="22120"/>
    <cellStyle name="Normal 3 3 4 6 2 5" xfId="32677"/>
    <cellStyle name="Normal 3 3 4 6 2 6" xfId="43232"/>
    <cellStyle name="Normal 3 3 4 6 2 7" xfId="53796"/>
    <cellStyle name="Normal 3 3 4 6 3" xfId="9253"/>
    <cellStyle name="Normal 3 3 4 6 3 2" xfId="24760"/>
    <cellStyle name="Normal 3 3 4 6 3 3" xfId="35317"/>
    <cellStyle name="Normal 3 3 4 6 3 4" xfId="45872"/>
    <cellStyle name="Normal 3 3 4 6 3 5" xfId="56436"/>
    <cellStyle name="Normal 3 3 4 6 4" xfId="3971"/>
    <cellStyle name="Normal 3 3 4 6 5" xfId="14549"/>
    <cellStyle name="Normal 3 3 4 6 6" xfId="19480"/>
    <cellStyle name="Normal 3 3 4 6 7" xfId="30037"/>
    <cellStyle name="Normal 3 3 4 6 8" xfId="40592"/>
    <cellStyle name="Normal 3 3 4 6 9" xfId="51156"/>
    <cellStyle name="Normal 3 3 4 7" xfId="2559"/>
    <cellStyle name="Normal 3 3 4 7 2" xfId="7845"/>
    <cellStyle name="Normal 3 3 4 7 2 2" xfId="13126"/>
    <cellStyle name="Normal 3 3 4 7 2 2 2" xfId="28632"/>
    <cellStyle name="Normal 3 3 4 7 2 2 3" xfId="39189"/>
    <cellStyle name="Normal 3 3 4 7 2 2 4" xfId="49744"/>
    <cellStyle name="Normal 3 3 4 7 2 2 5" xfId="60308"/>
    <cellStyle name="Normal 3 3 4 7 2 3" xfId="23352"/>
    <cellStyle name="Normal 3 3 4 7 2 4" xfId="33909"/>
    <cellStyle name="Normal 3 3 4 7 2 5" xfId="44464"/>
    <cellStyle name="Normal 3 3 4 7 2 6" xfId="55028"/>
    <cellStyle name="Normal 3 3 4 7 3" xfId="10485"/>
    <cellStyle name="Normal 3 3 4 7 3 2" xfId="25992"/>
    <cellStyle name="Normal 3 3 4 7 3 3" xfId="36549"/>
    <cellStyle name="Normal 3 3 4 7 3 4" xfId="47104"/>
    <cellStyle name="Normal 3 3 4 7 3 5" xfId="57668"/>
    <cellStyle name="Normal 3 3 4 7 4" xfId="5203"/>
    <cellStyle name="Normal 3 3 4 7 5" xfId="15781"/>
    <cellStyle name="Normal 3 3 4 7 6" xfId="20712"/>
    <cellStyle name="Normal 3 3 4 7 7" xfId="31269"/>
    <cellStyle name="Normal 3 3 4 7 8" xfId="41824"/>
    <cellStyle name="Normal 3 3 4 7 9" xfId="52388"/>
    <cellStyle name="Normal 3 3 4 8" xfId="5382"/>
    <cellStyle name="Normal 3 3 4 8 2" xfId="10664"/>
    <cellStyle name="Normal 3 3 4 8 2 2" xfId="26170"/>
    <cellStyle name="Normal 3 3 4 8 2 3" xfId="36727"/>
    <cellStyle name="Normal 3 3 4 8 2 4" xfId="47282"/>
    <cellStyle name="Normal 3 3 4 8 2 5" xfId="57846"/>
    <cellStyle name="Normal 3 3 4 8 3" xfId="20890"/>
    <cellStyle name="Normal 3 3 4 8 4" xfId="31447"/>
    <cellStyle name="Normal 3 3 4 8 5" xfId="42002"/>
    <cellStyle name="Normal 3 3 4 8 6" xfId="52566"/>
    <cellStyle name="Normal 3 3 4 9" xfId="8023"/>
    <cellStyle name="Normal 3 3 4 9 2" xfId="23530"/>
    <cellStyle name="Normal 3 3 4 9 3" xfId="34087"/>
    <cellStyle name="Normal 3 3 4 9 4" xfId="44642"/>
    <cellStyle name="Normal 3 3 4 9 5" xfId="55206"/>
    <cellStyle name="Normal 3 3 5" xfId="115"/>
    <cellStyle name="Normal 3 3 5 10" xfId="2770"/>
    <cellStyle name="Normal 3 3 5 11" xfId="13335"/>
    <cellStyle name="Normal 3 3 5 12" xfId="18264"/>
    <cellStyle name="Normal 3 3 5 13" xfId="28844"/>
    <cellStyle name="Normal 3 3 5 14" xfId="39399"/>
    <cellStyle name="Normal 3 3 5 15" xfId="49941"/>
    <cellStyle name="Normal 3 3 5 2" xfId="195"/>
    <cellStyle name="Normal 3 3 5 2 10" xfId="13422"/>
    <cellStyle name="Normal 3 3 5 2 11" xfId="18352"/>
    <cellStyle name="Normal 3 3 5 2 12" xfId="28914"/>
    <cellStyle name="Normal 3 3 5 2 13" xfId="39469"/>
    <cellStyle name="Normal 3 3 5 2 14" xfId="50029"/>
    <cellStyle name="Normal 3 3 5 2 2" xfId="375"/>
    <cellStyle name="Normal 3 3 5 2 2 10" xfId="29090"/>
    <cellStyle name="Normal 3 3 5 2 2 11" xfId="39645"/>
    <cellStyle name="Normal 3 3 5 2 2 12" xfId="50205"/>
    <cellStyle name="Normal 3 3 5 2 2 2" xfId="728"/>
    <cellStyle name="Normal 3 3 5 2 2 2 10" xfId="50557"/>
    <cellStyle name="Normal 3 3 5 2 2 2 2" xfId="1960"/>
    <cellStyle name="Normal 3 3 5 2 2 2 2 2" xfId="7246"/>
    <cellStyle name="Normal 3 3 5 2 2 2 2 2 2" xfId="12527"/>
    <cellStyle name="Normal 3 3 5 2 2 2 2 2 2 2" xfId="28033"/>
    <cellStyle name="Normal 3 3 5 2 2 2 2 2 2 3" xfId="38590"/>
    <cellStyle name="Normal 3 3 5 2 2 2 2 2 2 4" xfId="49145"/>
    <cellStyle name="Normal 3 3 5 2 2 2 2 2 2 5" xfId="59709"/>
    <cellStyle name="Normal 3 3 5 2 2 2 2 2 3" xfId="17646"/>
    <cellStyle name="Normal 3 3 5 2 2 2 2 2 4" xfId="22753"/>
    <cellStyle name="Normal 3 3 5 2 2 2 2 2 5" xfId="33310"/>
    <cellStyle name="Normal 3 3 5 2 2 2 2 2 6" xfId="43865"/>
    <cellStyle name="Normal 3 3 5 2 2 2 2 2 7" xfId="54429"/>
    <cellStyle name="Normal 3 3 5 2 2 2 2 3" xfId="9886"/>
    <cellStyle name="Normal 3 3 5 2 2 2 2 3 2" xfId="25393"/>
    <cellStyle name="Normal 3 3 5 2 2 2 2 3 3" xfId="35950"/>
    <cellStyle name="Normal 3 3 5 2 2 2 2 3 4" xfId="46505"/>
    <cellStyle name="Normal 3 3 5 2 2 2 2 3 5" xfId="57069"/>
    <cellStyle name="Normal 3 3 5 2 2 2 2 4" xfId="4604"/>
    <cellStyle name="Normal 3 3 5 2 2 2 2 5" xfId="15182"/>
    <cellStyle name="Normal 3 3 5 2 2 2 2 6" xfId="20113"/>
    <cellStyle name="Normal 3 3 5 2 2 2 2 7" xfId="30670"/>
    <cellStyle name="Normal 3 3 5 2 2 2 2 8" xfId="41225"/>
    <cellStyle name="Normal 3 3 5 2 2 2 2 9" xfId="51789"/>
    <cellStyle name="Normal 3 3 5 2 2 2 3" xfId="6014"/>
    <cellStyle name="Normal 3 3 5 2 2 2 3 2" xfId="11295"/>
    <cellStyle name="Normal 3 3 5 2 2 2 3 2 2" xfId="26801"/>
    <cellStyle name="Normal 3 3 5 2 2 2 3 2 3" xfId="37358"/>
    <cellStyle name="Normal 3 3 5 2 2 2 3 2 4" xfId="47913"/>
    <cellStyle name="Normal 3 3 5 2 2 2 3 2 5" xfId="58477"/>
    <cellStyle name="Normal 3 3 5 2 2 2 3 3" xfId="16414"/>
    <cellStyle name="Normal 3 3 5 2 2 2 3 4" xfId="21521"/>
    <cellStyle name="Normal 3 3 5 2 2 2 3 5" xfId="32078"/>
    <cellStyle name="Normal 3 3 5 2 2 2 3 6" xfId="42633"/>
    <cellStyle name="Normal 3 3 5 2 2 2 3 7" xfId="53197"/>
    <cellStyle name="Normal 3 3 5 2 2 2 4" xfId="8654"/>
    <cellStyle name="Normal 3 3 5 2 2 2 4 2" xfId="24161"/>
    <cellStyle name="Normal 3 3 5 2 2 2 4 3" xfId="34718"/>
    <cellStyle name="Normal 3 3 5 2 2 2 4 4" xfId="45273"/>
    <cellStyle name="Normal 3 3 5 2 2 2 4 5" xfId="55837"/>
    <cellStyle name="Normal 3 3 5 2 2 2 5" xfId="3372"/>
    <cellStyle name="Normal 3 3 5 2 2 2 6" xfId="13950"/>
    <cellStyle name="Normal 3 3 5 2 2 2 7" xfId="18881"/>
    <cellStyle name="Normal 3 3 5 2 2 2 8" xfId="29438"/>
    <cellStyle name="Normal 3 3 5 2 2 2 9" xfId="39993"/>
    <cellStyle name="Normal 3 3 5 2 2 3" xfId="1080"/>
    <cellStyle name="Normal 3 3 5 2 2 3 10" xfId="50909"/>
    <cellStyle name="Normal 3 3 5 2 2 3 2" xfId="2312"/>
    <cellStyle name="Normal 3 3 5 2 2 3 2 2" xfId="7598"/>
    <cellStyle name="Normal 3 3 5 2 2 3 2 2 2" xfId="12879"/>
    <cellStyle name="Normal 3 3 5 2 2 3 2 2 2 2" xfId="28385"/>
    <cellStyle name="Normal 3 3 5 2 2 3 2 2 2 3" xfId="38942"/>
    <cellStyle name="Normal 3 3 5 2 2 3 2 2 2 4" xfId="49497"/>
    <cellStyle name="Normal 3 3 5 2 2 3 2 2 2 5" xfId="60061"/>
    <cellStyle name="Normal 3 3 5 2 2 3 2 2 3" xfId="17998"/>
    <cellStyle name="Normal 3 3 5 2 2 3 2 2 4" xfId="23105"/>
    <cellStyle name="Normal 3 3 5 2 2 3 2 2 5" xfId="33662"/>
    <cellStyle name="Normal 3 3 5 2 2 3 2 2 6" xfId="44217"/>
    <cellStyle name="Normal 3 3 5 2 2 3 2 2 7" xfId="54781"/>
    <cellStyle name="Normal 3 3 5 2 2 3 2 3" xfId="10238"/>
    <cellStyle name="Normal 3 3 5 2 2 3 2 3 2" xfId="25745"/>
    <cellStyle name="Normal 3 3 5 2 2 3 2 3 3" xfId="36302"/>
    <cellStyle name="Normal 3 3 5 2 2 3 2 3 4" xfId="46857"/>
    <cellStyle name="Normal 3 3 5 2 2 3 2 3 5" xfId="57421"/>
    <cellStyle name="Normal 3 3 5 2 2 3 2 4" xfId="4956"/>
    <cellStyle name="Normal 3 3 5 2 2 3 2 5" xfId="15534"/>
    <cellStyle name="Normal 3 3 5 2 2 3 2 6" xfId="20465"/>
    <cellStyle name="Normal 3 3 5 2 2 3 2 7" xfId="31022"/>
    <cellStyle name="Normal 3 3 5 2 2 3 2 8" xfId="41577"/>
    <cellStyle name="Normal 3 3 5 2 2 3 2 9" xfId="52141"/>
    <cellStyle name="Normal 3 3 5 2 2 3 3" xfId="6366"/>
    <cellStyle name="Normal 3 3 5 2 2 3 3 2" xfId="11647"/>
    <cellStyle name="Normal 3 3 5 2 2 3 3 2 2" xfId="27153"/>
    <cellStyle name="Normal 3 3 5 2 2 3 3 2 3" xfId="37710"/>
    <cellStyle name="Normal 3 3 5 2 2 3 3 2 4" xfId="48265"/>
    <cellStyle name="Normal 3 3 5 2 2 3 3 2 5" xfId="58829"/>
    <cellStyle name="Normal 3 3 5 2 2 3 3 3" xfId="16766"/>
    <cellStyle name="Normal 3 3 5 2 2 3 3 4" xfId="21873"/>
    <cellStyle name="Normal 3 3 5 2 2 3 3 5" xfId="32430"/>
    <cellStyle name="Normal 3 3 5 2 2 3 3 6" xfId="42985"/>
    <cellStyle name="Normal 3 3 5 2 2 3 3 7" xfId="53549"/>
    <cellStyle name="Normal 3 3 5 2 2 3 4" xfId="9006"/>
    <cellStyle name="Normal 3 3 5 2 2 3 4 2" xfId="24513"/>
    <cellStyle name="Normal 3 3 5 2 2 3 4 3" xfId="35070"/>
    <cellStyle name="Normal 3 3 5 2 2 3 4 4" xfId="45625"/>
    <cellStyle name="Normal 3 3 5 2 2 3 4 5" xfId="56189"/>
    <cellStyle name="Normal 3 3 5 2 2 3 5" xfId="3724"/>
    <cellStyle name="Normal 3 3 5 2 2 3 6" xfId="14302"/>
    <cellStyle name="Normal 3 3 5 2 2 3 7" xfId="19233"/>
    <cellStyle name="Normal 3 3 5 2 2 3 8" xfId="29790"/>
    <cellStyle name="Normal 3 3 5 2 2 3 9" xfId="40345"/>
    <cellStyle name="Normal 3 3 5 2 2 4" xfId="1608"/>
    <cellStyle name="Normal 3 3 5 2 2 4 2" xfId="6894"/>
    <cellStyle name="Normal 3 3 5 2 2 4 2 2" xfId="12175"/>
    <cellStyle name="Normal 3 3 5 2 2 4 2 2 2" xfId="27681"/>
    <cellStyle name="Normal 3 3 5 2 2 4 2 2 3" xfId="38238"/>
    <cellStyle name="Normal 3 3 5 2 2 4 2 2 4" xfId="48793"/>
    <cellStyle name="Normal 3 3 5 2 2 4 2 2 5" xfId="59357"/>
    <cellStyle name="Normal 3 3 5 2 2 4 2 3" xfId="17294"/>
    <cellStyle name="Normal 3 3 5 2 2 4 2 4" xfId="22401"/>
    <cellStyle name="Normal 3 3 5 2 2 4 2 5" xfId="32958"/>
    <cellStyle name="Normal 3 3 5 2 2 4 2 6" xfId="43513"/>
    <cellStyle name="Normal 3 3 5 2 2 4 2 7" xfId="54077"/>
    <cellStyle name="Normal 3 3 5 2 2 4 3" xfId="9534"/>
    <cellStyle name="Normal 3 3 5 2 2 4 3 2" xfId="25041"/>
    <cellStyle name="Normal 3 3 5 2 2 4 3 3" xfId="35598"/>
    <cellStyle name="Normal 3 3 5 2 2 4 3 4" xfId="46153"/>
    <cellStyle name="Normal 3 3 5 2 2 4 3 5" xfId="56717"/>
    <cellStyle name="Normal 3 3 5 2 2 4 4" xfId="4252"/>
    <cellStyle name="Normal 3 3 5 2 2 4 5" xfId="14830"/>
    <cellStyle name="Normal 3 3 5 2 2 4 6" xfId="19761"/>
    <cellStyle name="Normal 3 3 5 2 2 4 7" xfId="30318"/>
    <cellStyle name="Normal 3 3 5 2 2 4 8" xfId="40873"/>
    <cellStyle name="Normal 3 3 5 2 2 4 9" xfId="51437"/>
    <cellStyle name="Normal 3 3 5 2 2 5" xfId="5661"/>
    <cellStyle name="Normal 3 3 5 2 2 5 2" xfId="10943"/>
    <cellStyle name="Normal 3 3 5 2 2 5 2 2" xfId="26449"/>
    <cellStyle name="Normal 3 3 5 2 2 5 2 3" xfId="37006"/>
    <cellStyle name="Normal 3 3 5 2 2 5 2 4" xfId="47561"/>
    <cellStyle name="Normal 3 3 5 2 2 5 2 5" xfId="58125"/>
    <cellStyle name="Normal 3 3 5 2 2 5 3" xfId="16062"/>
    <cellStyle name="Normal 3 3 5 2 2 5 4" xfId="21169"/>
    <cellStyle name="Normal 3 3 5 2 2 5 5" xfId="31726"/>
    <cellStyle name="Normal 3 3 5 2 2 5 6" xfId="42281"/>
    <cellStyle name="Normal 3 3 5 2 2 5 7" xfId="52845"/>
    <cellStyle name="Normal 3 3 5 2 2 6" xfId="8302"/>
    <cellStyle name="Normal 3 3 5 2 2 6 2" xfId="23809"/>
    <cellStyle name="Normal 3 3 5 2 2 6 3" xfId="34366"/>
    <cellStyle name="Normal 3 3 5 2 2 6 4" xfId="44921"/>
    <cellStyle name="Normal 3 3 5 2 2 6 5" xfId="55485"/>
    <cellStyle name="Normal 3 3 5 2 2 7" xfId="3024"/>
    <cellStyle name="Normal 3 3 5 2 2 8" xfId="13598"/>
    <cellStyle name="Normal 3 3 5 2 2 9" xfId="18529"/>
    <cellStyle name="Normal 3 3 5 2 3" xfId="551"/>
    <cellStyle name="Normal 3 3 5 2 3 10" xfId="39817"/>
    <cellStyle name="Normal 3 3 5 2 3 11" xfId="50381"/>
    <cellStyle name="Normal 3 3 5 2 3 2" xfId="1256"/>
    <cellStyle name="Normal 3 3 5 2 3 2 10" xfId="51085"/>
    <cellStyle name="Normal 3 3 5 2 3 2 2" xfId="2488"/>
    <cellStyle name="Normal 3 3 5 2 3 2 2 2" xfId="7774"/>
    <cellStyle name="Normal 3 3 5 2 3 2 2 2 2" xfId="13055"/>
    <cellStyle name="Normal 3 3 5 2 3 2 2 2 2 2" xfId="28561"/>
    <cellStyle name="Normal 3 3 5 2 3 2 2 2 2 3" xfId="39118"/>
    <cellStyle name="Normal 3 3 5 2 3 2 2 2 2 4" xfId="49673"/>
    <cellStyle name="Normal 3 3 5 2 3 2 2 2 2 5" xfId="60237"/>
    <cellStyle name="Normal 3 3 5 2 3 2 2 2 3" xfId="18174"/>
    <cellStyle name="Normal 3 3 5 2 3 2 2 2 4" xfId="23281"/>
    <cellStyle name="Normal 3 3 5 2 3 2 2 2 5" xfId="33838"/>
    <cellStyle name="Normal 3 3 5 2 3 2 2 2 6" xfId="44393"/>
    <cellStyle name="Normal 3 3 5 2 3 2 2 2 7" xfId="54957"/>
    <cellStyle name="Normal 3 3 5 2 3 2 2 3" xfId="10414"/>
    <cellStyle name="Normal 3 3 5 2 3 2 2 3 2" xfId="25921"/>
    <cellStyle name="Normal 3 3 5 2 3 2 2 3 3" xfId="36478"/>
    <cellStyle name="Normal 3 3 5 2 3 2 2 3 4" xfId="47033"/>
    <cellStyle name="Normal 3 3 5 2 3 2 2 3 5" xfId="57597"/>
    <cellStyle name="Normal 3 3 5 2 3 2 2 4" xfId="5132"/>
    <cellStyle name="Normal 3 3 5 2 3 2 2 5" xfId="15710"/>
    <cellStyle name="Normal 3 3 5 2 3 2 2 6" xfId="20641"/>
    <cellStyle name="Normal 3 3 5 2 3 2 2 7" xfId="31198"/>
    <cellStyle name="Normal 3 3 5 2 3 2 2 8" xfId="41753"/>
    <cellStyle name="Normal 3 3 5 2 3 2 2 9" xfId="52317"/>
    <cellStyle name="Normal 3 3 5 2 3 2 3" xfId="6542"/>
    <cellStyle name="Normal 3 3 5 2 3 2 3 2" xfId="11823"/>
    <cellStyle name="Normal 3 3 5 2 3 2 3 2 2" xfId="27329"/>
    <cellStyle name="Normal 3 3 5 2 3 2 3 2 3" xfId="37886"/>
    <cellStyle name="Normal 3 3 5 2 3 2 3 2 4" xfId="48441"/>
    <cellStyle name="Normal 3 3 5 2 3 2 3 2 5" xfId="59005"/>
    <cellStyle name="Normal 3 3 5 2 3 2 3 3" xfId="16942"/>
    <cellStyle name="Normal 3 3 5 2 3 2 3 4" xfId="22049"/>
    <cellStyle name="Normal 3 3 5 2 3 2 3 5" xfId="32606"/>
    <cellStyle name="Normal 3 3 5 2 3 2 3 6" xfId="43161"/>
    <cellStyle name="Normal 3 3 5 2 3 2 3 7" xfId="53725"/>
    <cellStyle name="Normal 3 3 5 2 3 2 4" xfId="9182"/>
    <cellStyle name="Normal 3 3 5 2 3 2 4 2" xfId="24689"/>
    <cellStyle name="Normal 3 3 5 2 3 2 4 3" xfId="35246"/>
    <cellStyle name="Normal 3 3 5 2 3 2 4 4" xfId="45801"/>
    <cellStyle name="Normal 3 3 5 2 3 2 4 5" xfId="56365"/>
    <cellStyle name="Normal 3 3 5 2 3 2 5" xfId="3900"/>
    <cellStyle name="Normal 3 3 5 2 3 2 6" xfId="14478"/>
    <cellStyle name="Normal 3 3 5 2 3 2 7" xfId="19409"/>
    <cellStyle name="Normal 3 3 5 2 3 2 8" xfId="29966"/>
    <cellStyle name="Normal 3 3 5 2 3 2 9" xfId="40521"/>
    <cellStyle name="Normal 3 3 5 2 3 3" xfId="1784"/>
    <cellStyle name="Normal 3 3 5 2 3 3 2" xfId="7070"/>
    <cellStyle name="Normal 3 3 5 2 3 3 2 2" xfId="12351"/>
    <cellStyle name="Normal 3 3 5 2 3 3 2 2 2" xfId="27857"/>
    <cellStyle name="Normal 3 3 5 2 3 3 2 2 3" xfId="38414"/>
    <cellStyle name="Normal 3 3 5 2 3 3 2 2 4" xfId="48969"/>
    <cellStyle name="Normal 3 3 5 2 3 3 2 2 5" xfId="59533"/>
    <cellStyle name="Normal 3 3 5 2 3 3 2 3" xfId="17470"/>
    <cellStyle name="Normal 3 3 5 2 3 3 2 4" xfId="22577"/>
    <cellStyle name="Normal 3 3 5 2 3 3 2 5" xfId="33134"/>
    <cellStyle name="Normal 3 3 5 2 3 3 2 6" xfId="43689"/>
    <cellStyle name="Normal 3 3 5 2 3 3 2 7" xfId="54253"/>
    <cellStyle name="Normal 3 3 5 2 3 3 3" xfId="9710"/>
    <cellStyle name="Normal 3 3 5 2 3 3 3 2" xfId="25217"/>
    <cellStyle name="Normal 3 3 5 2 3 3 3 3" xfId="35774"/>
    <cellStyle name="Normal 3 3 5 2 3 3 3 4" xfId="46329"/>
    <cellStyle name="Normal 3 3 5 2 3 3 3 5" xfId="56893"/>
    <cellStyle name="Normal 3 3 5 2 3 3 4" xfId="4428"/>
    <cellStyle name="Normal 3 3 5 2 3 3 5" xfId="15006"/>
    <cellStyle name="Normal 3 3 5 2 3 3 6" xfId="19937"/>
    <cellStyle name="Normal 3 3 5 2 3 3 7" xfId="30494"/>
    <cellStyle name="Normal 3 3 5 2 3 3 8" xfId="41049"/>
    <cellStyle name="Normal 3 3 5 2 3 3 9" xfId="51613"/>
    <cellStyle name="Normal 3 3 5 2 3 4" xfId="5837"/>
    <cellStyle name="Normal 3 3 5 2 3 4 2" xfId="11119"/>
    <cellStyle name="Normal 3 3 5 2 3 4 2 2" xfId="26625"/>
    <cellStyle name="Normal 3 3 5 2 3 4 2 3" xfId="37182"/>
    <cellStyle name="Normal 3 3 5 2 3 4 2 4" xfId="47737"/>
    <cellStyle name="Normal 3 3 5 2 3 4 2 5" xfId="58301"/>
    <cellStyle name="Normal 3 3 5 2 3 4 3" xfId="16238"/>
    <cellStyle name="Normal 3 3 5 2 3 4 4" xfId="21345"/>
    <cellStyle name="Normal 3 3 5 2 3 4 5" xfId="31902"/>
    <cellStyle name="Normal 3 3 5 2 3 4 6" xfId="42457"/>
    <cellStyle name="Normal 3 3 5 2 3 4 7" xfId="53021"/>
    <cellStyle name="Normal 3 3 5 2 3 5" xfId="8478"/>
    <cellStyle name="Normal 3 3 5 2 3 5 2" xfId="23985"/>
    <cellStyle name="Normal 3 3 5 2 3 5 3" xfId="34542"/>
    <cellStyle name="Normal 3 3 5 2 3 5 4" xfId="45097"/>
    <cellStyle name="Normal 3 3 5 2 3 5 5" xfId="55661"/>
    <cellStyle name="Normal 3 3 5 2 3 6" xfId="3196"/>
    <cellStyle name="Normal 3 3 5 2 3 7" xfId="13774"/>
    <cellStyle name="Normal 3 3 5 2 3 8" xfId="18705"/>
    <cellStyle name="Normal 3 3 5 2 3 9" xfId="29262"/>
    <cellStyle name="Normal 3 3 5 2 4" xfId="904"/>
    <cellStyle name="Normal 3 3 5 2 4 10" xfId="50733"/>
    <cellStyle name="Normal 3 3 5 2 4 2" xfId="2136"/>
    <cellStyle name="Normal 3 3 5 2 4 2 2" xfId="7422"/>
    <cellStyle name="Normal 3 3 5 2 4 2 2 2" xfId="12703"/>
    <cellStyle name="Normal 3 3 5 2 4 2 2 2 2" xfId="28209"/>
    <cellStyle name="Normal 3 3 5 2 4 2 2 2 3" xfId="38766"/>
    <cellStyle name="Normal 3 3 5 2 4 2 2 2 4" xfId="49321"/>
    <cellStyle name="Normal 3 3 5 2 4 2 2 2 5" xfId="59885"/>
    <cellStyle name="Normal 3 3 5 2 4 2 2 3" xfId="17822"/>
    <cellStyle name="Normal 3 3 5 2 4 2 2 4" xfId="22929"/>
    <cellStyle name="Normal 3 3 5 2 4 2 2 5" xfId="33486"/>
    <cellStyle name="Normal 3 3 5 2 4 2 2 6" xfId="44041"/>
    <cellStyle name="Normal 3 3 5 2 4 2 2 7" xfId="54605"/>
    <cellStyle name="Normal 3 3 5 2 4 2 3" xfId="10062"/>
    <cellStyle name="Normal 3 3 5 2 4 2 3 2" xfId="25569"/>
    <cellStyle name="Normal 3 3 5 2 4 2 3 3" xfId="36126"/>
    <cellStyle name="Normal 3 3 5 2 4 2 3 4" xfId="46681"/>
    <cellStyle name="Normal 3 3 5 2 4 2 3 5" xfId="57245"/>
    <cellStyle name="Normal 3 3 5 2 4 2 4" xfId="4780"/>
    <cellStyle name="Normal 3 3 5 2 4 2 5" xfId="15358"/>
    <cellStyle name="Normal 3 3 5 2 4 2 6" xfId="20289"/>
    <cellStyle name="Normal 3 3 5 2 4 2 7" xfId="30846"/>
    <cellStyle name="Normal 3 3 5 2 4 2 8" xfId="41401"/>
    <cellStyle name="Normal 3 3 5 2 4 2 9" xfId="51965"/>
    <cellStyle name="Normal 3 3 5 2 4 3" xfId="6190"/>
    <cellStyle name="Normal 3 3 5 2 4 3 2" xfId="11471"/>
    <cellStyle name="Normal 3 3 5 2 4 3 2 2" xfId="26977"/>
    <cellStyle name="Normal 3 3 5 2 4 3 2 3" xfId="37534"/>
    <cellStyle name="Normal 3 3 5 2 4 3 2 4" xfId="48089"/>
    <cellStyle name="Normal 3 3 5 2 4 3 2 5" xfId="58653"/>
    <cellStyle name="Normal 3 3 5 2 4 3 3" xfId="16590"/>
    <cellStyle name="Normal 3 3 5 2 4 3 4" xfId="21697"/>
    <cellStyle name="Normal 3 3 5 2 4 3 5" xfId="32254"/>
    <cellStyle name="Normal 3 3 5 2 4 3 6" xfId="42809"/>
    <cellStyle name="Normal 3 3 5 2 4 3 7" xfId="53373"/>
    <cellStyle name="Normal 3 3 5 2 4 4" xfId="8830"/>
    <cellStyle name="Normal 3 3 5 2 4 4 2" xfId="24337"/>
    <cellStyle name="Normal 3 3 5 2 4 4 3" xfId="34894"/>
    <cellStyle name="Normal 3 3 5 2 4 4 4" xfId="45449"/>
    <cellStyle name="Normal 3 3 5 2 4 4 5" xfId="56013"/>
    <cellStyle name="Normal 3 3 5 2 4 5" xfId="3548"/>
    <cellStyle name="Normal 3 3 5 2 4 6" xfId="14126"/>
    <cellStyle name="Normal 3 3 5 2 4 7" xfId="19057"/>
    <cellStyle name="Normal 3 3 5 2 4 8" xfId="29614"/>
    <cellStyle name="Normal 3 3 5 2 4 9" xfId="40169"/>
    <cellStyle name="Normal 3 3 5 2 5" xfId="1432"/>
    <cellStyle name="Normal 3 3 5 2 5 2" xfId="6718"/>
    <cellStyle name="Normal 3 3 5 2 5 2 2" xfId="11999"/>
    <cellStyle name="Normal 3 3 5 2 5 2 2 2" xfId="27505"/>
    <cellStyle name="Normal 3 3 5 2 5 2 2 3" xfId="38062"/>
    <cellStyle name="Normal 3 3 5 2 5 2 2 4" xfId="48617"/>
    <cellStyle name="Normal 3 3 5 2 5 2 2 5" xfId="59181"/>
    <cellStyle name="Normal 3 3 5 2 5 2 3" xfId="17118"/>
    <cellStyle name="Normal 3 3 5 2 5 2 4" xfId="22225"/>
    <cellStyle name="Normal 3 3 5 2 5 2 5" xfId="32782"/>
    <cellStyle name="Normal 3 3 5 2 5 2 6" xfId="43337"/>
    <cellStyle name="Normal 3 3 5 2 5 2 7" xfId="53901"/>
    <cellStyle name="Normal 3 3 5 2 5 3" xfId="9358"/>
    <cellStyle name="Normal 3 3 5 2 5 3 2" xfId="24865"/>
    <cellStyle name="Normal 3 3 5 2 5 3 3" xfId="35422"/>
    <cellStyle name="Normal 3 3 5 2 5 3 4" xfId="45977"/>
    <cellStyle name="Normal 3 3 5 2 5 3 5" xfId="56541"/>
    <cellStyle name="Normal 3 3 5 2 5 4" xfId="4076"/>
    <cellStyle name="Normal 3 3 5 2 5 5" xfId="14654"/>
    <cellStyle name="Normal 3 3 5 2 5 6" xfId="19585"/>
    <cellStyle name="Normal 3 3 5 2 5 7" xfId="30142"/>
    <cellStyle name="Normal 3 3 5 2 5 8" xfId="40697"/>
    <cellStyle name="Normal 3 3 5 2 5 9" xfId="51261"/>
    <cellStyle name="Normal 3 3 5 2 6" xfId="2664"/>
    <cellStyle name="Normal 3 3 5 2 6 2" xfId="7950"/>
    <cellStyle name="Normal 3 3 5 2 6 2 2" xfId="13231"/>
    <cellStyle name="Normal 3 3 5 2 6 2 2 2" xfId="28737"/>
    <cellStyle name="Normal 3 3 5 2 6 2 2 3" xfId="39294"/>
    <cellStyle name="Normal 3 3 5 2 6 2 2 4" xfId="49849"/>
    <cellStyle name="Normal 3 3 5 2 6 2 2 5" xfId="60413"/>
    <cellStyle name="Normal 3 3 5 2 6 2 3" xfId="23457"/>
    <cellStyle name="Normal 3 3 5 2 6 2 4" xfId="34014"/>
    <cellStyle name="Normal 3 3 5 2 6 2 5" xfId="44569"/>
    <cellStyle name="Normal 3 3 5 2 6 2 6" xfId="55133"/>
    <cellStyle name="Normal 3 3 5 2 6 3" xfId="10590"/>
    <cellStyle name="Normal 3 3 5 2 6 3 2" xfId="26097"/>
    <cellStyle name="Normal 3 3 5 2 6 3 3" xfId="36654"/>
    <cellStyle name="Normal 3 3 5 2 6 3 4" xfId="47209"/>
    <cellStyle name="Normal 3 3 5 2 6 3 5" xfId="57773"/>
    <cellStyle name="Normal 3 3 5 2 6 4" xfId="5308"/>
    <cellStyle name="Normal 3 3 5 2 6 5" xfId="15886"/>
    <cellStyle name="Normal 3 3 5 2 6 6" xfId="20817"/>
    <cellStyle name="Normal 3 3 5 2 6 7" xfId="31374"/>
    <cellStyle name="Normal 3 3 5 2 6 8" xfId="41929"/>
    <cellStyle name="Normal 3 3 5 2 6 9" xfId="52493"/>
    <cellStyle name="Normal 3 3 5 2 7" xfId="5485"/>
    <cellStyle name="Normal 3 3 5 2 7 2" xfId="10767"/>
    <cellStyle name="Normal 3 3 5 2 7 2 2" xfId="26273"/>
    <cellStyle name="Normal 3 3 5 2 7 2 3" xfId="36830"/>
    <cellStyle name="Normal 3 3 5 2 7 2 4" xfId="47385"/>
    <cellStyle name="Normal 3 3 5 2 7 2 5" xfId="57949"/>
    <cellStyle name="Normal 3 3 5 2 7 3" xfId="20993"/>
    <cellStyle name="Normal 3 3 5 2 7 4" xfId="31550"/>
    <cellStyle name="Normal 3 3 5 2 7 5" xfId="42105"/>
    <cellStyle name="Normal 3 3 5 2 7 6" xfId="52669"/>
    <cellStyle name="Normal 3 3 5 2 8" xfId="8126"/>
    <cellStyle name="Normal 3 3 5 2 8 2" xfId="23633"/>
    <cellStyle name="Normal 3 3 5 2 8 3" xfId="34190"/>
    <cellStyle name="Normal 3 3 5 2 8 4" xfId="44745"/>
    <cellStyle name="Normal 3 3 5 2 8 5" xfId="55309"/>
    <cellStyle name="Normal 3 3 5 2 9" xfId="2841"/>
    <cellStyle name="Normal 3 3 5 3" xfId="288"/>
    <cellStyle name="Normal 3 3 5 3 10" xfId="29003"/>
    <cellStyle name="Normal 3 3 5 3 11" xfId="39558"/>
    <cellStyle name="Normal 3 3 5 3 12" xfId="50118"/>
    <cellStyle name="Normal 3 3 5 3 2" xfId="641"/>
    <cellStyle name="Normal 3 3 5 3 2 10" xfId="50470"/>
    <cellStyle name="Normal 3 3 5 3 2 2" xfId="1873"/>
    <cellStyle name="Normal 3 3 5 3 2 2 2" xfId="7159"/>
    <cellStyle name="Normal 3 3 5 3 2 2 2 2" xfId="12440"/>
    <cellStyle name="Normal 3 3 5 3 2 2 2 2 2" xfId="27946"/>
    <cellStyle name="Normal 3 3 5 3 2 2 2 2 3" xfId="38503"/>
    <cellStyle name="Normal 3 3 5 3 2 2 2 2 4" xfId="49058"/>
    <cellStyle name="Normal 3 3 5 3 2 2 2 2 5" xfId="59622"/>
    <cellStyle name="Normal 3 3 5 3 2 2 2 3" xfId="17559"/>
    <cellStyle name="Normal 3 3 5 3 2 2 2 4" xfId="22666"/>
    <cellStyle name="Normal 3 3 5 3 2 2 2 5" xfId="33223"/>
    <cellStyle name="Normal 3 3 5 3 2 2 2 6" xfId="43778"/>
    <cellStyle name="Normal 3 3 5 3 2 2 2 7" xfId="54342"/>
    <cellStyle name="Normal 3 3 5 3 2 2 3" xfId="9799"/>
    <cellStyle name="Normal 3 3 5 3 2 2 3 2" xfId="25306"/>
    <cellStyle name="Normal 3 3 5 3 2 2 3 3" xfId="35863"/>
    <cellStyle name="Normal 3 3 5 3 2 2 3 4" xfId="46418"/>
    <cellStyle name="Normal 3 3 5 3 2 2 3 5" xfId="56982"/>
    <cellStyle name="Normal 3 3 5 3 2 2 4" xfId="4517"/>
    <cellStyle name="Normal 3 3 5 3 2 2 5" xfId="15095"/>
    <cellStyle name="Normal 3 3 5 3 2 2 6" xfId="20026"/>
    <cellStyle name="Normal 3 3 5 3 2 2 7" xfId="30583"/>
    <cellStyle name="Normal 3 3 5 3 2 2 8" xfId="41138"/>
    <cellStyle name="Normal 3 3 5 3 2 2 9" xfId="51702"/>
    <cellStyle name="Normal 3 3 5 3 2 3" xfId="5927"/>
    <cellStyle name="Normal 3 3 5 3 2 3 2" xfId="11208"/>
    <cellStyle name="Normal 3 3 5 3 2 3 2 2" xfId="26714"/>
    <cellStyle name="Normal 3 3 5 3 2 3 2 3" xfId="37271"/>
    <cellStyle name="Normal 3 3 5 3 2 3 2 4" xfId="47826"/>
    <cellStyle name="Normal 3 3 5 3 2 3 2 5" xfId="58390"/>
    <cellStyle name="Normal 3 3 5 3 2 3 3" xfId="16327"/>
    <cellStyle name="Normal 3 3 5 3 2 3 4" xfId="21434"/>
    <cellStyle name="Normal 3 3 5 3 2 3 5" xfId="31991"/>
    <cellStyle name="Normal 3 3 5 3 2 3 6" xfId="42546"/>
    <cellStyle name="Normal 3 3 5 3 2 3 7" xfId="53110"/>
    <cellStyle name="Normal 3 3 5 3 2 4" xfId="8567"/>
    <cellStyle name="Normal 3 3 5 3 2 4 2" xfId="24074"/>
    <cellStyle name="Normal 3 3 5 3 2 4 3" xfId="34631"/>
    <cellStyle name="Normal 3 3 5 3 2 4 4" xfId="45186"/>
    <cellStyle name="Normal 3 3 5 3 2 4 5" xfId="55750"/>
    <cellStyle name="Normal 3 3 5 3 2 5" xfId="3285"/>
    <cellStyle name="Normal 3 3 5 3 2 6" xfId="13863"/>
    <cellStyle name="Normal 3 3 5 3 2 7" xfId="18794"/>
    <cellStyle name="Normal 3 3 5 3 2 8" xfId="29351"/>
    <cellStyle name="Normal 3 3 5 3 2 9" xfId="39906"/>
    <cellStyle name="Normal 3 3 5 3 3" xfId="993"/>
    <cellStyle name="Normal 3 3 5 3 3 10" xfId="50822"/>
    <cellStyle name="Normal 3 3 5 3 3 2" xfId="2225"/>
    <cellStyle name="Normal 3 3 5 3 3 2 2" xfId="7511"/>
    <cellStyle name="Normal 3 3 5 3 3 2 2 2" xfId="12792"/>
    <cellStyle name="Normal 3 3 5 3 3 2 2 2 2" xfId="28298"/>
    <cellStyle name="Normal 3 3 5 3 3 2 2 2 3" xfId="38855"/>
    <cellStyle name="Normal 3 3 5 3 3 2 2 2 4" xfId="49410"/>
    <cellStyle name="Normal 3 3 5 3 3 2 2 2 5" xfId="59974"/>
    <cellStyle name="Normal 3 3 5 3 3 2 2 3" xfId="17911"/>
    <cellStyle name="Normal 3 3 5 3 3 2 2 4" xfId="23018"/>
    <cellStyle name="Normal 3 3 5 3 3 2 2 5" xfId="33575"/>
    <cellStyle name="Normal 3 3 5 3 3 2 2 6" xfId="44130"/>
    <cellStyle name="Normal 3 3 5 3 3 2 2 7" xfId="54694"/>
    <cellStyle name="Normal 3 3 5 3 3 2 3" xfId="10151"/>
    <cellStyle name="Normal 3 3 5 3 3 2 3 2" xfId="25658"/>
    <cellStyle name="Normal 3 3 5 3 3 2 3 3" xfId="36215"/>
    <cellStyle name="Normal 3 3 5 3 3 2 3 4" xfId="46770"/>
    <cellStyle name="Normal 3 3 5 3 3 2 3 5" xfId="57334"/>
    <cellStyle name="Normal 3 3 5 3 3 2 4" xfId="4869"/>
    <cellStyle name="Normal 3 3 5 3 3 2 5" xfId="15447"/>
    <cellStyle name="Normal 3 3 5 3 3 2 6" xfId="20378"/>
    <cellStyle name="Normal 3 3 5 3 3 2 7" xfId="30935"/>
    <cellStyle name="Normal 3 3 5 3 3 2 8" xfId="41490"/>
    <cellStyle name="Normal 3 3 5 3 3 2 9" xfId="52054"/>
    <cellStyle name="Normal 3 3 5 3 3 3" xfId="6279"/>
    <cellStyle name="Normal 3 3 5 3 3 3 2" xfId="11560"/>
    <cellStyle name="Normal 3 3 5 3 3 3 2 2" xfId="27066"/>
    <cellStyle name="Normal 3 3 5 3 3 3 2 3" xfId="37623"/>
    <cellStyle name="Normal 3 3 5 3 3 3 2 4" xfId="48178"/>
    <cellStyle name="Normal 3 3 5 3 3 3 2 5" xfId="58742"/>
    <cellStyle name="Normal 3 3 5 3 3 3 3" xfId="16679"/>
    <cellStyle name="Normal 3 3 5 3 3 3 4" xfId="21786"/>
    <cellStyle name="Normal 3 3 5 3 3 3 5" xfId="32343"/>
    <cellStyle name="Normal 3 3 5 3 3 3 6" xfId="42898"/>
    <cellStyle name="Normal 3 3 5 3 3 3 7" xfId="53462"/>
    <cellStyle name="Normal 3 3 5 3 3 4" xfId="8919"/>
    <cellStyle name="Normal 3 3 5 3 3 4 2" xfId="24426"/>
    <cellStyle name="Normal 3 3 5 3 3 4 3" xfId="34983"/>
    <cellStyle name="Normal 3 3 5 3 3 4 4" xfId="45538"/>
    <cellStyle name="Normal 3 3 5 3 3 4 5" xfId="56102"/>
    <cellStyle name="Normal 3 3 5 3 3 5" xfId="3637"/>
    <cellStyle name="Normal 3 3 5 3 3 6" xfId="14215"/>
    <cellStyle name="Normal 3 3 5 3 3 7" xfId="19146"/>
    <cellStyle name="Normal 3 3 5 3 3 8" xfId="29703"/>
    <cellStyle name="Normal 3 3 5 3 3 9" xfId="40258"/>
    <cellStyle name="Normal 3 3 5 3 4" xfId="1521"/>
    <cellStyle name="Normal 3 3 5 3 4 2" xfId="6807"/>
    <cellStyle name="Normal 3 3 5 3 4 2 2" xfId="12088"/>
    <cellStyle name="Normal 3 3 5 3 4 2 2 2" xfId="27594"/>
    <cellStyle name="Normal 3 3 5 3 4 2 2 3" xfId="38151"/>
    <cellStyle name="Normal 3 3 5 3 4 2 2 4" xfId="48706"/>
    <cellStyle name="Normal 3 3 5 3 4 2 2 5" xfId="59270"/>
    <cellStyle name="Normal 3 3 5 3 4 2 3" xfId="17207"/>
    <cellStyle name="Normal 3 3 5 3 4 2 4" xfId="22314"/>
    <cellStyle name="Normal 3 3 5 3 4 2 5" xfId="32871"/>
    <cellStyle name="Normal 3 3 5 3 4 2 6" xfId="43426"/>
    <cellStyle name="Normal 3 3 5 3 4 2 7" xfId="53990"/>
    <cellStyle name="Normal 3 3 5 3 4 3" xfId="9447"/>
    <cellStyle name="Normal 3 3 5 3 4 3 2" xfId="24954"/>
    <cellStyle name="Normal 3 3 5 3 4 3 3" xfId="35511"/>
    <cellStyle name="Normal 3 3 5 3 4 3 4" xfId="46066"/>
    <cellStyle name="Normal 3 3 5 3 4 3 5" xfId="56630"/>
    <cellStyle name="Normal 3 3 5 3 4 4" xfId="4165"/>
    <cellStyle name="Normal 3 3 5 3 4 5" xfId="14743"/>
    <cellStyle name="Normal 3 3 5 3 4 6" xfId="19674"/>
    <cellStyle name="Normal 3 3 5 3 4 7" xfId="30231"/>
    <cellStyle name="Normal 3 3 5 3 4 8" xfId="40786"/>
    <cellStyle name="Normal 3 3 5 3 4 9" xfId="51350"/>
    <cellStyle name="Normal 3 3 5 3 5" xfId="5574"/>
    <cellStyle name="Normal 3 3 5 3 5 2" xfId="10856"/>
    <cellStyle name="Normal 3 3 5 3 5 2 2" xfId="26362"/>
    <cellStyle name="Normal 3 3 5 3 5 2 3" xfId="36919"/>
    <cellStyle name="Normal 3 3 5 3 5 2 4" xfId="47474"/>
    <cellStyle name="Normal 3 3 5 3 5 2 5" xfId="58038"/>
    <cellStyle name="Normal 3 3 5 3 5 3" xfId="15975"/>
    <cellStyle name="Normal 3 3 5 3 5 4" xfId="21082"/>
    <cellStyle name="Normal 3 3 5 3 5 5" xfId="31639"/>
    <cellStyle name="Normal 3 3 5 3 5 6" xfId="42194"/>
    <cellStyle name="Normal 3 3 5 3 5 7" xfId="52758"/>
    <cellStyle name="Normal 3 3 5 3 6" xfId="8215"/>
    <cellStyle name="Normal 3 3 5 3 6 2" xfId="23722"/>
    <cellStyle name="Normal 3 3 5 3 6 3" xfId="34279"/>
    <cellStyle name="Normal 3 3 5 3 6 4" xfId="44834"/>
    <cellStyle name="Normal 3 3 5 3 6 5" xfId="55398"/>
    <cellStyle name="Normal 3 3 5 3 7" xfId="2937"/>
    <cellStyle name="Normal 3 3 5 3 8" xfId="13511"/>
    <cellStyle name="Normal 3 3 5 3 9" xfId="18442"/>
    <cellStyle name="Normal 3 3 5 4" xfId="464"/>
    <cellStyle name="Normal 3 3 5 4 10" xfId="39732"/>
    <cellStyle name="Normal 3 3 5 4 11" xfId="50294"/>
    <cellStyle name="Normal 3 3 5 4 2" xfId="1169"/>
    <cellStyle name="Normal 3 3 5 4 2 10" xfId="50998"/>
    <cellStyle name="Normal 3 3 5 4 2 2" xfId="2401"/>
    <cellStyle name="Normal 3 3 5 4 2 2 2" xfId="7687"/>
    <cellStyle name="Normal 3 3 5 4 2 2 2 2" xfId="12968"/>
    <cellStyle name="Normal 3 3 5 4 2 2 2 2 2" xfId="28474"/>
    <cellStyle name="Normal 3 3 5 4 2 2 2 2 3" xfId="39031"/>
    <cellStyle name="Normal 3 3 5 4 2 2 2 2 4" xfId="49586"/>
    <cellStyle name="Normal 3 3 5 4 2 2 2 2 5" xfId="60150"/>
    <cellStyle name="Normal 3 3 5 4 2 2 2 3" xfId="18087"/>
    <cellStyle name="Normal 3 3 5 4 2 2 2 4" xfId="23194"/>
    <cellStyle name="Normal 3 3 5 4 2 2 2 5" xfId="33751"/>
    <cellStyle name="Normal 3 3 5 4 2 2 2 6" xfId="44306"/>
    <cellStyle name="Normal 3 3 5 4 2 2 2 7" xfId="54870"/>
    <cellStyle name="Normal 3 3 5 4 2 2 3" xfId="10327"/>
    <cellStyle name="Normal 3 3 5 4 2 2 3 2" xfId="25834"/>
    <cellStyle name="Normal 3 3 5 4 2 2 3 3" xfId="36391"/>
    <cellStyle name="Normal 3 3 5 4 2 2 3 4" xfId="46946"/>
    <cellStyle name="Normal 3 3 5 4 2 2 3 5" xfId="57510"/>
    <cellStyle name="Normal 3 3 5 4 2 2 4" xfId="5045"/>
    <cellStyle name="Normal 3 3 5 4 2 2 5" xfId="15623"/>
    <cellStyle name="Normal 3 3 5 4 2 2 6" xfId="20554"/>
    <cellStyle name="Normal 3 3 5 4 2 2 7" xfId="31111"/>
    <cellStyle name="Normal 3 3 5 4 2 2 8" xfId="41666"/>
    <cellStyle name="Normal 3 3 5 4 2 2 9" xfId="52230"/>
    <cellStyle name="Normal 3 3 5 4 2 3" xfId="6455"/>
    <cellStyle name="Normal 3 3 5 4 2 3 2" xfId="11736"/>
    <cellStyle name="Normal 3 3 5 4 2 3 2 2" xfId="27242"/>
    <cellStyle name="Normal 3 3 5 4 2 3 2 3" xfId="37799"/>
    <cellStyle name="Normal 3 3 5 4 2 3 2 4" xfId="48354"/>
    <cellStyle name="Normal 3 3 5 4 2 3 2 5" xfId="58918"/>
    <cellStyle name="Normal 3 3 5 4 2 3 3" xfId="16855"/>
    <cellStyle name="Normal 3 3 5 4 2 3 4" xfId="21962"/>
    <cellStyle name="Normal 3 3 5 4 2 3 5" xfId="32519"/>
    <cellStyle name="Normal 3 3 5 4 2 3 6" xfId="43074"/>
    <cellStyle name="Normal 3 3 5 4 2 3 7" xfId="53638"/>
    <cellStyle name="Normal 3 3 5 4 2 4" xfId="9095"/>
    <cellStyle name="Normal 3 3 5 4 2 4 2" xfId="24602"/>
    <cellStyle name="Normal 3 3 5 4 2 4 3" xfId="35159"/>
    <cellStyle name="Normal 3 3 5 4 2 4 4" xfId="45714"/>
    <cellStyle name="Normal 3 3 5 4 2 4 5" xfId="56278"/>
    <cellStyle name="Normal 3 3 5 4 2 5" xfId="3813"/>
    <cellStyle name="Normal 3 3 5 4 2 6" xfId="14391"/>
    <cellStyle name="Normal 3 3 5 4 2 7" xfId="19322"/>
    <cellStyle name="Normal 3 3 5 4 2 8" xfId="29879"/>
    <cellStyle name="Normal 3 3 5 4 2 9" xfId="40434"/>
    <cellStyle name="Normal 3 3 5 4 3" xfId="1697"/>
    <cellStyle name="Normal 3 3 5 4 3 2" xfId="6983"/>
    <cellStyle name="Normal 3 3 5 4 3 2 2" xfId="12264"/>
    <cellStyle name="Normal 3 3 5 4 3 2 2 2" xfId="27770"/>
    <cellStyle name="Normal 3 3 5 4 3 2 2 3" xfId="38327"/>
    <cellStyle name="Normal 3 3 5 4 3 2 2 4" xfId="48882"/>
    <cellStyle name="Normal 3 3 5 4 3 2 2 5" xfId="59446"/>
    <cellStyle name="Normal 3 3 5 4 3 2 3" xfId="17383"/>
    <cellStyle name="Normal 3 3 5 4 3 2 4" xfId="22490"/>
    <cellStyle name="Normal 3 3 5 4 3 2 5" xfId="33047"/>
    <cellStyle name="Normal 3 3 5 4 3 2 6" xfId="43602"/>
    <cellStyle name="Normal 3 3 5 4 3 2 7" xfId="54166"/>
    <cellStyle name="Normal 3 3 5 4 3 3" xfId="9623"/>
    <cellStyle name="Normal 3 3 5 4 3 3 2" xfId="25130"/>
    <cellStyle name="Normal 3 3 5 4 3 3 3" xfId="35687"/>
    <cellStyle name="Normal 3 3 5 4 3 3 4" xfId="46242"/>
    <cellStyle name="Normal 3 3 5 4 3 3 5" xfId="56806"/>
    <cellStyle name="Normal 3 3 5 4 3 4" xfId="4341"/>
    <cellStyle name="Normal 3 3 5 4 3 5" xfId="14919"/>
    <cellStyle name="Normal 3 3 5 4 3 6" xfId="19850"/>
    <cellStyle name="Normal 3 3 5 4 3 7" xfId="30407"/>
    <cellStyle name="Normal 3 3 5 4 3 8" xfId="40962"/>
    <cellStyle name="Normal 3 3 5 4 3 9" xfId="51526"/>
    <cellStyle name="Normal 3 3 5 4 4" xfId="5750"/>
    <cellStyle name="Normal 3 3 5 4 4 2" xfId="11032"/>
    <cellStyle name="Normal 3 3 5 4 4 2 2" xfId="26538"/>
    <cellStyle name="Normal 3 3 5 4 4 2 3" xfId="37095"/>
    <cellStyle name="Normal 3 3 5 4 4 2 4" xfId="47650"/>
    <cellStyle name="Normal 3 3 5 4 4 2 5" xfId="58214"/>
    <cellStyle name="Normal 3 3 5 4 4 3" xfId="16151"/>
    <cellStyle name="Normal 3 3 5 4 4 4" xfId="21258"/>
    <cellStyle name="Normal 3 3 5 4 4 5" xfId="31815"/>
    <cellStyle name="Normal 3 3 5 4 4 6" xfId="42370"/>
    <cellStyle name="Normal 3 3 5 4 4 7" xfId="52934"/>
    <cellStyle name="Normal 3 3 5 4 5" xfId="8391"/>
    <cellStyle name="Normal 3 3 5 4 5 2" xfId="23898"/>
    <cellStyle name="Normal 3 3 5 4 5 3" xfId="34455"/>
    <cellStyle name="Normal 3 3 5 4 5 4" xfId="45010"/>
    <cellStyle name="Normal 3 3 5 4 5 5" xfId="55574"/>
    <cellStyle name="Normal 3 3 5 4 6" xfId="3111"/>
    <cellStyle name="Normal 3 3 5 4 7" xfId="13687"/>
    <cellStyle name="Normal 3 3 5 4 8" xfId="18618"/>
    <cellStyle name="Normal 3 3 5 4 9" xfId="29177"/>
    <cellStyle name="Normal 3 3 5 5" xfId="817"/>
    <cellStyle name="Normal 3 3 5 5 10" xfId="50646"/>
    <cellStyle name="Normal 3 3 5 5 2" xfId="2049"/>
    <cellStyle name="Normal 3 3 5 5 2 2" xfId="7335"/>
    <cellStyle name="Normal 3 3 5 5 2 2 2" xfId="12616"/>
    <cellStyle name="Normal 3 3 5 5 2 2 2 2" xfId="28122"/>
    <cellStyle name="Normal 3 3 5 5 2 2 2 3" xfId="38679"/>
    <cellStyle name="Normal 3 3 5 5 2 2 2 4" xfId="49234"/>
    <cellStyle name="Normal 3 3 5 5 2 2 2 5" xfId="59798"/>
    <cellStyle name="Normal 3 3 5 5 2 2 3" xfId="17735"/>
    <cellStyle name="Normal 3 3 5 5 2 2 4" xfId="22842"/>
    <cellStyle name="Normal 3 3 5 5 2 2 5" xfId="33399"/>
    <cellStyle name="Normal 3 3 5 5 2 2 6" xfId="43954"/>
    <cellStyle name="Normal 3 3 5 5 2 2 7" xfId="54518"/>
    <cellStyle name="Normal 3 3 5 5 2 3" xfId="9975"/>
    <cellStyle name="Normal 3 3 5 5 2 3 2" xfId="25482"/>
    <cellStyle name="Normal 3 3 5 5 2 3 3" xfId="36039"/>
    <cellStyle name="Normal 3 3 5 5 2 3 4" xfId="46594"/>
    <cellStyle name="Normal 3 3 5 5 2 3 5" xfId="57158"/>
    <cellStyle name="Normal 3 3 5 5 2 4" xfId="4693"/>
    <cellStyle name="Normal 3 3 5 5 2 5" xfId="15271"/>
    <cellStyle name="Normal 3 3 5 5 2 6" xfId="20202"/>
    <cellStyle name="Normal 3 3 5 5 2 7" xfId="30759"/>
    <cellStyle name="Normal 3 3 5 5 2 8" xfId="41314"/>
    <cellStyle name="Normal 3 3 5 5 2 9" xfId="51878"/>
    <cellStyle name="Normal 3 3 5 5 3" xfId="6103"/>
    <cellStyle name="Normal 3 3 5 5 3 2" xfId="11384"/>
    <cellStyle name="Normal 3 3 5 5 3 2 2" xfId="26890"/>
    <cellStyle name="Normal 3 3 5 5 3 2 3" xfId="37447"/>
    <cellStyle name="Normal 3 3 5 5 3 2 4" xfId="48002"/>
    <cellStyle name="Normal 3 3 5 5 3 2 5" xfId="58566"/>
    <cellStyle name="Normal 3 3 5 5 3 3" xfId="16503"/>
    <cellStyle name="Normal 3 3 5 5 3 4" xfId="21610"/>
    <cellStyle name="Normal 3 3 5 5 3 5" xfId="32167"/>
    <cellStyle name="Normal 3 3 5 5 3 6" xfId="42722"/>
    <cellStyle name="Normal 3 3 5 5 3 7" xfId="53286"/>
    <cellStyle name="Normal 3 3 5 5 4" xfId="8743"/>
    <cellStyle name="Normal 3 3 5 5 4 2" xfId="24250"/>
    <cellStyle name="Normal 3 3 5 5 4 3" xfId="34807"/>
    <cellStyle name="Normal 3 3 5 5 4 4" xfId="45362"/>
    <cellStyle name="Normal 3 3 5 5 4 5" xfId="55926"/>
    <cellStyle name="Normal 3 3 5 5 5" xfId="3461"/>
    <cellStyle name="Normal 3 3 5 5 6" xfId="14039"/>
    <cellStyle name="Normal 3 3 5 5 7" xfId="18970"/>
    <cellStyle name="Normal 3 3 5 5 8" xfId="29527"/>
    <cellStyle name="Normal 3 3 5 5 9" xfId="40082"/>
    <cellStyle name="Normal 3 3 5 6" xfId="1345"/>
    <cellStyle name="Normal 3 3 5 6 2" xfId="6631"/>
    <cellStyle name="Normal 3 3 5 6 2 2" xfId="11912"/>
    <cellStyle name="Normal 3 3 5 6 2 2 2" xfId="27418"/>
    <cellStyle name="Normal 3 3 5 6 2 2 3" xfId="37975"/>
    <cellStyle name="Normal 3 3 5 6 2 2 4" xfId="48530"/>
    <cellStyle name="Normal 3 3 5 6 2 2 5" xfId="59094"/>
    <cellStyle name="Normal 3 3 5 6 2 3" xfId="17031"/>
    <cellStyle name="Normal 3 3 5 6 2 4" xfId="22138"/>
    <cellStyle name="Normal 3 3 5 6 2 5" xfId="32695"/>
    <cellStyle name="Normal 3 3 5 6 2 6" xfId="43250"/>
    <cellStyle name="Normal 3 3 5 6 2 7" xfId="53814"/>
    <cellStyle name="Normal 3 3 5 6 3" xfId="9271"/>
    <cellStyle name="Normal 3 3 5 6 3 2" xfId="24778"/>
    <cellStyle name="Normal 3 3 5 6 3 3" xfId="35335"/>
    <cellStyle name="Normal 3 3 5 6 3 4" xfId="45890"/>
    <cellStyle name="Normal 3 3 5 6 3 5" xfId="56454"/>
    <cellStyle name="Normal 3 3 5 6 4" xfId="3989"/>
    <cellStyle name="Normal 3 3 5 6 5" xfId="14567"/>
    <cellStyle name="Normal 3 3 5 6 6" xfId="19498"/>
    <cellStyle name="Normal 3 3 5 6 7" xfId="30055"/>
    <cellStyle name="Normal 3 3 5 6 8" xfId="40610"/>
    <cellStyle name="Normal 3 3 5 6 9" xfId="51174"/>
    <cellStyle name="Normal 3 3 5 7" xfId="2577"/>
    <cellStyle name="Normal 3 3 5 7 2" xfId="7863"/>
    <cellStyle name="Normal 3 3 5 7 2 2" xfId="13144"/>
    <cellStyle name="Normal 3 3 5 7 2 2 2" xfId="28650"/>
    <cellStyle name="Normal 3 3 5 7 2 2 3" xfId="39207"/>
    <cellStyle name="Normal 3 3 5 7 2 2 4" xfId="49762"/>
    <cellStyle name="Normal 3 3 5 7 2 2 5" xfId="60326"/>
    <cellStyle name="Normal 3 3 5 7 2 3" xfId="23370"/>
    <cellStyle name="Normal 3 3 5 7 2 4" xfId="33927"/>
    <cellStyle name="Normal 3 3 5 7 2 5" xfId="44482"/>
    <cellStyle name="Normal 3 3 5 7 2 6" xfId="55046"/>
    <cellStyle name="Normal 3 3 5 7 3" xfId="10503"/>
    <cellStyle name="Normal 3 3 5 7 3 2" xfId="26010"/>
    <cellStyle name="Normal 3 3 5 7 3 3" xfId="36567"/>
    <cellStyle name="Normal 3 3 5 7 3 4" xfId="47122"/>
    <cellStyle name="Normal 3 3 5 7 3 5" xfId="57686"/>
    <cellStyle name="Normal 3 3 5 7 4" xfId="5221"/>
    <cellStyle name="Normal 3 3 5 7 5" xfId="15799"/>
    <cellStyle name="Normal 3 3 5 7 6" xfId="20730"/>
    <cellStyle name="Normal 3 3 5 7 7" xfId="31287"/>
    <cellStyle name="Normal 3 3 5 7 8" xfId="41842"/>
    <cellStyle name="Normal 3 3 5 7 9" xfId="52406"/>
    <cellStyle name="Normal 3 3 5 8" xfId="5398"/>
    <cellStyle name="Normal 3 3 5 8 2" xfId="10680"/>
    <cellStyle name="Normal 3 3 5 8 2 2" xfId="26186"/>
    <cellStyle name="Normal 3 3 5 8 2 3" xfId="36743"/>
    <cellStyle name="Normal 3 3 5 8 2 4" xfId="47298"/>
    <cellStyle name="Normal 3 3 5 8 2 5" xfId="57862"/>
    <cellStyle name="Normal 3 3 5 8 3" xfId="20906"/>
    <cellStyle name="Normal 3 3 5 8 4" xfId="31463"/>
    <cellStyle name="Normal 3 3 5 8 5" xfId="42018"/>
    <cellStyle name="Normal 3 3 5 8 6" xfId="52582"/>
    <cellStyle name="Normal 3 3 5 9" xfId="8039"/>
    <cellStyle name="Normal 3 3 5 9 2" xfId="23546"/>
    <cellStyle name="Normal 3 3 5 9 3" xfId="34103"/>
    <cellStyle name="Normal 3 3 5 9 4" xfId="44658"/>
    <cellStyle name="Normal 3 3 5 9 5" xfId="55222"/>
    <cellStyle name="Normal 3 3 6" xfId="128"/>
    <cellStyle name="Normal 3 3 6 10" xfId="13358"/>
    <cellStyle name="Normal 3 3 6 11" xfId="18288"/>
    <cellStyle name="Normal 3 3 6 12" xfId="28850"/>
    <cellStyle name="Normal 3 3 6 13" xfId="39405"/>
    <cellStyle name="Normal 3 3 6 14" xfId="49965"/>
    <cellStyle name="Normal 3 3 6 2" xfId="311"/>
    <cellStyle name="Normal 3 3 6 2 10" xfId="29026"/>
    <cellStyle name="Normal 3 3 6 2 11" xfId="39581"/>
    <cellStyle name="Normal 3 3 6 2 12" xfId="50141"/>
    <cellStyle name="Normal 3 3 6 2 2" xfId="664"/>
    <cellStyle name="Normal 3 3 6 2 2 10" xfId="50493"/>
    <cellStyle name="Normal 3 3 6 2 2 2" xfId="1896"/>
    <cellStyle name="Normal 3 3 6 2 2 2 2" xfId="7182"/>
    <cellStyle name="Normal 3 3 6 2 2 2 2 2" xfId="12463"/>
    <cellStyle name="Normal 3 3 6 2 2 2 2 2 2" xfId="27969"/>
    <cellStyle name="Normal 3 3 6 2 2 2 2 2 3" xfId="38526"/>
    <cellStyle name="Normal 3 3 6 2 2 2 2 2 4" xfId="49081"/>
    <cellStyle name="Normal 3 3 6 2 2 2 2 2 5" xfId="59645"/>
    <cellStyle name="Normal 3 3 6 2 2 2 2 3" xfId="17582"/>
    <cellStyle name="Normal 3 3 6 2 2 2 2 4" xfId="22689"/>
    <cellStyle name="Normal 3 3 6 2 2 2 2 5" xfId="33246"/>
    <cellStyle name="Normal 3 3 6 2 2 2 2 6" xfId="43801"/>
    <cellStyle name="Normal 3 3 6 2 2 2 2 7" xfId="54365"/>
    <cellStyle name="Normal 3 3 6 2 2 2 3" xfId="9822"/>
    <cellStyle name="Normal 3 3 6 2 2 2 3 2" xfId="25329"/>
    <cellStyle name="Normal 3 3 6 2 2 2 3 3" xfId="35886"/>
    <cellStyle name="Normal 3 3 6 2 2 2 3 4" xfId="46441"/>
    <cellStyle name="Normal 3 3 6 2 2 2 3 5" xfId="57005"/>
    <cellStyle name="Normal 3 3 6 2 2 2 4" xfId="4540"/>
    <cellStyle name="Normal 3 3 6 2 2 2 5" xfId="15118"/>
    <cellStyle name="Normal 3 3 6 2 2 2 6" xfId="20049"/>
    <cellStyle name="Normal 3 3 6 2 2 2 7" xfId="30606"/>
    <cellStyle name="Normal 3 3 6 2 2 2 8" xfId="41161"/>
    <cellStyle name="Normal 3 3 6 2 2 2 9" xfId="51725"/>
    <cellStyle name="Normal 3 3 6 2 2 3" xfId="5950"/>
    <cellStyle name="Normal 3 3 6 2 2 3 2" xfId="11231"/>
    <cellStyle name="Normal 3 3 6 2 2 3 2 2" xfId="26737"/>
    <cellStyle name="Normal 3 3 6 2 2 3 2 3" xfId="37294"/>
    <cellStyle name="Normal 3 3 6 2 2 3 2 4" xfId="47849"/>
    <cellStyle name="Normal 3 3 6 2 2 3 2 5" xfId="58413"/>
    <cellStyle name="Normal 3 3 6 2 2 3 3" xfId="16350"/>
    <cellStyle name="Normal 3 3 6 2 2 3 4" xfId="21457"/>
    <cellStyle name="Normal 3 3 6 2 2 3 5" xfId="32014"/>
    <cellStyle name="Normal 3 3 6 2 2 3 6" xfId="42569"/>
    <cellStyle name="Normal 3 3 6 2 2 3 7" xfId="53133"/>
    <cellStyle name="Normal 3 3 6 2 2 4" xfId="8590"/>
    <cellStyle name="Normal 3 3 6 2 2 4 2" xfId="24097"/>
    <cellStyle name="Normal 3 3 6 2 2 4 3" xfId="34654"/>
    <cellStyle name="Normal 3 3 6 2 2 4 4" xfId="45209"/>
    <cellStyle name="Normal 3 3 6 2 2 4 5" xfId="55773"/>
    <cellStyle name="Normal 3 3 6 2 2 5" xfId="3308"/>
    <cellStyle name="Normal 3 3 6 2 2 6" xfId="13886"/>
    <cellStyle name="Normal 3 3 6 2 2 7" xfId="18817"/>
    <cellStyle name="Normal 3 3 6 2 2 8" xfId="29374"/>
    <cellStyle name="Normal 3 3 6 2 2 9" xfId="39929"/>
    <cellStyle name="Normal 3 3 6 2 3" xfId="1016"/>
    <cellStyle name="Normal 3 3 6 2 3 10" xfId="50845"/>
    <cellStyle name="Normal 3 3 6 2 3 2" xfId="2248"/>
    <cellStyle name="Normal 3 3 6 2 3 2 2" xfId="7534"/>
    <cellStyle name="Normal 3 3 6 2 3 2 2 2" xfId="12815"/>
    <cellStyle name="Normal 3 3 6 2 3 2 2 2 2" xfId="28321"/>
    <cellStyle name="Normal 3 3 6 2 3 2 2 2 3" xfId="38878"/>
    <cellStyle name="Normal 3 3 6 2 3 2 2 2 4" xfId="49433"/>
    <cellStyle name="Normal 3 3 6 2 3 2 2 2 5" xfId="59997"/>
    <cellStyle name="Normal 3 3 6 2 3 2 2 3" xfId="17934"/>
    <cellStyle name="Normal 3 3 6 2 3 2 2 4" xfId="23041"/>
    <cellStyle name="Normal 3 3 6 2 3 2 2 5" xfId="33598"/>
    <cellStyle name="Normal 3 3 6 2 3 2 2 6" xfId="44153"/>
    <cellStyle name="Normal 3 3 6 2 3 2 2 7" xfId="54717"/>
    <cellStyle name="Normal 3 3 6 2 3 2 3" xfId="10174"/>
    <cellStyle name="Normal 3 3 6 2 3 2 3 2" xfId="25681"/>
    <cellStyle name="Normal 3 3 6 2 3 2 3 3" xfId="36238"/>
    <cellStyle name="Normal 3 3 6 2 3 2 3 4" xfId="46793"/>
    <cellStyle name="Normal 3 3 6 2 3 2 3 5" xfId="57357"/>
    <cellStyle name="Normal 3 3 6 2 3 2 4" xfId="4892"/>
    <cellStyle name="Normal 3 3 6 2 3 2 5" xfId="15470"/>
    <cellStyle name="Normal 3 3 6 2 3 2 6" xfId="20401"/>
    <cellStyle name="Normal 3 3 6 2 3 2 7" xfId="30958"/>
    <cellStyle name="Normal 3 3 6 2 3 2 8" xfId="41513"/>
    <cellStyle name="Normal 3 3 6 2 3 2 9" xfId="52077"/>
    <cellStyle name="Normal 3 3 6 2 3 3" xfId="6302"/>
    <cellStyle name="Normal 3 3 6 2 3 3 2" xfId="11583"/>
    <cellStyle name="Normal 3 3 6 2 3 3 2 2" xfId="27089"/>
    <cellStyle name="Normal 3 3 6 2 3 3 2 3" xfId="37646"/>
    <cellStyle name="Normal 3 3 6 2 3 3 2 4" xfId="48201"/>
    <cellStyle name="Normal 3 3 6 2 3 3 2 5" xfId="58765"/>
    <cellStyle name="Normal 3 3 6 2 3 3 3" xfId="16702"/>
    <cellStyle name="Normal 3 3 6 2 3 3 4" xfId="21809"/>
    <cellStyle name="Normal 3 3 6 2 3 3 5" xfId="32366"/>
    <cellStyle name="Normal 3 3 6 2 3 3 6" xfId="42921"/>
    <cellStyle name="Normal 3 3 6 2 3 3 7" xfId="53485"/>
    <cellStyle name="Normal 3 3 6 2 3 4" xfId="8942"/>
    <cellStyle name="Normal 3 3 6 2 3 4 2" xfId="24449"/>
    <cellStyle name="Normal 3 3 6 2 3 4 3" xfId="35006"/>
    <cellStyle name="Normal 3 3 6 2 3 4 4" xfId="45561"/>
    <cellStyle name="Normal 3 3 6 2 3 4 5" xfId="56125"/>
    <cellStyle name="Normal 3 3 6 2 3 5" xfId="3660"/>
    <cellStyle name="Normal 3 3 6 2 3 6" xfId="14238"/>
    <cellStyle name="Normal 3 3 6 2 3 7" xfId="19169"/>
    <cellStyle name="Normal 3 3 6 2 3 8" xfId="29726"/>
    <cellStyle name="Normal 3 3 6 2 3 9" xfId="40281"/>
    <cellStyle name="Normal 3 3 6 2 4" xfId="1544"/>
    <cellStyle name="Normal 3 3 6 2 4 2" xfId="6830"/>
    <cellStyle name="Normal 3 3 6 2 4 2 2" xfId="12111"/>
    <cellStyle name="Normal 3 3 6 2 4 2 2 2" xfId="27617"/>
    <cellStyle name="Normal 3 3 6 2 4 2 2 3" xfId="38174"/>
    <cellStyle name="Normal 3 3 6 2 4 2 2 4" xfId="48729"/>
    <cellStyle name="Normal 3 3 6 2 4 2 2 5" xfId="59293"/>
    <cellStyle name="Normal 3 3 6 2 4 2 3" xfId="17230"/>
    <cellStyle name="Normal 3 3 6 2 4 2 4" xfId="22337"/>
    <cellStyle name="Normal 3 3 6 2 4 2 5" xfId="32894"/>
    <cellStyle name="Normal 3 3 6 2 4 2 6" xfId="43449"/>
    <cellStyle name="Normal 3 3 6 2 4 2 7" xfId="54013"/>
    <cellStyle name="Normal 3 3 6 2 4 3" xfId="9470"/>
    <cellStyle name="Normal 3 3 6 2 4 3 2" xfId="24977"/>
    <cellStyle name="Normal 3 3 6 2 4 3 3" xfId="35534"/>
    <cellStyle name="Normal 3 3 6 2 4 3 4" xfId="46089"/>
    <cellStyle name="Normal 3 3 6 2 4 3 5" xfId="56653"/>
    <cellStyle name="Normal 3 3 6 2 4 4" xfId="4188"/>
    <cellStyle name="Normal 3 3 6 2 4 5" xfId="14766"/>
    <cellStyle name="Normal 3 3 6 2 4 6" xfId="19697"/>
    <cellStyle name="Normal 3 3 6 2 4 7" xfId="30254"/>
    <cellStyle name="Normal 3 3 6 2 4 8" xfId="40809"/>
    <cellStyle name="Normal 3 3 6 2 4 9" xfId="51373"/>
    <cellStyle name="Normal 3 3 6 2 5" xfId="5597"/>
    <cellStyle name="Normal 3 3 6 2 5 2" xfId="10879"/>
    <cellStyle name="Normal 3 3 6 2 5 2 2" xfId="26385"/>
    <cellStyle name="Normal 3 3 6 2 5 2 3" xfId="36942"/>
    <cellStyle name="Normal 3 3 6 2 5 2 4" xfId="47497"/>
    <cellStyle name="Normal 3 3 6 2 5 2 5" xfId="58061"/>
    <cellStyle name="Normal 3 3 6 2 5 3" xfId="15998"/>
    <cellStyle name="Normal 3 3 6 2 5 4" xfId="21105"/>
    <cellStyle name="Normal 3 3 6 2 5 5" xfId="31662"/>
    <cellStyle name="Normal 3 3 6 2 5 6" xfId="42217"/>
    <cellStyle name="Normal 3 3 6 2 5 7" xfId="52781"/>
    <cellStyle name="Normal 3 3 6 2 6" xfId="8238"/>
    <cellStyle name="Normal 3 3 6 2 6 2" xfId="23745"/>
    <cellStyle name="Normal 3 3 6 2 6 3" xfId="34302"/>
    <cellStyle name="Normal 3 3 6 2 6 4" xfId="44857"/>
    <cellStyle name="Normal 3 3 6 2 6 5" xfId="55421"/>
    <cellStyle name="Normal 3 3 6 2 7" xfId="2960"/>
    <cellStyle name="Normal 3 3 6 2 8" xfId="13534"/>
    <cellStyle name="Normal 3 3 6 2 9" xfId="18465"/>
    <cellStyle name="Normal 3 3 6 3" xfId="487"/>
    <cellStyle name="Normal 3 3 6 3 10" xfId="39755"/>
    <cellStyle name="Normal 3 3 6 3 11" xfId="50317"/>
    <cellStyle name="Normal 3 3 6 3 2" xfId="1192"/>
    <cellStyle name="Normal 3 3 6 3 2 10" xfId="51021"/>
    <cellStyle name="Normal 3 3 6 3 2 2" xfId="2424"/>
    <cellStyle name="Normal 3 3 6 3 2 2 2" xfId="7710"/>
    <cellStyle name="Normal 3 3 6 3 2 2 2 2" xfId="12991"/>
    <cellStyle name="Normal 3 3 6 3 2 2 2 2 2" xfId="28497"/>
    <cellStyle name="Normal 3 3 6 3 2 2 2 2 3" xfId="39054"/>
    <cellStyle name="Normal 3 3 6 3 2 2 2 2 4" xfId="49609"/>
    <cellStyle name="Normal 3 3 6 3 2 2 2 2 5" xfId="60173"/>
    <cellStyle name="Normal 3 3 6 3 2 2 2 3" xfId="18110"/>
    <cellStyle name="Normal 3 3 6 3 2 2 2 4" xfId="23217"/>
    <cellStyle name="Normal 3 3 6 3 2 2 2 5" xfId="33774"/>
    <cellStyle name="Normal 3 3 6 3 2 2 2 6" xfId="44329"/>
    <cellStyle name="Normal 3 3 6 3 2 2 2 7" xfId="54893"/>
    <cellStyle name="Normal 3 3 6 3 2 2 3" xfId="10350"/>
    <cellStyle name="Normal 3 3 6 3 2 2 3 2" xfId="25857"/>
    <cellStyle name="Normal 3 3 6 3 2 2 3 3" xfId="36414"/>
    <cellStyle name="Normal 3 3 6 3 2 2 3 4" xfId="46969"/>
    <cellStyle name="Normal 3 3 6 3 2 2 3 5" xfId="57533"/>
    <cellStyle name="Normal 3 3 6 3 2 2 4" xfId="5068"/>
    <cellStyle name="Normal 3 3 6 3 2 2 5" xfId="15646"/>
    <cellStyle name="Normal 3 3 6 3 2 2 6" xfId="20577"/>
    <cellStyle name="Normal 3 3 6 3 2 2 7" xfId="31134"/>
    <cellStyle name="Normal 3 3 6 3 2 2 8" xfId="41689"/>
    <cellStyle name="Normal 3 3 6 3 2 2 9" xfId="52253"/>
    <cellStyle name="Normal 3 3 6 3 2 3" xfId="6478"/>
    <cellStyle name="Normal 3 3 6 3 2 3 2" xfId="11759"/>
    <cellStyle name="Normal 3 3 6 3 2 3 2 2" xfId="27265"/>
    <cellStyle name="Normal 3 3 6 3 2 3 2 3" xfId="37822"/>
    <cellStyle name="Normal 3 3 6 3 2 3 2 4" xfId="48377"/>
    <cellStyle name="Normal 3 3 6 3 2 3 2 5" xfId="58941"/>
    <cellStyle name="Normal 3 3 6 3 2 3 3" xfId="16878"/>
    <cellStyle name="Normal 3 3 6 3 2 3 4" xfId="21985"/>
    <cellStyle name="Normal 3 3 6 3 2 3 5" xfId="32542"/>
    <cellStyle name="Normal 3 3 6 3 2 3 6" xfId="43097"/>
    <cellStyle name="Normal 3 3 6 3 2 3 7" xfId="53661"/>
    <cellStyle name="Normal 3 3 6 3 2 4" xfId="9118"/>
    <cellStyle name="Normal 3 3 6 3 2 4 2" xfId="24625"/>
    <cellStyle name="Normal 3 3 6 3 2 4 3" xfId="35182"/>
    <cellStyle name="Normal 3 3 6 3 2 4 4" xfId="45737"/>
    <cellStyle name="Normal 3 3 6 3 2 4 5" xfId="56301"/>
    <cellStyle name="Normal 3 3 6 3 2 5" xfId="3836"/>
    <cellStyle name="Normal 3 3 6 3 2 6" xfId="14414"/>
    <cellStyle name="Normal 3 3 6 3 2 7" xfId="19345"/>
    <cellStyle name="Normal 3 3 6 3 2 8" xfId="29902"/>
    <cellStyle name="Normal 3 3 6 3 2 9" xfId="40457"/>
    <cellStyle name="Normal 3 3 6 3 3" xfId="1720"/>
    <cellStyle name="Normal 3 3 6 3 3 2" xfId="7006"/>
    <cellStyle name="Normal 3 3 6 3 3 2 2" xfId="12287"/>
    <cellStyle name="Normal 3 3 6 3 3 2 2 2" xfId="27793"/>
    <cellStyle name="Normal 3 3 6 3 3 2 2 3" xfId="38350"/>
    <cellStyle name="Normal 3 3 6 3 3 2 2 4" xfId="48905"/>
    <cellStyle name="Normal 3 3 6 3 3 2 2 5" xfId="59469"/>
    <cellStyle name="Normal 3 3 6 3 3 2 3" xfId="17406"/>
    <cellStyle name="Normal 3 3 6 3 3 2 4" xfId="22513"/>
    <cellStyle name="Normal 3 3 6 3 3 2 5" xfId="33070"/>
    <cellStyle name="Normal 3 3 6 3 3 2 6" xfId="43625"/>
    <cellStyle name="Normal 3 3 6 3 3 2 7" xfId="54189"/>
    <cellStyle name="Normal 3 3 6 3 3 3" xfId="9646"/>
    <cellStyle name="Normal 3 3 6 3 3 3 2" xfId="25153"/>
    <cellStyle name="Normal 3 3 6 3 3 3 3" xfId="35710"/>
    <cellStyle name="Normal 3 3 6 3 3 3 4" xfId="46265"/>
    <cellStyle name="Normal 3 3 6 3 3 3 5" xfId="56829"/>
    <cellStyle name="Normal 3 3 6 3 3 4" xfId="4364"/>
    <cellStyle name="Normal 3 3 6 3 3 5" xfId="14942"/>
    <cellStyle name="Normal 3 3 6 3 3 6" xfId="19873"/>
    <cellStyle name="Normal 3 3 6 3 3 7" xfId="30430"/>
    <cellStyle name="Normal 3 3 6 3 3 8" xfId="40985"/>
    <cellStyle name="Normal 3 3 6 3 3 9" xfId="51549"/>
    <cellStyle name="Normal 3 3 6 3 4" xfId="5773"/>
    <cellStyle name="Normal 3 3 6 3 4 2" xfId="11055"/>
    <cellStyle name="Normal 3 3 6 3 4 2 2" xfId="26561"/>
    <cellStyle name="Normal 3 3 6 3 4 2 3" xfId="37118"/>
    <cellStyle name="Normal 3 3 6 3 4 2 4" xfId="47673"/>
    <cellStyle name="Normal 3 3 6 3 4 2 5" xfId="58237"/>
    <cellStyle name="Normal 3 3 6 3 4 3" xfId="16174"/>
    <cellStyle name="Normal 3 3 6 3 4 4" xfId="21281"/>
    <cellStyle name="Normal 3 3 6 3 4 5" xfId="31838"/>
    <cellStyle name="Normal 3 3 6 3 4 6" xfId="42393"/>
    <cellStyle name="Normal 3 3 6 3 4 7" xfId="52957"/>
    <cellStyle name="Normal 3 3 6 3 5" xfId="8414"/>
    <cellStyle name="Normal 3 3 6 3 5 2" xfId="23921"/>
    <cellStyle name="Normal 3 3 6 3 5 3" xfId="34478"/>
    <cellStyle name="Normal 3 3 6 3 5 4" xfId="45033"/>
    <cellStyle name="Normal 3 3 6 3 5 5" xfId="55597"/>
    <cellStyle name="Normal 3 3 6 3 6" xfId="3134"/>
    <cellStyle name="Normal 3 3 6 3 7" xfId="13710"/>
    <cellStyle name="Normal 3 3 6 3 8" xfId="18641"/>
    <cellStyle name="Normal 3 3 6 3 9" xfId="29200"/>
    <cellStyle name="Normal 3 3 6 4" xfId="840"/>
    <cellStyle name="Normal 3 3 6 4 10" xfId="50669"/>
    <cellStyle name="Normal 3 3 6 4 2" xfId="2072"/>
    <cellStyle name="Normal 3 3 6 4 2 2" xfId="7358"/>
    <cellStyle name="Normal 3 3 6 4 2 2 2" xfId="12639"/>
    <cellStyle name="Normal 3 3 6 4 2 2 2 2" xfId="28145"/>
    <cellStyle name="Normal 3 3 6 4 2 2 2 3" xfId="38702"/>
    <cellStyle name="Normal 3 3 6 4 2 2 2 4" xfId="49257"/>
    <cellStyle name="Normal 3 3 6 4 2 2 2 5" xfId="59821"/>
    <cellStyle name="Normal 3 3 6 4 2 2 3" xfId="17758"/>
    <cellStyle name="Normal 3 3 6 4 2 2 4" xfId="22865"/>
    <cellStyle name="Normal 3 3 6 4 2 2 5" xfId="33422"/>
    <cellStyle name="Normal 3 3 6 4 2 2 6" xfId="43977"/>
    <cellStyle name="Normal 3 3 6 4 2 2 7" xfId="54541"/>
    <cellStyle name="Normal 3 3 6 4 2 3" xfId="9998"/>
    <cellStyle name="Normal 3 3 6 4 2 3 2" xfId="25505"/>
    <cellStyle name="Normal 3 3 6 4 2 3 3" xfId="36062"/>
    <cellStyle name="Normal 3 3 6 4 2 3 4" xfId="46617"/>
    <cellStyle name="Normal 3 3 6 4 2 3 5" xfId="57181"/>
    <cellStyle name="Normal 3 3 6 4 2 4" xfId="4716"/>
    <cellStyle name="Normal 3 3 6 4 2 5" xfId="15294"/>
    <cellStyle name="Normal 3 3 6 4 2 6" xfId="20225"/>
    <cellStyle name="Normal 3 3 6 4 2 7" xfId="30782"/>
    <cellStyle name="Normal 3 3 6 4 2 8" xfId="41337"/>
    <cellStyle name="Normal 3 3 6 4 2 9" xfId="51901"/>
    <cellStyle name="Normal 3 3 6 4 3" xfId="6126"/>
    <cellStyle name="Normal 3 3 6 4 3 2" xfId="11407"/>
    <cellStyle name="Normal 3 3 6 4 3 2 2" xfId="26913"/>
    <cellStyle name="Normal 3 3 6 4 3 2 3" xfId="37470"/>
    <cellStyle name="Normal 3 3 6 4 3 2 4" xfId="48025"/>
    <cellStyle name="Normal 3 3 6 4 3 2 5" xfId="58589"/>
    <cellStyle name="Normal 3 3 6 4 3 3" xfId="16526"/>
    <cellStyle name="Normal 3 3 6 4 3 4" xfId="21633"/>
    <cellStyle name="Normal 3 3 6 4 3 5" xfId="32190"/>
    <cellStyle name="Normal 3 3 6 4 3 6" xfId="42745"/>
    <cellStyle name="Normal 3 3 6 4 3 7" xfId="53309"/>
    <cellStyle name="Normal 3 3 6 4 4" xfId="8766"/>
    <cellStyle name="Normal 3 3 6 4 4 2" xfId="24273"/>
    <cellStyle name="Normal 3 3 6 4 4 3" xfId="34830"/>
    <cellStyle name="Normal 3 3 6 4 4 4" xfId="45385"/>
    <cellStyle name="Normal 3 3 6 4 4 5" xfId="55949"/>
    <cellStyle name="Normal 3 3 6 4 5" xfId="3484"/>
    <cellStyle name="Normal 3 3 6 4 6" xfId="14062"/>
    <cellStyle name="Normal 3 3 6 4 7" xfId="18993"/>
    <cellStyle name="Normal 3 3 6 4 8" xfId="29550"/>
    <cellStyle name="Normal 3 3 6 4 9" xfId="40105"/>
    <cellStyle name="Normal 3 3 6 5" xfId="1368"/>
    <cellStyle name="Normal 3 3 6 5 2" xfId="6654"/>
    <cellStyle name="Normal 3 3 6 5 2 2" xfId="11935"/>
    <cellStyle name="Normal 3 3 6 5 2 2 2" xfId="27441"/>
    <cellStyle name="Normal 3 3 6 5 2 2 3" xfId="37998"/>
    <cellStyle name="Normal 3 3 6 5 2 2 4" xfId="48553"/>
    <cellStyle name="Normal 3 3 6 5 2 2 5" xfId="59117"/>
    <cellStyle name="Normal 3 3 6 5 2 3" xfId="17054"/>
    <cellStyle name="Normal 3 3 6 5 2 4" xfId="22161"/>
    <cellStyle name="Normal 3 3 6 5 2 5" xfId="32718"/>
    <cellStyle name="Normal 3 3 6 5 2 6" xfId="43273"/>
    <cellStyle name="Normal 3 3 6 5 2 7" xfId="53837"/>
    <cellStyle name="Normal 3 3 6 5 3" xfId="9294"/>
    <cellStyle name="Normal 3 3 6 5 3 2" xfId="24801"/>
    <cellStyle name="Normal 3 3 6 5 3 3" xfId="35358"/>
    <cellStyle name="Normal 3 3 6 5 3 4" xfId="45913"/>
    <cellStyle name="Normal 3 3 6 5 3 5" xfId="56477"/>
    <cellStyle name="Normal 3 3 6 5 4" xfId="4012"/>
    <cellStyle name="Normal 3 3 6 5 5" xfId="14590"/>
    <cellStyle name="Normal 3 3 6 5 6" xfId="19521"/>
    <cellStyle name="Normal 3 3 6 5 7" xfId="30078"/>
    <cellStyle name="Normal 3 3 6 5 8" xfId="40633"/>
    <cellStyle name="Normal 3 3 6 5 9" xfId="51197"/>
    <cellStyle name="Normal 3 3 6 6" xfId="2600"/>
    <cellStyle name="Normal 3 3 6 6 2" xfId="7886"/>
    <cellStyle name="Normal 3 3 6 6 2 2" xfId="13167"/>
    <cellStyle name="Normal 3 3 6 6 2 2 2" xfId="28673"/>
    <cellStyle name="Normal 3 3 6 6 2 2 3" xfId="39230"/>
    <cellStyle name="Normal 3 3 6 6 2 2 4" xfId="49785"/>
    <cellStyle name="Normal 3 3 6 6 2 2 5" xfId="60349"/>
    <cellStyle name="Normal 3 3 6 6 2 3" xfId="23393"/>
    <cellStyle name="Normal 3 3 6 6 2 4" xfId="33950"/>
    <cellStyle name="Normal 3 3 6 6 2 5" xfId="44505"/>
    <cellStyle name="Normal 3 3 6 6 2 6" xfId="55069"/>
    <cellStyle name="Normal 3 3 6 6 3" xfId="10526"/>
    <cellStyle name="Normal 3 3 6 6 3 2" xfId="26033"/>
    <cellStyle name="Normal 3 3 6 6 3 3" xfId="36590"/>
    <cellStyle name="Normal 3 3 6 6 3 4" xfId="47145"/>
    <cellStyle name="Normal 3 3 6 6 3 5" xfId="57709"/>
    <cellStyle name="Normal 3 3 6 6 4" xfId="5244"/>
    <cellStyle name="Normal 3 3 6 6 5" xfId="15822"/>
    <cellStyle name="Normal 3 3 6 6 6" xfId="20753"/>
    <cellStyle name="Normal 3 3 6 6 7" xfId="31310"/>
    <cellStyle name="Normal 3 3 6 6 8" xfId="41865"/>
    <cellStyle name="Normal 3 3 6 6 9" xfId="52429"/>
    <cellStyle name="Normal 3 3 6 7" xfId="5421"/>
    <cellStyle name="Normal 3 3 6 7 2" xfId="10703"/>
    <cellStyle name="Normal 3 3 6 7 2 2" xfId="26209"/>
    <cellStyle name="Normal 3 3 6 7 2 3" xfId="36766"/>
    <cellStyle name="Normal 3 3 6 7 2 4" xfId="47321"/>
    <cellStyle name="Normal 3 3 6 7 2 5" xfId="57885"/>
    <cellStyle name="Normal 3 3 6 7 3" xfId="20929"/>
    <cellStyle name="Normal 3 3 6 7 4" xfId="31486"/>
    <cellStyle name="Normal 3 3 6 7 5" xfId="42041"/>
    <cellStyle name="Normal 3 3 6 7 6" xfId="52605"/>
    <cellStyle name="Normal 3 3 6 8" xfId="8062"/>
    <cellStyle name="Normal 3 3 6 8 2" xfId="23569"/>
    <cellStyle name="Normal 3 3 6 8 3" xfId="34126"/>
    <cellStyle name="Normal 3 3 6 8 4" xfId="44681"/>
    <cellStyle name="Normal 3 3 6 8 5" xfId="55245"/>
    <cellStyle name="Normal 3 3 6 9" xfId="2777"/>
    <cellStyle name="Normal 3 3 7" xfId="222"/>
    <cellStyle name="Normal 3 3 7 10" xfId="28938"/>
    <cellStyle name="Normal 3 3 7 11" xfId="39493"/>
    <cellStyle name="Normal 3 3 7 12" xfId="50053"/>
    <cellStyle name="Normal 3 3 7 2" xfId="575"/>
    <cellStyle name="Normal 3 3 7 2 10" xfId="50404"/>
    <cellStyle name="Normal 3 3 7 2 2" xfId="1807"/>
    <cellStyle name="Normal 3 3 7 2 2 2" xfId="7093"/>
    <cellStyle name="Normal 3 3 7 2 2 2 2" xfId="12374"/>
    <cellStyle name="Normal 3 3 7 2 2 2 2 2" xfId="27880"/>
    <cellStyle name="Normal 3 3 7 2 2 2 2 3" xfId="38437"/>
    <cellStyle name="Normal 3 3 7 2 2 2 2 4" xfId="48992"/>
    <cellStyle name="Normal 3 3 7 2 2 2 2 5" xfId="59556"/>
    <cellStyle name="Normal 3 3 7 2 2 2 3" xfId="17493"/>
    <cellStyle name="Normal 3 3 7 2 2 2 4" xfId="22600"/>
    <cellStyle name="Normal 3 3 7 2 2 2 5" xfId="33157"/>
    <cellStyle name="Normal 3 3 7 2 2 2 6" xfId="43712"/>
    <cellStyle name="Normal 3 3 7 2 2 2 7" xfId="54276"/>
    <cellStyle name="Normal 3 3 7 2 2 3" xfId="9733"/>
    <cellStyle name="Normal 3 3 7 2 2 3 2" xfId="25240"/>
    <cellStyle name="Normal 3 3 7 2 2 3 3" xfId="35797"/>
    <cellStyle name="Normal 3 3 7 2 2 3 4" xfId="46352"/>
    <cellStyle name="Normal 3 3 7 2 2 3 5" xfId="56916"/>
    <cellStyle name="Normal 3 3 7 2 2 4" xfId="4451"/>
    <cellStyle name="Normal 3 3 7 2 2 5" xfId="15029"/>
    <cellStyle name="Normal 3 3 7 2 2 6" xfId="19960"/>
    <cellStyle name="Normal 3 3 7 2 2 7" xfId="30517"/>
    <cellStyle name="Normal 3 3 7 2 2 8" xfId="41072"/>
    <cellStyle name="Normal 3 3 7 2 2 9" xfId="51636"/>
    <cellStyle name="Normal 3 3 7 2 3" xfId="5861"/>
    <cellStyle name="Normal 3 3 7 2 3 2" xfId="11142"/>
    <cellStyle name="Normal 3 3 7 2 3 2 2" xfId="26648"/>
    <cellStyle name="Normal 3 3 7 2 3 2 3" xfId="37205"/>
    <cellStyle name="Normal 3 3 7 2 3 2 4" xfId="47760"/>
    <cellStyle name="Normal 3 3 7 2 3 2 5" xfId="58324"/>
    <cellStyle name="Normal 3 3 7 2 3 3" xfId="16261"/>
    <cellStyle name="Normal 3 3 7 2 3 4" xfId="21368"/>
    <cellStyle name="Normal 3 3 7 2 3 5" xfId="31925"/>
    <cellStyle name="Normal 3 3 7 2 3 6" xfId="42480"/>
    <cellStyle name="Normal 3 3 7 2 3 7" xfId="53044"/>
    <cellStyle name="Normal 3 3 7 2 4" xfId="8501"/>
    <cellStyle name="Normal 3 3 7 2 4 2" xfId="24008"/>
    <cellStyle name="Normal 3 3 7 2 4 3" xfId="34565"/>
    <cellStyle name="Normal 3 3 7 2 4 4" xfId="45120"/>
    <cellStyle name="Normal 3 3 7 2 4 5" xfId="55684"/>
    <cellStyle name="Normal 3 3 7 2 5" xfId="3219"/>
    <cellStyle name="Normal 3 3 7 2 6" xfId="13797"/>
    <cellStyle name="Normal 3 3 7 2 7" xfId="18728"/>
    <cellStyle name="Normal 3 3 7 2 8" xfId="29285"/>
    <cellStyle name="Normal 3 3 7 2 9" xfId="39840"/>
    <cellStyle name="Normal 3 3 7 3" xfId="927"/>
    <cellStyle name="Normal 3 3 7 3 10" xfId="50756"/>
    <cellStyle name="Normal 3 3 7 3 2" xfId="2159"/>
    <cellStyle name="Normal 3 3 7 3 2 2" xfId="7445"/>
    <cellStyle name="Normal 3 3 7 3 2 2 2" xfId="12726"/>
    <cellStyle name="Normal 3 3 7 3 2 2 2 2" xfId="28232"/>
    <cellStyle name="Normal 3 3 7 3 2 2 2 3" xfId="38789"/>
    <cellStyle name="Normal 3 3 7 3 2 2 2 4" xfId="49344"/>
    <cellStyle name="Normal 3 3 7 3 2 2 2 5" xfId="59908"/>
    <cellStyle name="Normal 3 3 7 3 2 2 3" xfId="17845"/>
    <cellStyle name="Normal 3 3 7 3 2 2 4" xfId="22952"/>
    <cellStyle name="Normal 3 3 7 3 2 2 5" xfId="33509"/>
    <cellStyle name="Normal 3 3 7 3 2 2 6" xfId="44064"/>
    <cellStyle name="Normal 3 3 7 3 2 2 7" xfId="54628"/>
    <cellStyle name="Normal 3 3 7 3 2 3" xfId="10085"/>
    <cellStyle name="Normal 3 3 7 3 2 3 2" xfId="25592"/>
    <cellStyle name="Normal 3 3 7 3 2 3 3" xfId="36149"/>
    <cellStyle name="Normal 3 3 7 3 2 3 4" xfId="46704"/>
    <cellStyle name="Normal 3 3 7 3 2 3 5" xfId="57268"/>
    <cellStyle name="Normal 3 3 7 3 2 4" xfId="4803"/>
    <cellStyle name="Normal 3 3 7 3 2 5" xfId="15381"/>
    <cellStyle name="Normal 3 3 7 3 2 6" xfId="20312"/>
    <cellStyle name="Normal 3 3 7 3 2 7" xfId="30869"/>
    <cellStyle name="Normal 3 3 7 3 2 8" xfId="41424"/>
    <cellStyle name="Normal 3 3 7 3 2 9" xfId="51988"/>
    <cellStyle name="Normal 3 3 7 3 3" xfId="6213"/>
    <cellStyle name="Normal 3 3 7 3 3 2" xfId="11494"/>
    <cellStyle name="Normal 3 3 7 3 3 2 2" xfId="27000"/>
    <cellStyle name="Normal 3 3 7 3 3 2 3" xfId="37557"/>
    <cellStyle name="Normal 3 3 7 3 3 2 4" xfId="48112"/>
    <cellStyle name="Normal 3 3 7 3 3 2 5" xfId="58676"/>
    <cellStyle name="Normal 3 3 7 3 3 3" xfId="16613"/>
    <cellStyle name="Normal 3 3 7 3 3 4" xfId="21720"/>
    <cellStyle name="Normal 3 3 7 3 3 5" xfId="32277"/>
    <cellStyle name="Normal 3 3 7 3 3 6" xfId="42832"/>
    <cellStyle name="Normal 3 3 7 3 3 7" xfId="53396"/>
    <cellStyle name="Normal 3 3 7 3 4" xfId="8853"/>
    <cellStyle name="Normal 3 3 7 3 4 2" xfId="24360"/>
    <cellStyle name="Normal 3 3 7 3 4 3" xfId="34917"/>
    <cellStyle name="Normal 3 3 7 3 4 4" xfId="45472"/>
    <cellStyle name="Normal 3 3 7 3 4 5" xfId="56036"/>
    <cellStyle name="Normal 3 3 7 3 5" xfId="3571"/>
    <cellStyle name="Normal 3 3 7 3 6" xfId="14149"/>
    <cellStyle name="Normal 3 3 7 3 7" xfId="19080"/>
    <cellStyle name="Normal 3 3 7 3 8" xfId="29637"/>
    <cellStyle name="Normal 3 3 7 3 9" xfId="40192"/>
    <cellStyle name="Normal 3 3 7 4" xfId="1455"/>
    <cellStyle name="Normal 3 3 7 4 2" xfId="6741"/>
    <cellStyle name="Normal 3 3 7 4 2 2" xfId="12022"/>
    <cellStyle name="Normal 3 3 7 4 2 2 2" xfId="27528"/>
    <cellStyle name="Normal 3 3 7 4 2 2 3" xfId="38085"/>
    <cellStyle name="Normal 3 3 7 4 2 2 4" xfId="48640"/>
    <cellStyle name="Normal 3 3 7 4 2 2 5" xfId="59204"/>
    <cellStyle name="Normal 3 3 7 4 2 3" xfId="17141"/>
    <cellStyle name="Normal 3 3 7 4 2 4" xfId="22248"/>
    <cellStyle name="Normal 3 3 7 4 2 5" xfId="32805"/>
    <cellStyle name="Normal 3 3 7 4 2 6" xfId="43360"/>
    <cellStyle name="Normal 3 3 7 4 2 7" xfId="53924"/>
    <cellStyle name="Normal 3 3 7 4 3" xfId="9381"/>
    <cellStyle name="Normal 3 3 7 4 3 2" xfId="24888"/>
    <cellStyle name="Normal 3 3 7 4 3 3" xfId="35445"/>
    <cellStyle name="Normal 3 3 7 4 3 4" xfId="46000"/>
    <cellStyle name="Normal 3 3 7 4 3 5" xfId="56564"/>
    <cellStyle name="Normal 3 3 7 4 4" xfId="4099"/>
    <cellStyle name="Normal 3 3 7 4 5" xfId="14677"/>
    <cellStyle name="Normal 3 3 7 4 6" xfId="19608"/>
    <cellStyle name="Normal 3 3 7 4 7" xfId="30165"/>
    <cellStyle name="Normal 3 3 7 4 8" xfId="40720"/>
    <cellStyle name="Normal 3 3 7 4 9" xfId="51284"/>
    <cellStyle name="Normal 3 3 7 5" xfId="5508"/>
    <cellStyle name="Normal 3 3 7 5 2" xfId="10790"/>
    <cellStyle name="Normal 3 3 7 5 2 2" xfId="26296"/>
    <cellStyle name="Normal 3 3 7 5 2 3" xfId="36853"/>
    <cellStyle name="Normal 3 3 7 5 2 4" xfId="47408"/>
    <cellStyle name="Normal 3 3 7 5 2 5" xfId="57972"/>
    <cellStyle name="Normal 3 3 7 5 3" xfId="15909"/>
    <cellStyle name="Normal 3 3 7 5 4" xfId="21016"/>
    <cellStyle name="Normal 3 3 7 5 5" xfId="31573"/>
    <cellStyle name="Normal 3 3 7 5 6" xfId="42128"/>
    <cellStyle name="Normal 3 3 7 5 7" xfId="52692"/>
    <cellStyle name="Normal 3 3 7 6" xfId="8149"/>
    <cellStyle name="Normal 3 3 7 6 2" xfId="23656"/>
    <cellStyle name="Normal 3 3 7 6 3" xfId="34213"/>
    <cellStyle name="Normal 3 3 7 6 4" xfId="44768"/>
    <cellStyle name="Normal 3 3 7 6 5" xfId="55332"/>
    <cellStyle name="Normal 3 3 7 7" xfId="2872"/>
    <cellStyle name="Normal 3 3 7 8" xfId="13445"/>
    <cellStyle name="Normal 3 3 7 9" xfId="18377"/>
    <cellStyle name="Normal 3 3 8" xfId="411"/>
    <cellStyle name="Normal 3 3 8 10" xfId="39681"/>
    <cellStyle name="Normal 3 3 8 11" xfId="50241"/>
    <cellStyle name="Normal 3 3 8 2" xfId="1116"/>
    <cellStyle name="Normal 3 3 8 2 10" xfId="50945"/>
    <cellStyle name="Normal 3 3 8 2 2" xfId="2348"/>
    <cellStyle name="Normal 3 3 8 2 2 2" xfId="7634"/>
    <cellStyle name="Normal 3 3 8 2 2 2 2" xfId="12915"/>
    <cellStyle name="Normal 3 3 8 2 2 2 2 2" xfId="28421"/>
    <cellStyle name="Normal 3 3 8 2 2 2 2 3" xfId="38978"/>
    <cellStyle name="Normal 3 3 8 2 2 2 2 4" xfId="49533"/>
    <cellStyle name="Normal 3 3 8 2 2 2 2 5" xfId="60097"/>
    <cellStyle name="Normal 3 3 8 2 2 2 3" xfId="18034"/>
    <cellStyle name="Normal 3 3 8 2 2 2 4" xfId="23141"/>
    <cellStyle name="Normal 3 3 8 2 2 2 5" xfId="33698"/>
    <cellStyle name="Normal 3 3 8 2 2 2 6" xfId="44253"/>
    <cellStyle name="Normal 3 3 8 2 2 2 7" xfId="54817"/>
    <cellStyle name="Normal 3 3 8 2 2 3" xfId="10274"/>
    <cellStyle name="Normal 3 3 8 2 2 3 2" xfId="25781"/>
    <cellStyle name="Normal 3 3 8 2 2 3 3" xfId="36338"/>
    <cellStyle name="Normal 3 3 8 2 2 3 4" xfId="46893"/>
    <cellStyle name="Normal 3 3 8 2 2 3 5" xfId="57457"/>
    <cellStyle name="Normal 3 3 8 2 2 4" xfId="4992"/>
    <cellStyle name="Normal 3 3 8 2 2 5" xfId="15570"/>
    <cellStyle name="Normal 3 3 8 2 2 6" xfId="20501"/>
    <cellStyle name="Normal 3 3 8 2 2 7" xfId="31058"/>
    <cellStyle name="Normal 3 3 8 2 2 8" xfId="41613"/>
    <cellStyle name="Normal 3 3 8 2 2 9" xfId="52177"/>
    <cellStyle name="Normal 3 3 8 2 3" xfId="6402"/>
    <cellStyle name="Normal 3 3 8 2 3 2" xfId="11683"/>
    <cellStyle name="Normal 3 3 8 2 3 2 2" xfId="27189"/>
    <cellStyle name="Normal 3 3 8 2 3 2 3" xfId="37746"/>
    <cellStyle name="Normal 3 3 8 2 3 2 4" xfId="48301"/>
    <cellStyle name="Normal 3 3 8 2 3 2 5" xfId="58865"/>
    <cellStyle name="Normal 3 3 8 2 3 3" xfId="16802"/>
    <cellStyle name="Normal 3 3 8 2 3 4" xfId="21909"/>
    <cellStyle name="Normal 3 3 8 2 3 5" xfId="32466"/>
    <cellStyle name="Normal 3 3 8 2 3 6" xfId="43021"/>
    <cellStyle name="Normal 3 3 8 2 3 7" xfId="53585"/>
    <cellStyle name="Normal 3 3 8 2 4" xfId="9042"/>
    <cellStyle name="Normal 3 3 8 2 4 2" xfId="24549"/>
    <cellStyle name="Normal 3 3 8 2 4 3" xfId="35106"/>
    <cellStyle name="Normal 3 3 8 2 4 4" xfId="45661"/>
    <cellStyle name="Normal 3 3 8 2 4 5" xfId="56225"/>
    <cellStyle name="Normal 3 3 8 2 5" xfId="3760"/>
    <cellStyle name="Normal 3 3 8 2 6" xfId="14338"/>
    <cellStyle name="Normal 3 3 8 2 7" xfId="19269"/>
    <cellStyle name="Normal 3 3 8 2 8" xfId="29826"/>
    <cellStyle name="Normal 3 3 8 2 9" xfId="40381"/>
    <cellStyle name="Normal 3 3 8 3" xfId="1644"/>
    <cellStyle name="Normal 3 3 8 3 2" xfId="6930"/>
    <cellStyle name="Normal 3 3 8 3 2 2" xfId="12211"/>
    <cellStyle name="Normal 3 3 8 3 2 2 2" xfId="27717"/>
    <cellStyle name="Normal 3 3 8 3 2 2 3" xfId="38274"/>
    <cellStyle name="Normal 3 3 8 3 2 2 4" xfId="48829"/>
    <cellStyle name="Normal 3 3 8 3 2 2 5" xfId="59393"/>
    <cellStyle name="Normal 3 3 8 3 2 3" xfId="17330"/>
    <cellStyle name="Normal 3 3 8 3 2 4" xfId="22437"/>
    <cellStyle name="Normal 3 3 8 3 2 5" xfId="32994"/>
    <cellStyle name="Normal 3 3 8 3 2 6" xfId="43549"/>
    <cellStyle name="Normal 3 3 8 3 2 7" xfId="54113"/>
    <cellStyle name="Normal 3 3 8 3 3" xfId="9570"/>
    <cellStyle name="Normal 3 3 8 3 3 2" xfId="25077"/>
    <cellStyle name="Normal 3 3 8 3 3 3" xfId="35634"/>
    <cellStyle name="Normal 3 3 8 3 3 4" xfId="46189"/>
    <cellStyle name="Normal 3 3 8 3 3 5" xfId="56753"/>
    <cellStyle name="Normal 3 3 8 3 4" xfId="4288"/>
    <cellStyle name="Normal 3 3 8 3 5" xfId="14866"/>
    <cellStyle name="Normal 3 3 8 3 6" xfId="19797"/>
    <cellStyle name="Normal 3 3 8 3 7" xfId="30354"/>
    <cellStyle name="Normal 3 3 8 3 8" xfId="40909"/>
    <cellStyle name="Normal 3 3 8 3 9" xfId="51473"/>
    <cellStyle name="Normal 3 3 8 4" xfId="5697"/>
    <cellStyle name="Normal 3 3 8 4 2" xfId="10979"/>
    <cellStyle name="Normal 3 3 8 4 2 2" xfId="26485"/>
    <cellStyle name="Normal 3 3 8 4 2 3" xfId="37042"/>
    <cellStyle name="Normal 3 3 8 4 2 4" xfId="47597"/>
    <cellStyle name="Normal 3 3 8 4 2 5" xfId="58161"/>
    <cellStyle name="Normal 3 3 8 4 3" xfId="16098"/>
    <cellStyle name="Normal 3 3 8 4 4" xfId="21205"/>
    <cellStyle name="Normal 3 3 8 4 5" xfId="31762"/>
    <cellStyle name="Normal 3 3 8 4 6" xfId="42317"/>
    <cellStyle name="Normal 3 3 8 4 7" xfId="52881"/>
    <cellStyle name="Normal 3 3 8 5" xfId="8338"/>
    <cellStyle name="Normal 3 3 8 5 2" xfId="23845"/>
    <cellStyle name="Normal 3 3 8 5 3" xfId="34402"/>
    <cellStyle name="Normal 3 3 8 5 4" xfId="44957"/>
    <cellStyle name="Normal 3 3 8 5 5" xfId="55521"/>
    <cellStyle name="Normal 3 3 8 6" xfId="3060"/>
    <cellStyle name="Normal 3 3 8 7" xfId="13634"/>
    <cellStyle name="Normal 3 3 8 8" xfId="18565"/>
    <cellStyle name="Normal 3 3 8 9" xfId="29126"/>
    <cellStyle name="Normal 3 3 9" xfId="764"/>
    <cellStyle name="Normal 3 3 9 10" xfId="50593"/>
    <cellStyle name="Normal 3 3 9 2" xfId="1996"/>
    <cellStyle name="Normal 3 3 9 2 2" xfId="7282"/>
    <cellStyle name="Normal 3 3 9 2 2 2" xfId="12563"/>
    <cellStyle name="Normal 3 3 9 2 2 2 2" xfId="28069"/>
    <cellStyle name="Normal 3 3 9 2 2 2 3" xfId="38626"/>
    <cellStyle name="Normal 3 3 9 2 2 2 4" xfId="49181"/>
    <cellStyle name="Normal 3 3 9 2 2 2 5" xfId="59745"/>
    <cellStyle name="Normal 3 3 9 2 2 3" xfId="17682"/>
    <cellStyle name="Normal 3 3 9 2 2 4" xfId="22789"/>
    <cellStyle name="Normal 3 3 9 2 2 5" xfId="33346"/>
    <cellStyle name="Normal 3 3 9 2 2 6" xfId="43901"/>
    <cellStyle name="Normal 3 3 9 2 2 7" xfId="54465"/>
    <cellStyle name="Normal 3 3 9 2 3" xfId="9922"/>
    <cellStyle name="Normal 3 3 9 2 3 2" xfId="25429"/>
    <cellStyle name="Normal 3 3 9 2 3 3" xfId="35986"/>
    <cellStyle name="Normal 3 3 9 2 3 4" xfId="46541"/>
    <cellStyle name="Normal 3 3 9 2 3 5" xfId="57105"/>
    <cellStyle name="Normal 3 3 9 2 4" xfId="4640"/>
    <cellStyle name="Normal 3 3 9 2 5" xfId="15218"/>
    <cellStyle name="Normal 3 3 9 2 6" xfId="20149"/>
    <cellStyle name="Normal 3 3 9 2 7" xfId="30706"/>
    <cellStyle name="Normal 3 3 9 2 8" xfId="41261"/>
    <cellStyle name="Normal 3 3 9 2 9" xfId="51825"/>
    <cellStyle name="Normal 3 3 9 3" xfId="6050"/>
    <cellStyle name="Normal 3 3 9 3 2" xfId="11331"/>
    <cellStyle name="Normal 3 3 9 3 2 2" xfId="26837"/>
    <cellStyle name="Normal 3 3 9 3 2 3" xfId="37394"/>
    <cellStyle name="Normal 3 3 9 3 2 4" xfId="47949"/>
    <cellStyle name="Normal 3 3 9 3 2 5" xfId="58513"/>
    <cellStyle name="Normal 3 3 9 3 3" xfId="16450"/>
    <cellStyle name="Normal 3 3 9 3 4" xfId="21557"/>
    <cellStyle name="Normal 3 3 9 3 5" xfId="32114"/>
    <cellStyle name="Normal 3 3 9 3 6" xfId="42669"/>
    <cellStyle name="Normal 3 3 9 3 7" xfId="53233"/>
    <cellStyle name="Normal 3 3 9 4" xfId="8690"/>
    <cellStyle name="Normal 3 3 9 4 2" xfId="24197"/>
    <cellStyle name="Normal 3 3 9 4 3" xfId="34754"/>
    <cellStyle name="Normal 3 3 9 4 4" xfId="45309"/>
    <cellStyle name="Normal 3 3 9 4 5" xfId="55873"/>
    <cellStyle name="Normal 3 3 9 5" xfId="3408"/>
    <cellStyle name="Normal 3 3 9 6" xfId="13986"/>
    <cellStyle name="Normal 3 3 9 7" xfId="18917"/>
    <cellStyle name="Normal 3 3 9 8" xfId="29474"/>
    <cellStyle name="Normal 3 3 9 9" xfId="40029"/>
    <cellStyle name="Normal 3 4" xfId="56"/>
    <cellStyle name="Normal 3 4 10" xfId="2530"/>
    <cellStyle name="Normal 3 4 10 2" xfId="7816"/>
    <cellStyle name="Normal 3 4 10 2 2" xfId="13097"/>
    <cellStyle name="Normal 3 4 10 2 2 2" xfId="28603"/>
    <cellStyle name="Normal 3 4 10 2 2 3" xfId="39160"/>
    <cellStyle name="Normal 3 4 10 2 2 4" xfId="49715"/>
    <cellStyle name="Normal 3 4 10 2 2 5" xfId="60279"/>
    <cellStyle name="Normal 3 4 10 2 3" xfId="23323"/>
    <cellStyle name="Normal 3 4 10 2 4" xfId="33880"/>
    <cellStyle name="Normal 3 4 10 2 5" xfId="44435"/>
    <cellStyle name="Normal 3 4 10 2 6" xfId="54999"/>
    <cellStyle name="Normal 3 4 10 3" xfId="10456"/>
    <cellStyle name="Normal 3 4 10 3 2" xfId="25963"/>
    <cellStyle name="Normal 3 4 10 3 3" xfId="36520"/>
    <cellStyle name="Normal 3 4 10 3 4" xfId="47075"/>
    <cellStyle name="Normal 3 4 10 3 5" xfId="57639"/>
    <cellStyle name="Normal 3 4 10 4" xfId="5174"/>
    <cellStyle name="Normal 3 4 10 5" xfId="15752"/>
    <cellStyle name="Normal 3 4 10 6" xfId="20683"/>
    <cellStyle name="Normal 3 4 10 7" xfId="31240"/>
    <cellStyle name="Normal 3 4 10 8" xfId="41795"/>
    <cellStyle name="Normal 3 4 10 9" xfId="52359"/>
    <cellStyle name="Normal 3 4 11" xfId="5350"/>
    <cellStyle name="Normal 3 4 11 2" xfId="10632"/>
    <cellStyle name="Normal 3 4 11 2 2" xfId="26139"/>
    <cellStyle name="Normal 3 4 11 2 3" xfId="36696"/>
    <cellStyle name="Normal 3 4 11 2 4" xfId="47251"/>
    <cellStyle name="Normal 3 4 11 2 5" xfId="57815"/>
    <cellStyle name="Normal 3 4 11 3" xfId="20859"/>
    <cellStyle name="Normal 3 4 11 4" xfId="31416"/>
    <cellStyle name="Normal 3 4 11 5" xfId="41971"/>
    <cellStyle name="Normal 3 4 11 6" xfId="52535"/>
    <cellStyle name="Normal 3 4 12" xfId="7992"/>
    <cellStyle name="Normal 3 4 12 2" xfId="23499"/>
    <cellStyle name="Normal 3 4 12 3" xfId="34056"/>
    <cellStyle name="Normal 3 4 12 4" xfId="44611"/>
    <cellStyle name="Normal 3 4 12 5" xfId="55175"/>
    <cellStyle name="Normal 3 4 13" xfId="2704"/>
    <cellStyle name="Normal 3 4 14" xfId="13288"/>
    <cellStyle name="Normal 3 4 15" xfId="18217"/>
    <cellStyle name="Normal 3 4 16" xfId="28781"/>
    <cellStyle name="Normal 3 4 17" xfId="39336"/>
    <cellStyle name="Normal 3 4 18" xfId="49894"/>
    <cellStyle name="Normal 3 4 2" xfId="84"/>
    <cellStyle name="Normal 3 4 2 10" xfId="2740"/>
    <cellStyle name="Normal 3 4 2 11" xfId="13304"/>
    <cellStyle name="Normal 3 4 2 12" xfId="18233"/>
    <cellStyle name="Normal 3 4 2 13" xfId="28814"/>
    <cellStyle name="Normal 3 4 2 14" xfId="39369"/>
    <cellStyle name="Normal 3 4 2 15" xfId="49910"/>
    <cellStyle name="Normal 3 4 2 2" xfId="164"/>
    <cellStyle name="Normal 3 4 2 2 10" xfId="13393"/>
    <cellStyle name="Normal 3 4 2 2 11" xfId="18323"/>
    <cellStyle name="Normal 3 4 2 2 12" xfId="28885"/>
    <cellStyle name="Normal 3 4 2 2 13" xfId="39440"/>
    <cellStyle name="Normal 3 4 2 2 14" xfId="50000"/>
    <cellStyle name="Normal 3 4 2 2 2" xfId="346"/>
    <cellStyle name="Normal 3 4 2 2 2 10" xfId="29061"/>
    <cellStyle name="Normal 3 4 2 2 2 11" xfId="39616"/>
    <cellStyle name="Normal 3 4 2 2 2 12" xfId="50176"/>
    <cellStyle name="Normal 3 4 2 2 2 2" xfId="699"/>
    <cellStyle name="Normal 3 4 2 2 2 2 10" xfId="50528"/>
    <cellStyle name="Normal 3 4 2 2 2 2 2" xfId="1931"/>
    <cellStyle name="Normal 3 4 2 2 2 2 2 2" xfId="7217"/>
    <cellStyle name="Normal 3 4 2 2 2 2 2 2 2" xfId="12498"/>
    <cellStyle name="Normal 3 4 2 2 2 2 2 2 2 2" xfId="28004"/>
    <cellStyle name="Normal 3 4 2 2 2 2 2 2 2 3" xfId="38561"/>
    <cellStyle name="Normal 3 4 2 2 2 2 2 2 2 4" xfId="49116"/>
    <cellStyle name="Normal 3 4 2 2 2 2 2 2 2 5" xfId="59680"/>
    <cellStyle name="Normal 3 4 2 2 2 2 2 2 3" xfId="17617"/>
    <cellStyle name="Normal 3 4 2 2 2 2 2 2 4" xfId="22724"/>
    <cellStyle name="Normal 3 4 2 2 2 2 2 2 5" xfId="33281"/>
    <cellStyle name="Normal 3 4 2 2 2 2 2 2 6" xfId="43836"/>
    <cellStyle name="Normal 3 4 2 2 2 2 2 2 7" xfId="54400"/>
    <cellStyle name="Normal 3 4 2 2 2 2 2 3" xfId="9857"/>
    <cellStyle name="Normal 3 4 2 2 2 2 2 3 2" xfId="25364"/>
    <cellStyle name="Normal 3 4 2 2 2 2 2 3 3" xfId="35921"/>
    <cellStyle name="Normal 3 4 2 2 2 2 2 3 4" xfId="46476"/>
    <cellStyle name="Normal 3 4 2 2 2 2 2 3 5" xfId="57040"/>
    <cellStyle name="Normal 3 4 2 2 2 2 2 4" xfId="4575"/>
    <cellStyle name="Normal 3 4 2 2 2 2 2 5" xfId="15153"/>
    <cellStyle name="Normal 3 4 2 2 2 2 2 6" xfId="20084"/>
    <cellStyle name="Normal 3 4 2 2 2 2 2 7" xfId="30641"/>
    <cellStyle name="Normal 3 4 2 2 2 2 2 8" xfId="41196"/>
    <cellStyle name="Normal 3 4 2 2 2 2 2 9" xfId="51760"/>
    <cellStyle name="Normal 3 4 2 2 2 2 3" xfId="5985"/>
    <cellStyle name="Normal 3 4 2 2 2 2 3 2" xfId="11266"/>
    <cellStyle name="Normal 3 4 2 2 2 2 3 2 2" xfId="26772"/>
    <cellStyle name="Normal 3 4 2 2 2 2 3 2 3" xfId="37329"/>
    <cellStyle name="Normal 3 4 2 2 2 2 3 2 4" xfId="47884"/>
    <cellStyle name="Normal 3 4 2 2 2 2 3 2 5" xfId="58448"/>
    <cellStyle name="Normal 3 4 2 2 2 2 3 3" xfId="16385"/>
    <cellStyle name="Normal 3 4 2 2 2 2 3 4" xfId="21492"/>
    <cellStyle name="Normal 3 4 2 2 2 2 3 5" xfId="32049"/>
    <cellStyle name="Normal 3 4 2 2 2 2 3 6" xfId="42604"/>
    <cellStyle name="Normal 3 4 2 2 2 2 3 7" xfId="53168"/>
    <cellStyle name="Normal 3 4 2 2 2 2 4" xfId="8625"/>
    <cellStyle name="Normal 3 4 2 2 2 2 4 2" xfId="24132"/>
    <cellStyle name="Normal 3 4 2 2 2 2 4 3" xfId="34689"/>
    <cellStyle name="Normal 3 4 2 2 2 2 4 4" xfId="45244"/>
    <cellStyle name="Normal 3 4 2 2 2 2 4 5" xfId="55808"/>
    <cellStyle name="Normal 3 4 2 2 2 2 5" xfId="3343"/>
    <cellStyle name="Normal 3 4 2 2 2 2 6" xfId="13921"/>
    <cellStyle name="Normal 3 4 2 2 2 2 7" xfId="18852"/>
    <cellStyle name="Normal 3 4 2 2 2 2 8" xfId="29409"/>
    <cellStyle name="Normal 3 4 2 2 2 2 9" xfId="39964"/>
    <cellStyle name="Normal 3 4 2 2 2 3" xfId="1051"/>
    <cellStyle name="Normal 3 4 2 2 2 3 10" xfId="50880"/>
    <cellStyle name="Normal 3 4 2 2 2 3 2" xfId="2283"/>
    <cellStyle name="Normal 3 4 2 2 2 3 2 2" xfId="7569"/>
    <cellStyle name="Normal 3 4 2 2 2 3 2 2 2" xfId="12850"/>
    <cellStyle name="Normal 3 4 2 2 2 3 2 2 2 2" xfId="28356"/>
    <cellStyle name="Normal 3 4 2 2 2 3 2 2 2 3" xfId="38913"/>
    <cellStyle name="Normal 3 4 2 2 2 3 2 2 2 4" xfId="49468"/>
    <cellStyle name="Normal 3 4 2 2 2 3 2 2 2 5" xfId="60032"/>
    <cellStyle name="Normal 3 4 2 2 2 3 2 2 3" xfId="17969"/>
    <cellStyle name="Normal 3 4 2 2 2 3 2 2 4" xfId="23076"/>
    <cellStyle name="Normal 3 4 2 2 2 3 2 2 5" xfId="33633"/>
    <cellStyle name="Normal 3 4 2 2 2 3 2 2 6" xfId="44188"/>
    <cellStyle name="Normal 3 4 2 2 2 3 2 2 7" xfId="54752"/>
    <cellStyle name="Normal 3 4 2 2 2 3 2 3" xfId="10209"/>
    <cellStyle name="Normal 3 4 2 2 2 3 2 3 2" xfId="25716"/>
    <cellStyle name="Normal 3 4 2 2 2 3 2 3 3" xfId="36273"/>
    <cellStyle name="Normal 3 4 2 2 2 3 2 3 4" xfId="46828"/>
    <cellStyle name="Normal 3 4 2 2 2 3 2 3 5" xfId="57392"/>
    <cellStyle name="Normal 3 4 2 2 2 3 2 4" xfId="4927"/>
    <cellStyle name="Normal 3 4 2 2 2 3 2 5" xfId="15505"/>
    <cellStyle name="Normal 3 4 2 2 2 3 2 6" xfId="20436"/>
    <cellStyle name="Normal 3 4 2 2 2 3 2 7" xfId="30993"/>
    <cellStyle name="Normal 3 4 2 2 2 3 2 8" xfId="41548"/>
    <cellStyle name="Normal 3 4 2 2 2 3 2 9" xfId="52112"/>
    <cellStyle name="Normal 3 4 2 2 2 3 3" xfId="6337"/>
    <cellStyle name="Normal 3 4 2 2 2 3 3 2" xfId="11618"/>
    <cellStyle name="Normal 3 4 2 2 2 3 3 2 2" xfId="27124"/>
    <cellStyle name="Normal 3 4 2 2 2 3 3 2 3" xfId="37681"/>
    <cellStyle name="Normal 3 4 2 2 2 3 3 2 4" xfId="48236"/>
    <cellStyle name="Normal 3 4 2 2 2 3 3 2 5" xfId="58800"/>
    <cellStyle name="Normal 3 4 2 2 2 3 3 3" xfId="16737"/>
    <cellStyle name="Normal 3 4 2 2 2 3 3 4" xfId="21844"/>
    <cellStyle name="Normal 3 4 2 2 2 3 3 5" xfId="32401"/>
    <cellStyle name="Normal 3 4 2 2 2 3 3 6" xfId="42956"/>
    <cellStyle name="Normal 3 4 2 2 2 3 3 7" xfId="53520"/>
    <cellStyle name="Normal 3 4 2 2 2 3 4" xfId="8977"/>
    <cellStyle name="Normal 3 4 2 2 2 3 4 2" xfId="24484"/>
    <cellStyle name="Normal 3 4 2 2 2 3 4 3" xfId="35041"/>
    <cellStyle name="Normal 3 4 2 2 2 3 4 4" xfId="45596"/>
    <cellStyle name="Normal 3 4 2 2 2 3 4 5" xfId="56160"/>
    <cellStyle name="Normal 3 4 2 2 2 3 5" xfId="3695"/>
    <cellStyle name="Normal 3 4 2 2 2 3 6" xfId="14273"/>
    <cellStyle name="Normal 3 4 2 2 2 3 7" xfId="19204"/>
    <cellStyle name="Normal 3 4 2 2 2 3 8" xfId="29761"/>
    <cellStyle name="Normal 3 4 2 2 2 3 9" xfId="40316"/>
    <cellStyle name="Normal 3 4 2 2 2 4" xfId="1579"/>
    <cellStyle name="Normal 3 4 2 2 2 4 2" xfId="6865"/>
    <cellStyle name="Normal 3 4 2 2 2 4 2 2" xfId="12146"/>
    <cellStyle name="Normal 3 4 2 2 2 4 2 2 2" xfId="27652"/>
    <cellStyle name="Normal 3 4 2 2 2 4 2 2 3" xfId="38209"/>
    <cellStyle name="Normal 3 4 2 2 2 4 2 2 4" xfId="48764"/>
    <cellStyle name="Normal 3 4 2 2 2 4 2 2 5" xfId="59328"/>
    <cellStyle name="Normal 3 4 2 2 2 4 2 3" xfId="17265"/>
    <cellStyle name="Normal 3 4 2 2 2 4 2 4" xfId="22372"/>
    <cellStyle name="Normal 3 4 2 2 2 4 2 5" xfId="32929"/>
    <cellStyle name="Normal 3 4 2 2 2 4 2 6" xfId="43484"/>
    <cellStyle name="Normal 3 4 2 2 2 4 2 7" xfId="54048"/>
    <cellStyle name="Normal 3 4 2 2 2 4 3" xfId="9505"/>
    <cellStyle name="Normal 3 4 2 2 2 4 3 2" xfId="25012"/>
    <cellStyle name="Normal 3 4 2 2 2 4 3 3" xfId="35569"/>
    <cellStyle name="Normal 3 4 2 2 2 4 3 4" xfId="46124"/>
    <cellStyle name="Normal 3 4 2 2 2 4 3 5" xfId="56688"/>
    <cellStyle name="Normal 3 4 2 2 2 4 4" xfId="4223"/>
    <cellStyle name="Normal 3 4 2 2 2 4 5" xfId="14801"/>
    <cellStyle name="Normal 3 4 2 2 2 4 6" xfId="19732"/>
    <cellStyle name="Normal 3 4 2 2 2 4 7" xfId="30289"/>
    <cellStyle name="Normal 3 4 2 2 2 4 8" xfId="40844"/>
    <cellStyle name="Normal 3 4 2 2 2 4 9" xfId="51408"/>
    <cellStyle name="Normal 3 4 2 2 2 5" xfId="5632"/>
    <cellStyle name="Normal 3 4 2 2 2 5 2" xfId="10914"/>
    <cellStyle name="Normal 3 4 2 2 2 5 2 2" xfId="26420"/>
    <cellStyle name="Normal 3 4 2 2 2 5 2 3" xfId="36977"/>
    <cellStyle name="Normal 3 4 2 2 2 5 2 4" xfId="47532"/>
    <cellStyle name="Normal 3 4 2 2 2 5 2 5" xfId="58096"/>
    <cellStyle name="Normal 3 4 2 2 2 5 3" xfId="16033"/>
    <cellStyle name="Normal 3 4 2 2 2 5 4" xfId="21140"/>
    <cellStyle name="Normal 3 4 2 2 2 5 5" xfId="31697"/>
    <cellStyle name="Normal 3 4 2 2 2 5 6" xfId="42252"/>
    <cellStyle name="Normal 3 4 2 2 2 5 7" xfId="52816"/>
    <cellStyle name="Normal 3 4 2 2 2 6" xfId="8273"/>
    <cellStyle name="Normal 3 4 2 2 2 6 2" xfId="23780"/>
    <cellStyle name="Normal 3 4 2 2 2 6 3" xfId="34337"/>
    <cellStyle name="Normal 3 4 2 2 2 6 4" xfId="44892"/>
    <cellStyle name="Normal 3 4 2 2 2 6 5" xfId="55456"/>
    <cellStyle name="Normal 3 4 2 2 2 7" xfId="2995"/>
    <cellStyle name="Normal 3 4 2 2 2 8" xfId="13569"/>
    <cellStyle name="Normal 3 4 2 2 2 9" xfId="18500"/>
    <cellStyle name="Normal 3 4 2 2 3" xfId="522"/>
    <cellStyle name="Normal 3 4 2 2 3 10" xfId="39788"/>
    <cellStyle name="Normal 3 4 2 2 3 11" xfId="50352"/>
    <cellStyle name="Normal 3 4 2 2 3 2" xfId="1227"/>
    <cellStyle name="Normal 3 4 2 2 3 2 10" xfId="51056"/>
    <cellStyle name="Normal 3 4 2 2 3 2 2" xfId="2459"/>
    <cellStyle name="Normal 3 4 2 2 3 2 2 2" xfId="7745"/>
    <cellStyle name="Normal 3 4 2 2 3 2 2 2 2" xfId="13026"/>
    <cellStyle name="Normal 3 4 2 2 3 2 2 2 2 2" xfId="28532"/>
    <cellStyle name="Normal 3 4 2 2 3 2 2 2 2 3" xfId="39089"/>
    <cellStyle name="Normal 3 4 2 2 3 2 2 2 2 4" xfId="49644"/>
    <cellStyle name="Normal 3 4 2 2 3 2 2 2 2 5" xfId="60208"/>
    <cellStyle name="Normal 3 4 2 2 3 2 2 2 3" xfId="18145"/>
    <cellStyle name="Normal 3 4 2 2 3 2 2 2 4" xfId="23252"/>
    <cellStyle name="Normal 3 4 2 2 3 2 2 2 5" xfId="33809"/>
    <cellStyle name="Normal 3 4 2 2 3 2 2 2 6" xfId="44364"/>
    <cellStyle name="Normal 3 4 2 2 3 2 2 2 7" xfId="54928"/>
    <cellStyle name="Normal 3 4 2 2 3 2 2 3" xfId="10385"/>
    <cellStyle name="Normal 3 4 2 2 3 2 2 3 2" xfId="25892"/>
    <cellStyle name="Normal 3 4 2 2 3 2 2 3 3" xfId="36449"/>
    <cellStyle name="Normal 3 4 2 2 3 2 2 3 4" xfId="47004"/>
    <cellStyle name="Normal 3 4 2 2 3 2 2 3 5" xfId="57568"/>
    <cellStyle name="Normal 3 4 2 2 3 2 2 4" xfId="5103"/>
    <cellStyle name="Normal 3 4 2 2 3 2 2 5" xfId="15681"/>
    <cellStyle name="Normal 3 4 2 2 3 2 2 6" xfId="20612"/>
    <cellStyle name="Normal 3 4 2 2 3 2 2 7" xfId="31169"/>
    <cellStyle name="Normal 3 4 2 2 3 2 2 8" xfId="41724"/>
    <cellStyle name="Normal 3 4 2 2 3 2 2 9" xfId="52288"/>
    <cellStyle name="Normal 3 4 2 2 3 2 3" xfId="6513"/>
    <cellStyle name="Normal 3 4 2 2 3 2 3 2" xfId="11794"/>
    <cellStyle name="Normal 3 4 2 2 3 2 3 2 2" xfId="27300"/>
    <cellStyle name="Normal 3 4 2 2 3 2 3 2 3" xfId="37857"/>
    <cellStyle name="Normal 3 4 2 2 3 2 3 2 4" xfId="48412"/>
    <cellStyle name="Normal 3 4 2 2 3 2 3 2 5" xfId="58976"/>
    <cellStyle name="Normal 3 4 2 2 3 2 3 3" xfId="16913"/>
    <cellStyle name="Normal 3 4 2 2 3 2 3 4" xfId="22020"/>
    <cellStyle name="Normal 3 4 2 2 3 2 3 5" xfId="32577"/>
    <cellStyle name="Normal 3 4 2 2 3 2 3 6" xfId="43132"/>
    <cellStyle name="Normal 3 4 2 2 3 2 3 7" xfId="53696"/>
    <cellStyle name="Normal 3 4 2 2 3 2 4" xfId="9153"/>
    <cellStyle name="Normal 3 4 2 2 3 2 4 2" xfId="24660"/>
    <cellStyle name="Normal 3 4 2 2 3 2 4 3" xfId="35217"/>
    <cellStyle name="Normal 3 4 2 2 3 2 4 4" xfId="45772"/>
    <cellStyle name="Normal 3 4 2 2 3 2 4 5" xfId="56336"/>
    <cellStyle name="Normal 3 4 2 2 3 2 5" xfId="3871"/>
    <cellStyle name="Normal 3 4 2 2 3 2 6" xfId="14449"/>
    <cellStyle name="Normal 3 4 2 2 3 2 7" xfId="19380"/>
    <cellStyle name="Normal 3 4 2 2 3 2 8" xfId="29937"/>
    <cellStyle name="Normal 3 4 2 2 3 2 9" xfId="40492"/>
    <cellStyle name="Normal 3 4 2 2 3 3" xfId="1755"/>
    <cellStyle name="Normal 3 4 2 2 3 3 2" xfId="7041"/>
    <cellStyle name="Normal 3 4 2 2 3 3 2 2" xfId="12322"/>
    <cellStyle name="Normal 3 4 2 2 3 3 2 2 2" xfId="27828"/>
    <cellStyle name="Normal 3 4 2 2 3 3 2 2 3" xfId="38385"/>
    <cellStyle name="Normal 3 4 2 2 3 3 2 2 4" xfId="48940"/>
    <cellStyle name="Normal 3 4 2 2 3 3 2 2 5" xfId="59504"/>
    <cellStyle name="Normal 3 4 2 2 3 3 2 3" xfId="17441"/>
    <cellStyle name="Normal 3 4 2 2 3 3 2 4" xfId="22548"/>
    <cellStyle name="Normal 3 4 2 2 3 3 2 5" xfId="33105"/>
    <cellStyle name="Normal 3 4 2 2 3 3 2 6" xfId="43660"/>
    <cellStyle name="Normal 3 4 2 2 3 3 2 7" xfId="54224"/>
    <cellStyle name="Normal 3 4 2 2 3 3 3" xfId="9681"/>
    <cellStyle name="Normal 3 4 2 2 3 3 3 2" xfId="25188"/>
    <cellStyle name="Normal 3 4 2 2 3 3 3 3" xfId="35745"/>
    <cellStyle name="Normal 3 4 2 2 3 3 3 4" xfId="46300"/>
    <cellStyle name="Normal 3 4 2 2 3 3 3 5" xfId="56864"/>
    <cellStyle name="Normal 3 4 2 2 3 3 4" xfId="4399"/>
    <cellStyle name="Normal 3 4 2 2 3 3 5" xfId="14977"/>
    <cellStyle name="Normal 3 4 2 2 3 3 6" xfId="19908"/>
    <cellStyle name="Normal 3 4 2 2 3 3 7" xfId="30465"/>
    <cellStyle name="Normal 3 4 2 2 3 3 8" xfId="41020"/>
    <cellStyle name="Normal 3 4 2 2 3 3 9" xfId="51584"/>
    <cellStyle name="Normal 3 4 2 2 3 4" xfId="5808"/>
    <cellStyle name="Normal 3 4 2 2 3 4 2" xfId="11090"/>
    <cellStyle name="Normal 3 4 2 2 3 4 2 2" xfId="26596"/>
    <cellStyle name="Normal 3 4 2 2 3 4 2 3" xfId="37153"/>
    <cellStyle name="Normal 3 4 2 2 3 4 2 4" xfId="47708"/>
    <cellStyle name="Normal 3 4 2 2 3 4 2 5" xfId="58272"/>
    <cellStyle name="Normal 3 4 2 2 3 4 3" xfId="16209"/>
    <cellStyle name="Normal 3 4 2 2 3 4 4" xfId="21316"/>
    <cellStyle name="Normal 3 4 2 2 3 4 5" xfId="31873"/>
    <cellStyle name="Normal 3 4 2 2 3 4 6" xfId="42428"/>
    <cellStyle name="Normal 3 4 2 2 3 4 7" xfId="52992"/>
    <cellStyle name="Normal 3 4 2 2 3 5" xfId="8449"/>
    <cellStyle name="Normal 3 4 2 2 3 5 2" xfId="23956"/>
    <cellStyle name="Normal 3 4 2 2 3 5 3" xfId="34513"/>
    <cellStyle name="Normal 3 4 2 2 3 5 4" xfId="45068"/>
    <cellStyle name="Normal 3 4 2 2 3 5 5" xfId="55632"/>
    <cellStyle name="Normal 3 4 2 2 3 6" xfId="3167"/>
    <cellStyle name="Normal 3 4 2 2 3 7" xfId="13745"/>
    <cellStyle name="Normal 3 4 2 2 3 8" xfId="18676"/>
    <cellStyle name="Normal 3 4 2 2 3 9" xfId="29233"/>
    <cellStyle name="Normal 3 4 2 2 4" xfId="875"/>
    <cellStyle name="Normal 3 4 2 2 4 10" xfId="50704"/>
    <cellStyle name="Normal 3 4 2 2 4 2" xfId="2107"/>
    <cellStyle name="Normal 3 4 2 2 4 2 2" xfId="7393"/>
    <cellStyle name="Normal 3 4 2 2 4 2 2 2" xfId="12674"/>
    <cellStyle name="Normal 3 4 2 2 4 2 2 2 2" xfId="28180"/>
    <cellStyle name="Normal 3 4 2 2 4 2 2 2 3" xfId="38737"/>
    <cellStyle name="Normal 3 4 2 2 4 2 2 2 4" xfId="49292"/>
    <cellStyle name="Normal 3 4 2 2 4 2 2 2 5" xfId="59856"/>
    <cellStyle name="Normal 3 4 2 2 4 2 2 3" xfId="17793"/>
    <cellStyle name="Normal 3 4 2 2 4 2 2 4" xfId="22900"/>
    <cellStyle name="Normal 3 4 2 2 4 2 2 5" xfId="33457"/>
    <cellStyle name="Normal 3 4 2 2 4 2 2 6" xfId="44012"/>
    <cellStyle name="Normal 3 4 2 2 4 2 2 7" xfId="54576"/>
    <cellStyle name="Normal 3 4 2 2 4 2 3" xfId="10033"/>
    <cellStyle name="Normal 3 4 2 2 4 2 3 2" xfId="25540"/>
    <cellStyle name="Normal 3 4 2 2 4 2 3 3" xfId="36097"/>
    <cellStyle name="Normal 3 4 2 2 4 2 3 4" xfId="46652"/>
    <cellStyle name="Normal 3 4 2 2 4 2 3 5" xfId="57216"/>
    <cellStyle name="Normal 3 4 2 2 4 2 4" xfId="4751"/>
    <cellStyle name="Normal 3 4 2 2 4 2 5" xfId="15329"/>
    <cellStyle name="Normal 3 4 2 2 4 2 6" xfId="20260"/>
    <cellStyle name="Normal 3 4 2 2 4 2 7" xfId="30817"/>
    <cellStyle name="Normal 3 4 2 2 4 2 8" xfId="41372"/>
    <cellStyle name="Normal 3 4 2 2 4 2 9" xfId="51936"/>
    <cellStyle name="Normal 3 4 2 2 4 3" xfId="6161"/>
    <cellStyle name="Normal 3 4 2 2 4 3 2" xfId="11442"/>
    <cellStyle name="Normal 3 4 2 2 4 3 2 2" xfId="26948"/>
    <cellStyle name="Normal 3 4 2 2 4 3 2 3" xfId="37505"/>
    <cellStyle name="Normal 3 4 2 2 4 3 2 4" xfId="48060"/>
    <cellStyle name="Normal 3 4 2 2 4 3 2 5" xfId="58624"/>
    <cellStyle name="Normal 3 4 2 2 4 3 3" xfId="16561"/>
    <cellStyle name="Normal 3 4 2 2 4 3 4" xfId="21668"/>
    <cellStyle name="Normal 3 4 2 2 4 3 5" xfId="32225"/>
    <cellStyle name="Normal 3 4 2 2 4 3 6" xfId="42780"/>
    <cellStyle name="Normal 3 4 2 2 4 3 7" xfId="53344"/>
    <cellStyle name="Normal 3 4 2 2 4 4" xfId="8801"/>
    <cellStyle name="Normal 3 4 2 2 4 4 2" xfId="24308"/>
    <cellStyle name="Normal 3 4 2 2 4 4 3" xfId="34865"/>
    <cellStyle name="Normal 3 4 2 2 4 4 4" xfId="45420"/>
    <cellStyle name="Normal 3 4 2 2 4 4 5" xfId="55984"/>
    <cellStyle name="Normal 3 4 2 2 4 5" xfId="3519"/>
    <cellStyle name="Normal 3 4 2 2 4 6" xfId="14097"/>
    <cellStyle name="Normal 3 4 2 2 4 7" xfId="19028"/>
    <cellStyle name="Normal 3 4 2 2 4 8" xfId="29585"/>
    <cellStyle name="Normal 3 4 2 2 4 9" xfId="40140"/>
    <cellStyle name="Normal 3 4 2 2 5" xfId="1403"/>
    <cellStyle name="Normal 3 4 2 2 5 2" xfId="6689"/>
    <cellStyle name="Normal 3 4 2 2 5 2 2" xfId="11970"/>
    <cellStyle name="Normal 3 4 2 2 5 2 2 2" xfId="27476"/>
    <cellStyle name="Normal 3 4 2 2 5 2 2 3" xfId="38033"/>
    <cellStyle name="Normal 3 4 2 2 5 2 2 4" xfId="48588"/>
    <cellStyle name="Normal 3 4 2 2 5 2 2 5" xfId="59152"/>
    <cellStyle name="Normal 3 4 2 2 5 2 3" xfId="17089"/>
    <cellStyle name="Normal 3 4 2 2 5 2 4" xfId="22196"/>
    <cellStyle name="Normal 3 4 2 2 5 2 5" xfId="32753"/>
    <cellStyle name="Normal 3 4 2 2 5 2 6" xfId="43308"/>
    <cellStyle name="Normal 3 4 2 2 5 2 7" xfId="53872"/>
    <cellStyle name="Normal 3 4 2 2 5 3" xfId="9329"/>
    <cellStyle name="Normal 3 4 2 2 5 3 2" xfId="24836"/>
    <cellStyle name="Normal 3 4 2 2 5 3 3" xfId="35393"/>
    <cellStyle name="Normal 3 4 2 2 5 3 4" xfId="45948"/>
    <cellStyle name="Normal 3 4 2 2 5 3 5" xfId="56512"/>
    <cellStyle name="Normal 3 4 2 2 5 4" xfId="4047"/>
    <cellStyle name="Normal 3 4 2 2 5 5" xfId="14625"/>
    <cellStyle name="Normal 3 4 2 2 5 6" xfId="19556"/>
    <cellStyle name="Normal 3 4 2 2 5 7" xfId="30113"/>
    <cellStyle name="Normal 3 4 2 2 5 8" xfId="40668"/>
    <cellStyle name="Normal 3 4 2 2 5 9" xfId="51232"/>
    <cellStyle name="Normal 3 4 2 2 6" xfId="2635"/>
    <cellStyle name="Normal 3 4 2 2 6 2" xfId="7921"/>
    <cellStyle name="Normal 3 4 2 2 6 2 2" xfId="13202"/>
    <cellStyle name="Normal 3 4 2 2 6 2 2 2" xfId="28708"/>
    <cellStyle name="Normal 3 4 2 2 6 2 2 3" xfId="39265"/>
    <cellStyle name="Normal 3 4 2 2 6 2 2 4" xfId="49820"/>
    <cellStyle name="Normal 3 4 2 2 6 2 2 5" xfId="60384"/>
    <cellStyle name="Normal 3 4 2 2 6 2 3" xfId="23428"/>
    <cellStyle name="Normal 3 4 2 2 6 2 4" xfId="33985"/>
    <cellStyle name="Normal 3 4 2 2 6 2 5" xfId="44540"/>
    <cellStyle name="Normal 3 4 2 2 6 2 6" xfId="55104"/>
    <cellStyle name="Normal 3 4 2 2 6 3" xfId="10561"/>
    <cellStyle name="Normal 3 4 2 2 6 3 2" xfId="26068"/>
    <cellStyle name="Normal 3 4 2 2 6 3 3" xfId="36625"/>
    <cellStyle name="Normal 3 4 2 2 6 3 4" xfId="47180"/>
    <cellStyle name="Normal 3 4 2 2 6 3 5" xfId="57744"/>
    <cellStyle name="Normal 3 4 2 2 6 4" xfId="5279"/>
    <cellStyle name="Normal 3 4 2 2 6 5" xfId="15857"/>
    <cellStyle name="Normal 3 4 2 2 6 6" xfId="20788"/>
    <cellStyle name="Normal 3 4 2 2 6 7" xfId="31345"/>
    <cellStyle name="Normal 3 4 2 2 6 8" xfId="41900"/>
    <cellStyle name="Normal 3 4 2 2 6 9" xfId="52464"/>
    <cellStyle name="Normal 3 4 2 2 7" xfId="5456"/>
    <cellStyle name="Normal 3 4 2 2 7 2" xfId="10738"/>
    <cellStyle name="Normal 3 4 2 2 7 2 2" xfId="26244"/>
    <cellStyle name="Normal 3 4 2 2 7 2 3" xfId="36801"/>
    <cellStyle name="Normal 3 4 2 2 7 2 4" xfId="47356"/>
    <cellStyle name="Normal 3 4 2 2 7 2 5" xfId="57920"/>
    <cellStyle name="Normal 3 4 2 2 7 3" xfId="20964"/>
    <cellStyle name="Normal 3 4 2 2 7 4" xfId="31521"/>
    <cellStyle name="Normal 3 4 2 2 7 5" xfId="42076"/>
    <cellStyle name="Normal 3 4 2 2 7 6" xfId="52640"/>
    <cellStyle name="Normal 3 4 2 2 8" xfId="8097"/>
    <cellStyle name="Normal 3 4 2 2 8 2" xfId="23604"/>
    <cellStyle name="Normal 3 4 2 2 8 3" xfId="34161"/>
    <cellStyle name="Normal 3 4 2 2 8 4" xfId="44716"/>
    <cellStyle name="Normal 3 4 2 2 8 5" xfId="55280"/>
    <cellStyle name="Normal 3 4 2 2 9" xfId="2812"/>
    <cellStyle name="Normal 3 4 2 3" xfId="257"/>
    <cellStyle name="Normal 3 4 2 3 10" xfId="28972"/>
    <cellStyle name="Normal 3 4 2 3 11" xfId="39527"/>
    <cellStyle name="Normal 3 4 2 3 12" xfId="50087"/>
    <cellStyle name="Normal 3 4 2 3 2" xfId="610"/>
    <cellStyle name="Normal 3 4 2 3 2 10" xfId="50439"/>
    <cellStyle name="Normal 3 4 2 3 2 2" xfId="1842"/>
    <cellStyle name="Normal 3 4 2 3 2 2 2" xfId="7128"/>
    <cellStyle name="Normal 3 4 2 3 2 2 2 2" xfId="12409"/>
    <cellStyle name="Normal 3 4 2 3 2 2 2 2 2" xfId="27915"/>
    <cellStyle name="Normal 3 4 2 3 2 2 2 2 3" xfId="38472"/>
    <cellStyle name="Normal 3 4 2 3 2 2 2 2 4" xfId="49027"/>
    <cellStyle name="Normal 3 4 2 3 2 2 2 2 5" xfId="59591"/>
    <cellStyle name="Normal 3 4 2 3 2 2 2 3" xfId="17528"/>
    <cellStyle name="Normal 3 4 2 3 2 2 2 4" xfId="22635"/>
    <cellStyle name="Normal 3 4 2 3 2 2 2 5" xfId="33192"/>
    <cellStyle name="Normal 3 4 2 3 2 2 2 6" xfId="43747"/>
    <cellStyle name="Normal 3 4 2 3 2 2 2 7" xfId="54311"/>
    <cellStyle name="Normal 3 4 2 3 2 2 3" xfId="9768"/>
    <cellStyle name="Normal 3 4 2 3 2 2 3 2" xfId="25275"/>
    <cellStyle name="Normal 3 4 2 3 2 2 3 3" xfId="35832"/>
    <cellStyle name="Normal 3 4 2 3 2 2 3 4" xfId="46387"/>
    <cellStyle name="Normal 3 4 2 3 2 2 3 5" xfId="56951"/>
    <cellStyle name="Normal 3 4 2 3 2 2 4" xfId="4486"/>
    <cellStyle name="Normal 3 4 2 3 2 2 5" xfId="15064"/>
    <cellStyle name="Normal 3 4 2 3 2 2 6" xfId="19995"/>
    <cellStyle name="Normal 3 4 2 3 2 2 7" xfId="30552"/>
    <cellStyle name="Normal 3 4 2 3 2 2 8" xfId="41107"/>
    <cellStyle name="Normal 3 4 2 3 2 2 9" xfId="51671"/>
    <cellStyle name="Normal 3 4 2 3 2 3" xfId="5896"/>
    <cellStyle name="Normal 3 4 2 3 2 3 2" xfId="11177"/>
    <cellStyle name="Normal 3 4 2 3 2 3 2 2" xfId="26683"/>
    <cellStyle name="Normal 3 4 2 3 2 3 2 3" xfId="37240"/>
    <cellStyle name="Normal 3 4 2 3 2 3 2 4" xfId="47795"/>
    <cellStyle name="Normal 3 4 2 3 2 3 2 5" xfId="58359"/>
    <cellStyle name="Normal 3 4 2 3 2 3 3" xfId="16296"/>
    <cellStyle name="Normal 3 4 2 3 2 3 4" xfId="21403"/>
    <cellStyle name="Normal 3 4 2 3 2 3 5" xfId="31960"/>
    <cellStyle name="Normal 3 4 2 3 2 3 6" xfId="42515"/>
    <cellStyle name="Normal 3 4 2 3 2 3 7" xfId="53079"/>
    <cellStyle name="Normal 3 4 2 3 2 4" xfId="8536"/>
    <cellStyle name="Normal 3 4 2 3 2 4 2" xfId="24043"/>
    <cellStyle name="Normal 3 4 2 3 2 4 3" xfId="34600"/>
    <cellStyle name="Normal 3 4 2 3 2 4 4" xfId="45155"/>
    <cellStyle name="Normal 3 4 2 3 2 4 5" xfId="55719"/>
    <cellStyle name="Normal 3 4 2 3 2 5" xfId="3254"/>
    <cellStyle name="Normal 3 4 2 3 2 6" xfId="13832"/>
    <cellStyle name="Normal 3 4 2 3 2 7" xfId="18763"/>
    <cellStyle name="Normal 3 4 2 3 2 8" xfId="29320"/>
    <cellStyle name="Normal 3 4 2 3 2 9" xfId="39875"/>
    <cellStyle name="Normal 3 4 2 3 3" xfId="962"/>
    <cellStyle name="Normal 3 4 2 3 3 10" xfId="50791"/>
    <cellStyle name="Normal 3 4 2 3 3 2" xfId="2194"/>
    <cellStyle name="Normal 3 4 2 3 3 2 2" xfId="7480"/>
    <cellStyle name="Normal 3 4 2 3 3 2 2 2" xfId="12761"/>
    <cellStyle name="Normal 3 4 2 3 3 2 2 2 2" xfId="28267"/>
    <cellStyle name="Normal 3 4 2 3 3 2 2 2 3" xfId="38824"/>
    <cellStyle name="Normal 3 4 2 3 3 2 2 2 4" xfId="49379"/>
    <cellStyle name="Normal 3 4 2 3 3 2 2 2 5" xfId="59943"/>
    <cellStyle name="Normal 3 4 2 3 3 2 2 3" xfId="17880"/>
    <cellStyle name="Normal 3 4 2 3 3 2 2 4" xfId="22987"/>
    <cellStyle name="Normal 3 4 2 3 3 2 2 5" xfId="33544"/>
    <cellStyle name="Normal 3 4 2 3 3 2 2 6" xfId="44099"/>
    <cellStyle name="Normal 3 4 2 3 3 2 2 7" xfId="54663"/>
    <cellStyle name="Normal 3 4 2 3 3 2 3" xfId="10120"/>
    <cellStyle name="Normal 3 4 2 3 3 2 3 2" xfId="25627"/>
    <cellStyle name="Normal 3 4 2 3 3 2 3 3" xfId="36184"/>
    <cellStyle name="Normal 3 4 2 3 3 2 3 4" xfId="46739"/>
    <cellStyle name="Normal 3 4 2 3 3 2 3 5" xfId="57303"/>
    <cellStyle name="Normal 3 4 2 3 3 2 4" xfId="4838"/>
    <cellStyle name="Normal 3 4 2 3 3 2 5" xfId="15416"/>
    <cellStyle name="Normal 3 4 2 3 3 2 6" xfId="20347"/>
    <cellStyle name="Normal 3 4 2 3 3 2 7" xfId="30904"/>
    <cellStyle name="Normal 3 4 2 3 3 2 8" xfId="41459"/>
    <cellStyle name="Normal 3 4 2 3 3 2 9" xfId="52023"/>
    <cellStyle name="Normal 3 4 2 3 3 3" xfId="6248"/>
    <cellStyle name="Normal 3 4 2 3 3 3 2" xfId="11529"/>
    <cellStyle name="Normal 3 4 2 3 3 3 2 2" xfId="27035"/>
    <cellStyle name="Normal 3 4 2 3 3 3 2 3" xfId="37592"/>
    <cellStyle name="Normal 3 4 2 3 3 3 2 4" xfId="48147"/>
    <cellStyle name="Normal 3 4 2 3 3 3 2 5" xfId="58711"/>
    <cellStyle name="Normal 3 4 2 3 3 3 3" xfId="16648"/>
    <cellStyle name="Normal 3 4 2 3 3 3 4" xfId="21755"/>
    <cellStyle name="Normal 3 4 2 3 3 3 5" xfId="32312"/>
    <cellStyle name="Normal 3 4 2 3 3 3 6" xfId="42867"/>
    <cellStyle name="Normal 3 4 2 3 3 3 7" xfId="53431"/>
    <cellStyle name="Normal 3 4 2 3 3 4" xfId="8888"/>
    <cellStyle name="Normal 3 4 2 3 3 4 2" xfId="24395"/>
    <cellStyle name="Normal 3 4 2 3 3 4 3" xfId="34952"/>
    <cellStyle name="Normal 3 4 2 3 3 4 4" xfId="45507"/>
    <cellStyle name="Normal 3 4 2 3 3 4 5" xfId="56071"/>
    <cellStyle name="Normal 3 4 2 3 3 5" xfId="3606"/>
    <cellStyle name="Normal 3 4 2 3 3 6" xfId="14184"/>
    <cellStyle name="Normal 3 4 2 3 3 7" xfId="19115"/>
    <cellStyle name="Normal 3 4 2 3 3 8" xfId="29672"/>
    <cellStyle name="Normal 3 4 2 3 3 9" xfId="40227"/>
    <cellStyle name="Normal 3 4 2 3 4" xfId="1490"/>
    <cellStyle name="Normal 3 4 2 3 4 2" xfId="6776"/>
    <cellStyle name="Normal 3 4 2 3 4 2 2" xfId="12057"/>
    <cellStyle name="Normal 3 4 2 3 4 2 2 2" xfId="27563"/>
    <cellStyle name="Normal 3 4 2 3 4 2 2 3" xfId="38120"/>
    <cellStyle name="Normal 3 4 2 3 4 2 2 4" xfId="48675"/>
    <cellStyle name="Normal 3 4 2 3 4 2 2 5" xfId="59239"/>
    <cellStyle name="Normal 3 4 2 3 4 2 3" xfId="17176"/>
    <cellStyle name="Normal 3 4 2 3 4 2 4" xfId="22283"/>
    <cellStyle name="Normal 3 4 2 3 4 2 5" xfId="32840"/>
    <cellStyle name="Normal 3 4 2 3 4 2 6" xfId="43395"/>
    <cellStyle name="Normal 3 4 2 3 4 2 7" xfId="53959"/>
    <cellStyle name="Normal 3 4 2 3 4 3" xfId="9416"/>
    <cellStyle name="Normal 3 4 2 3 4 3 2" xfId="24923"/>
    <cellStyle name="Normal 3 4 2 3 4 3 3" xfId="35480"/>
    <cellStyle name="Normal 3 4 2 3 4 3 4" xfId="46035"/>
    <cellStyle name="Normal 3 4 2 3 4 3 5" xfId="56599"/>
    <cellStyle name="Normal 3 4 2 3 4 4" xfId="4134"/>
    <cellStyle name="Normal 3 4 2 3 4 5" xfId="14712"/>
    <cellStyle name="Normal 3 4 2 3 4 6" xfId="19643"/>
    <cellStyle name="Normal 3 4 2 3 4 7" xfId="30200"/>
    <cellStyle name="Normal 3 4 2 3 4 8" xfId="40755"/>
    <cellStyle name="Normal 3 4 2 3 4 9" xfId="51319"/>
    <cellStyle name="Normal 3 4 2 3 5" xfId="5543"/>
    <cellStyle name="Normal 3 4 2 3 5 2" xfId="10825"/>
    <cellStyle name="Normal 3 4 2 3 5 2 2" xfId="26331"/>
    <cellStyle name="Normal 3 4 2 3 5 2 3" xfId="36888"/>
    <cellStyle name="Normal 3 4 2 3 5 2 4" xfId="47443"/>
    <cellStyle name="Normal 3 4 2 3 5 2 5" xfId="58007"/>
    <cellStyle name="Normal 3 4 2 3 5 3" xfId="15944"/>
    <cellStyle name="Normal 3 4 2 3 5 4" xfId="21051"/>
    <cellStyle name="Normal 3 4 2 3 5 5" xfId="31608"/>
    <cellStyle name="Normal 3 4 2 3 5 6" xfId="42163"/>
    <cellStyle name="Normal 3 4 2 3 5 7" xfId="52727"/>
    <cellStyle name="Normal 3 4 2 3 6" xfId="8184"/>
    <cellStyle name="Normal 3 4 2 3 6 2" xfId="23691"/>
    <cellStyle name="Normal 3 4 2 3 6 3" xfId="34248"/>
    <cellStyle name="Normal 3 4 2 3 6 4" xfId="44803"/>
    <cellStyle name="Normal 3 4 2 3 6 5" xfId="55367"/>
    <cellStyle name="Normal 3 4 2 3 7" xfId="2906"/>
    <cellStyle name="Normal 3 4 2 3 8" xfId="13480"/>
    <cellStyle name="Normal 3 4 2 3 9" xfId="18411"/>
    <cellStyle name="Normal 3 4 2 4" xfId="435"/>
    <cellStyle name="Normal 3 4 2 4 10" xfId="39705"/>
    <cellStyle name="Normal 3 4 2 4 11" xfId="50265"/>
    <cellStyle name="Normal 3 4 2 4 2" xfId="1140"/>
    <cellStyle name="Normal 3 4 2 4 2 10" xfId="50969"/>
    <cellStyle name="Normal 3 4 2 4 2 2" xfId="2372"/>
    <cellStyle name="Normal 3 4 2 4 2 2 2" xfId="7658"/>
    <cellStyle name="Normal 3 4 2 4 2 2 2 2" xfId="12939"/>
    <cellStyle name="Normal 3 4 2 4 2 2 2 2 2" xfId="28445"/>
    <cellStyle name="Normal 3 4 2 4 2 2 2 2 3" xfId="39002"/>
    <cellStyle name="Normal 3 4 2 4 2 2 2 2 4" xfId="49557"/>
    <cellStyle name="Normal 3 4 2 4 2 2 2 2 5" xfId="60121"/>
    <cellStyle name="Normal 3 4 2 4 2 2 2 3" xfId="18058"/>
    <cellStyle name="Normal 3 4 2 4 2 2 2 4" xfId="23165"/>
    <cellStyle name="Normal 3 4 2 4 2 2 2 5" xfId="33722"/>
    <cellStyle name="Normal 3 4 2 4 2 2 2 6" xfId="44277"/>
    <cellStyle name="Normal 3 4 2 4 2 2 2 7" xfId="54841"/>
    <cellStyle name="Normal 3 4 2 4 2 2 3" xfId="10298"/>
    <cellStyle name="Normal 3 4 2 4 2 2 3 2" xfId="25805"/>
    <cellStyle name="Normal 3 4 2 4 2 2 3 3" xfId="36362"/>
    <cellStyle name="Normal 3 4 2 4 2 2 3 4" xfId="46917"/>
    <cellStyle name="Normal 3 4 2 4 2 2 3 5" xfId="57481"/>
    <cellStyle name="Normal 3 4 2 4 2 2 4" xfId="5016"/>
    <cellStyle name="Normal 3 4 2 4 2 2 5" xfId="15594"/>
    <cellStyle name="Normal 3 4 2 4 2 2 6" xfId="20525"/>
    <cellStyle name="Normal 3 4 2 4 2 2 7" xfId="31082"/>
    <cellStyle name="Normal 3 4 2 4 2 2 8" xfId="41637"/>
    <cellStyle name="Normal 3 4 2 4 2 2 9" xfId="52201"/>
    <cellStyle name="Normal 3 4 2 4 2 3" xfId="6426"/>
    <cellStyle name="Normal 3 4 2 4 2 3 2" xfId="11707"/>
    <cellStyle name="Normal 3 4 2 4 2 3 2 2" xfId="27213"/>
    <cellStyle name="Normal 3 4 2 4 2 3 2 3" xfId="37770"/>
    <cellStyle name="Normal 3 4 2 4 2 3 2 4" xfId="48325"/>
    <cellStyle name="Normal 3 4 2 4 2 3 2 5" xfId="58889"/>
    <cellStyle name="Normal 3 4 2 4 2 3 3" xfId="16826"/>
    <cellStyle name="Normal 3 4 2 4 2 3 4" xfId="21933"/>
    <cellStyle name="Normal 3 4 2 4 2 3 5" xfId="32490"/>
    <cellStyle name="Normal 3 4 2 4 2 3 6" xfId="43045"/>
    <cellStyle name="Normal 3 4 2 4 2 3 7" xfId="53609"/>
    <cellStyle name="Normal 3 4 2 4 2 4" xfId="9066"/>
    <cellStyle name="Normal 3 4 2 4 2 4 2" xfId="24573"/>
    <cellStyle name="Normal 3 4 2 4 2 4 3" xfId="35130"/>
    <cellStyle name="Normal 3 4 2 4 2 4 4" xfId="45685"/>
    <cellStyle name="Normal 3 4 2 4 2 4 5" xfId="56249"/>
    <cellStyle name="Normal 3 4 2 4 2 5" xfId="3784"/>
    <cellStyle name="Normal 3 4 2 4 2 6" xfId="14362"/>
    <cellStyle name="Normal 3 4 2 4 2 7" xfId="19293"/>
    <cellStyle name="Normal 3 4 2 4 2 8" xfId="29850"/>
    <cellStyle name="Normal 3 4 2 4 2 9" xfId="40405"/>
    <cellStyle name="Normal 3 4 2 4 3" xfId="1668"/>
    <cellStyle name="Normal 3 4 2 4 3 2" xfId="6954"/>
    <cellStyle name="Normal 3 4 2 4 3 2 2" xfId="12235"/>
    <cellStyle name="Normal 3 4 2 4 3 2 2 2" xfId="27741"/>
    <cellStyle name="Normal 3 4 2 4 3 2 2 3" xfId="38298"/>
    <cellStyle name="Normal 3 4 2 4 3 2 2 4" xfId="48853"/>
    <cellStyle name="Normal 3 4 2 4 3 2 2 5" xfId="59417"/>
    <cellStyle name="Normal 3 4 2 4 3 2 3" xfId="17354"/>
    <cellStyle name="Normal 3 4 2 4 3 2 4" xfId="22461"/>
    <cellStyle name="Normal 3 4 2 4 3 2 5" xfId="33018"/>
    <cellStyle name="Normal 3 4 2 4 3 2 6" xfId="43573"/>
    <cellStyle name="Normal 3 4 2 4 3 2 7" xfId="54137"/>
    <cellStyle name="Normal 3 4 2 4 3 3" xfId="9594"/>
    <cellStyle name="Normal 3 4 2 4 3 3 2" xfId="25101"/>
    <cellStyle name="Normal 3 4 2 4 3 3 3" xfId="35658"/>
    <cellStyle name="Normal 3 4 2 4 3 3 4" xfId="46213"/>
    <cellStyle name="Normal 3 4 2 4 3 3 5" xfId="56777"/>
    <cellStyle name="Normal 3 4 2 4 3 4" xfId="4312"/>
    <cellStyle name="Normal 3 4 2 4 3 5" xfId="14890"/>
    <cellStyle name="Normal 3 4 2 4 3 6" xfId="19821"/>
    <cellStyle name="Normal 3 4 2 4 3 7" xfId="30378"/>
    <cellStyle name="Normal 3 4 2 4 3 8" xfId="40933"/>
    <cellStyle name="Normal 3 4 2 4 3 9" xfId="51497"/>
    <cellStyle name="Normal 3 4 2 4 4" xfId="5721"/>
    <cellStyle name="Normal 3 4 2 4 4 2" xfId="11003"/>
    <cellStyle name="Normal 3 4 2 4 4 2 2" xfId="26509"/>
    <cellStyle name="Normal 3 4 2 4 4 2 3" xfId="37066"/>
    <cellStyle name="Normal 3 4 2 4 4 2 4" xfId="47621"/>
    <cellStyle name="Normal 3 4 2 4 4 2 5" xfId="58185"/>
    <cellStyle name="Normal 3 4 2 4 4 3" xfId="16122"/>
    <cellStyle name="Normal 3 4 2 4 4 4" xfId="21229"/>
    <cellStyle name="Normal 3 4 2 4 4 5" xfId="31786"/>
    <cellStyle name="Normal 3 4 2 4 4 6" xfId="42341"/>
    <cellStyle name="Normal 3 4 2 4 4 7" xfId="52905"/>
    <cellStyle name="Normal 3 4 2 4 5" xfId="8362"/>
    <cellStyle name="Normal 3 4 2 4 5 2" xfId="23869"/>
    <cellStyle name="Normal 3 4 2 4 5 3" xfId="34426"/>
    <cellStyle name="Normal 3 4 2 4 5 4" xfId="44981"/>
    <cellStyle name="Normal 3 4 2 4 5 5" xfId="55545"/>
    <cellStyle name="Normal 3 4 2 4 6" xfId="3084"/>
    <cellStyle name="Normal 3 4 2 4 7" xfId="13658"/>
    <cellStyle name="Normal 3 4 2 4 8" xfId="18589"/>
    <cellStyle name="Normal 3 4 2 4 9" xfId="29150"/>
    <cellStyle name="Normal 3 4 2 5" xfId="788"/>
    <cellStyle name="Normal 3 4 2 5 10" xfId="50617"/>
    <cellStyle name="Normal 3 4 2 5 2" xfId="2020"/>
    <cellStyle name="Normal 3 4 2 5 2 2" xfId="7306"/>
    <cellStyle name="Normal 3 4 2 5 2 2 2" xfId="12587"/>
    <cellStyle name="Normal 3 4 2 5 2 2 2 2" xfId="28093"/>
    <cellStyle name="Normal 3 4 2 5 2 2 2 3" xfId="38650"/>
    <cellStyle name="Normal 3 4 2 5 2 2 2 4" xfId="49205"/>
    <cellStyle name="Normal 3 4 2 5 2 2 2 5" xfId="59769"/>
    <cellStyle name="Normal 3 4 2 5 2 2 3" xfId="17706"/>
    <cellStyle name="Normal 3 4 2 5 2 2 4" xfId="22813"/>
    <cellStyle name="Normal 3 4 2 5 2 2 5" xfId="33370"/>
    <cellStyle name="Normal 3 4 2 5 2 2 6" xfId="43925"/>
    <cellStyle name="Normal 3 4 2 5 2 2 7" xfId="54489"/>
    <cellStyle name="Normal 3 4 2 5 2 3" xfId="9946"/>
    <cellStyle name="Normal 3 4 2 5 2 3 2" xfId="25453"/>
    <cellStyle name="Normal 3 4 2 5 2 3 3" xfId="36010"/>
    <cellStyle name="Normal 3 4 2 5 2 3 4" xfId="46565"/>
    <cellStyle name="Normal 3 4 2 5 2 3 5" xfId="57129"/>
    <cellStyle name="Normal 3 4 2 5 2 4" xfId="4664"/>
    <cellStyle name="Normal 3 4 2 5 2 5" xfId="15242"/>
    <cellStyle name="Normal 3 4 2 5 2 6" xfId="20173"/>
    <cellStyle name="Normal 3 4 2 5 2 7" xfId="30730"/>
    <cellStyle name="Normal 3 4 2 5 2 8" xfId="41285"/>
    <cellStyle name="Normal 3 4 2 5 2 9" xfId="51849"/>
    <cellStyle name="Normal 3 4 2 5 3" xfId="6074"/>
    <cellStyle name="Normal 3 4 2 5 3 2" xfId="11355"/>
    <cellStyle name="Normal 3 4 2 5 3 2 2" xfId="26861"/>
    <cellStyle name="Normal 3 4 2 5 3 2 3" xfId="37418"/>
    <cellStyle name="Normal 3 4 2 5 3 2 4" xfId="47973"/>
    <cellStyle name="Normal 3 4 2 5 3 2 5" xfId="58537"/>
    <cellStyle name="Normal 3 4 2 5 3 3" xfId="16474"/>
    <cellStyle name="Normal 3 4 2 5 3 4" xfId="21581"/>
    <cellStyle name="Normal 3 4 2 5 3 5" xfId="32138"/>
    <cellStyle name="Normal 3 4 2 5 3 6" xfId="42693"/>
    <cellStyle name="Normal 3 4 2 5 3 7" xfId="53257"/>
    <cellStyle name="Normal 3 4 2 5 4" xfId="8714"/>
    <cellStyle name="Normal 3 4 2 5 4 2" xfId="24221"/>
    <cellStyle name="Normal 3 4 2 5 4 3" xfId="34778"/>
    <cellStyle name="Normal 3 4 2 5 4 4" xfId="45333"/>
    <cellStyle name="Normal 3 4 2 5 4 5" xfId="55897"/>
    <cellStyle name="Normal 3 4 2 5 5" xfId="3432"/>
    <cellStyle name="Normal 3 4 2 5 6" xfId="14010"/>
    <cellStyle name="Normal 3 4 2 5 7" xfId="18941"/>
    <cellStyle name="Normal 3 4 2 5 8" xfId="29498"/>
    <cellStyle name="Normal 3 4 2 5 9" xfId="40053"/>
    <cellStyle name="Normal 3 4 2 6" xfId="1314"/>
    <cellStyle name="Normal 3 4 2 6 2" xfId="6600"/>
    <cellStyle name="Normal 3 4 2 6 2 2" xfId="11881"/>
    <cellStyle name="Normal 3 4 2 6 2 2 2" xfId="27387"/>
    <cellStyle name="Normal 3 4 2 6 2 2 3" xfId="37944"/>
    <cellStyle name="Normal 3 4 2 6 2 2 4" xfId="48499"/>
    <cellStyle name="Normal 3 4 2 6 2 2 5" xfId="59063"/>
    <cellStyle name="Normal 3 4 2 6 2 3" xfId="17000"/>
    <cellStyle name="Normal 3 4 2 6 2 4" xfId="22107"/>
    <cellStyle name="Normal 3 4 2 6 2 5" xfId="32664"/>
    <cellStyle name="Normal 3 4 2 6 2 6" xfId="43219"/>
    <cellStyle name="Normal 3 4 2 6 2 7" xfId="53783"/>
    <cellStyle name="Normal 3 4 2 6 3" xfId="9240"/>
    <cellStyle name="Normal 3 4 2 6 3 2" xfId="24747"/>
    <cellStyle name="Normal 3 4 2 6 3 3" xfId="35304"/>
    <cellStyle name="Normal 3 4 2 6 3 4" xfId="45859"/>
    <cellStyle name="Normal 3 4 2 6 3 5" xfId="56423"/>
    <cellStyle name="Normal 3 4 2 6 4" xfId="3958"/>
    <cellStyle name="Normal 3 4 2 6 5" xfId="14536"/>
    <cellStyle name="Normal 3 4 2 6 6" xfId="19467"/>
    <cellStyle name="Normal 3 4 2 6 7" xfId="30024"/>
    <cellStyle name="Normal 3 4 2 6 8" xfId="40579"/>
    <cellStyle name="Normal 3 4 2 6 9" xfId="51143"/>
    <cellStyle name="Normal 3 4 2 7" xfId="2546"/>
    <cellStyle name="Normal 3 4 2 7 2" xfId="7832"/>
    <cellStyle name="Normal 3 4 2 7 2 2" xfId="13113"/>
    <cellStyle name="Normal 3 4 2 7 2 2 2" xfId="28619"/>
    <cellStyle name="Normal 3 4 2 7 2 2 3" xfId="39176"/>
    <cellStyle name="Normal 3 4 2 7 2 2 4" xfId="49731"/>
    <cellStyle name="Normal 3 4 2 7 2 2 5" xfId="60295"/>
    <cellStyle name="Normal 3 4 2 7 2 3" xfId="23339"/>
    <cellStyle name="Normal 3 4 2 7 2 4" xfId="33896"/>
    <cellStyle name="Normal 3 4 2 7 2 5" xfId="44451"/>
    <cellStyle name="Normal 3 4 2 7 2 6" xfId="55015"/>
    <cellStyle name="Normal 3 4 2 7 3" xfId="10472"/>
    <cellStyle name="Normal 3 4 2 7 3 2" xfId="25979"/>
    <cellStyle name="Normal 3 4 2 7 3 3" xfId="36536"/>
    <cellStyle name="Normal 3 4 2 7 3 4" xfId="47091"/>
    <cellStyle name="Normal 3 4 2 7 3 5" xfId="57655"/>
    <cellStyle name="Normal 3 4 2 7 4" xfId="5190"/>
    <cellStyle name="Normal 3 4 2 7 5" xfId="15768"/>
    <cellStyle name="Normal 3 4 2 7 6" xfId="20699"/>
    <cellStyle name="Normal 3 4 2 7 7" xfId="31256"/>
    <cellStyle name="Normal 3 4 2 7 8" xfId="41811"/>
    <cellStyle name="Normal 3 4 2 7 9" xfId="52375"/>
    <cellStyle name="Normal 3 4 2 8" xfId="5369"/>
    <cellStyle name="Normal 3 4 2 8 2" xfId="10651"/>
    <cellStyle name="Normal 3 4 2 8 2 2" xfId="26157"/>
    <cellStyle name="Normal 3 4 2 8 2 3" xfId="36714"/>
    <cellStyle name="Normal 3 4 2 8 2 4" xfId="47269"/>
    <cellStyle name="Normal 3 4 2 8 2 5" xfId="57833"/>
    <cellStyle name="Normal 3 4 2 8 3" xfId="20877"/>
    <cellStyle name="Normal 3 4 2 8 4" xfId="31434"/>
    <cellStyle name="Normal 3 4 2 8 5" xfId="41989"/>
    <cellStyle name="Normal 3 4 2 8 6" xfId="52553"/>
    <cellStyle name="Normal 3 4 2 9" xfId="8010"/>
    <cellStyle name="Normal 3 4 2 9 2" xfId="23517"/>
    <cellStyle name="Normal 3 4 2 9 3" xfId="34074"/>
    <cellStyle name="Normal 3 4 2 9 4" xfId="44629"/>
    <cellStyle name="Normal 3 4 2 9 5" xfId="55193"/>
    <cellStyle name="Normal 3 4 3" xfId="101"/>
    <cellStyle name="Normal 3 4 3 10" xfId="2757"/>
    <cellStyle name="Normal 3 4 3 11" xfId="13321"/>
    <cellStyle name="Normal 3 4 3 12" xfId="18250"/>
    <cellStyle name="Normal 3 4 3 13" xfId="28831"/>
    <cellStyle name="Normal 3 4 3 14" xfId="39386"/>
    <cellStyle name="Normal 3 4 3 15" xfId="49927"/>
    <cellStyle name="Normal 3 4 3 2" xfId="181"/>
    <cellStyle name="Normal 3 4 3 2 10" xfId="13408"/>
    <cellStyle name="Normal 3 4 3 2 11" xfId="18338"/>
    <cellStyle name="Normal 3 4 3 2 12" xfId="28900"/>
    <cellStyle name="Normal 3 4 3 2 13" xfId="39455"/>
    <cellStyle name="Normal 3 4 3 2 14" xfId="50015"/>
    <cellStyle name="Normal 3 4 3 2 2" xfId="361"/>
    <cellStyle name="Normal 3 4 3 2 2 10" xfId="29076"/>
    <cellStyle name="Normal 3 4 3 2 2 11" xfId="39631"/>
    <cellStyle name="Normal 3 4 3 2 2 12" xfId="50191"/>
    <cellStyle name="Normal 3 4 3 2 2 2" xfId="714"/>
    <cellStyle name="Normal 3 4 3 2 2 2 10" xfId="50543"/>
    <cellStyle name="Normal 3 4 3 2 2 2 2" xfId="1946"/>
    <cellStyle name="Normal 3 4 3 2 2 2 2 2" xfId="7232"/>
    <cellStyle name="Normal 3 4 3 2 2 2 2 2 2" xfId="12513"/>
    <cellStyle name="Normal 3 4 3 2 2 2 2 2 2 2" xfId="28019"/>
    <cellStyle name="Normal 3 4 3 2 2 2 2 2 2 3" xfId="38576"/>
    <cellStyle name="Normal 3 4 3 2 2 2 2 2 2 4" xfId="49131"/>
    <cellStyle name="Normal 3 4 3 2 2 2 2 2 2 5" xfId="59695"/>
    <cellStyle name="Normal 3 4 3 2 2 2 2 2 3" xfId="17632"/>
    <cellStyle name="Normal 3 4 3 2 2 2 2 2 4" xfId="22739"/>
    <cellStyle name="Normal 3 4 3 2 2 2 2 2 5" xfId="33296"/>
    <cellStyle name="Normal 3 4 3 2 2 2 2 2 6" xfId="43851"/>
    <cellStyle name="Normal 3 4 3 2 2 2 2 2 7" xfId="54415"/>
    <cellStyle name="Normal 3 4 3 2 2 2 2 3" xfId="9872"/>
    <cellStyle name="Normal 3 4 3 2 2 2 2 3 2" xfId="25379"/>
    <cellStyle name="Normal 3 4 3 2 2 2 2 3 3" xfId="35936"/>
    <cellStyle name="Normal 3 4 3 2 2 2 2 3 4" xfId="46491"/>
    <cellStyle name="Normal 3 4 3 2 2 2 2 3 5" xfId="57055"/>
    <cellStyle name="Normal 3 4 3 2 2 2 2 4" xfId="4590"/>
    <cellStyle name="Normal 3 4 3 2 2 2 2 5" xfId="15168"/>
    <cellStyle name="Normal 3 4 3 2 2 2 2 6" xfId="20099"/>
    <cellStyle name="Normal 3 4 3 2 2 2 2 7" xfId="30656"/>
    <cellStyle name="Normal 3 4 3 2 2 2 2 8" xfId="41211"/>
    <cellStyle name="Normal 3 4 3 2 2 2 2 9" xfId="51775"/>
    <cellStyle name="Normal 3 4 3 2 2 2 3" xfId="6000"/>
    <cellStyle name="Normal 3 4 3 2 2 2 3 2" xfId="11281"/>
    <cellStyle name="Normal 3 4 3 2 2 2 3 2 2" xfId="26787"/>
    <cellStyle name="Normal 3 4 3 2 2 2 3 2 3" xfId="37344"/>
    <cellStyle name="Normal 3 4 3 2 2 2 3 2 4" xfId="47899"/>
    <cellStyle name="Normal 3 4 3 2 2 2 3 2 5" xfId="58463"/>
    <cellStyle name="Normal 3 4 3 2 2 2 3 3" xfId="16400"/>
    <cellStyle name="Normal 3 4 3 2 2 2 3 4" xfId="21507"/>
    <cellStyle name="Normal 3 4 3 2 2 2 3 5" xfId="32064"/>
    <cellStyle name="Normal 3 4 3 2 2 2 3 6" xfId="42619"/>
    <cellStyle name="Normal 3 4 3 2 2 2 3 7" xfId="53183"/>
    <cellStyle name="Normal 3 4 3 2 2 2 4" xfId="8640"/>
    <cellStyle name="Normal 3 4 3 2 2 2 4 2" xfId="24147"/>
    <cellStyle name="Normal 3 4 3 2 2 2 4 3" xfId="34704"/>
    <cellStyle name="Normal 3 4 3 2 2 2 4 4" xfId="45259"/>
    <cellStyle name="Normal 3 4 3 2 2 2 4 5" xfId="55823"/>
    <cellStyle name="Normal 3 4 3 2 2 2 5" xfId="3358"/>
    <cellStyle name="Normal 3 4 3 2 2 2 6" xfId="13936"/>
    <cellStyle name="Normal 3 4 3 2 2 2 7" xfId="18867"/>
    <cellStyle name="Normal 3 4 3 2 2 2 8" xfId="29424"/>
    <cellStyle name="Normal 3 4 3 2 2 2 9" xfId="39979"/>
    <cellStyle name="Normal 3 4 3 2 2 3" xfId="1066"/>
    <cellStyle name="Normal 3 4 3 2 2 3 10" xfId="50895"/>
    <cellStyle name="Normal 3 4 3 2 2 3 2" xfId="2298"/>
    <cellStyle name="Normal 3 4 3 2 2 3 2 2" xfId="7584"/>
    <cellStyle name="Normal 3 4 3 2 2 3 2 2 2" xfId="12865"/>
    <cellStyle name="Normal 3 4 3 2 2 3 2 2 2 2" xfId="28371"/>
    <cellStyle name="Normal 3 4 3 2 2 3 2 2 2 3" xfId="38928"/>
    <cellStyle name="Normal 3 4 3 2 2 3 2 2 2 4" xfId="49483"/>
    <cellStyle name="Normal 3 4 3 2 2 3 2 2 2 5" xfId="60047"/>
    <cellStyle name="Normal 3 4 3 2 2 3 2 2 3" xfId="17984"/>
    <cellStyle name="Normal 3 4 3 2 2 3 2 2 4" xfId="23091"/>
    <cellStyle name="Normal 3 4 3 2 2 3 2 2 5" xfId="33648"/>
    <cellStyle name="Normal 3 4 3 2 2 3 2 2 6" xfId="44203"/>
    <cellStyle name="Normal 3 4 3 2 2 3 2 2 7" xfId="54767"/>
    <cellStyle name="Normal 3 4 3 2 2 3 2 3" xfId="10224"/>
    <cellStyle name="Normal 3 4 3 2 2 3 2 3 2" xfId="25731"/>
    <cellStyle name="Normal 3 4 3 2 2 3 2 3 3" xfId="36288"/>
    <cellStyle name="Normal 3 4 3 2 2 3 2 3 4" xfId="46843"/>
    <cellStyle name="Normal 3 4 3 2 2 3 2 3 5" xfId="57407"/>
    <cellStyle name="Normal 3 4 3 2 2 3 2 4" xfId="4942"/>
    <cellStyle name="Normal 3 4 3 2 2 3 2 5" xfId="15520"/>
    <cellStyle name="Normal 3 4 3 2 2 3 2 6" xfId="20451"/>
    <cellStyle name="Normal 3 4 3 2 2 3 2 7" xfId="31008"/>
    <cellStyle name="Normal 3 4 3 2 2 3 2 8" xfId="41563"/>
    <cellStyle name="Normal 3 4 3 2 2 3 2 9" xfId="52127"/>
    <cellStyle name="Normal 3 4 3 2 2 3 3" xfId="6352"/>
    <cellStyle name="Normal 3 4 3 2 2 3 3 2" xfId="11633"/>
    <cellStyle name="Normal 3 4 3 2 2 3 3 2 2" xfId="27139"/>
    <cellStyle name="Normal 3 4 3 2 2 3 3 2 3" xfId="37696"/>
    <cellStyle name="Normal 3 4 3 2 2 3 3 2 4" xfId="48251"/>
    <cellStyle name="Normal 3 4 3 2 2 3 3 2 5" xfId="58815"/>
    <cellStyle name="Normal 3 4 3 2 2 3 3 3" xfId="16752"/>
    <cellStyle name="Normal 3 4 3 2 2 3 3 4" xfId="21859"/>
    <cellStyle name="Normal 3 4 3 2 2 3 3 5" xfId="32416"/>
    <cellStyle name="Normal 3 4 3 2 2 3 3 6" xfId="42971"/>
    <cellStyle name="Normal 3 4 3 2 2 3 3 7" xfId="53535"/>
    <cellStyle name="Normal 3 4 3 2 2 3 4" xfId="8992"/>
    <cellStyle name="Normal 3 4 3 2 2 3 4 2" xfId="24499"/>
    <cellStyle name="Normal 3 4 3 2 2 3 4 3" xfId="35056"/>
    <cellStyle name="Normal 3 4 3 2 2 3 4 4" xfId="45611"/>
    <cellStyle name="Normal 3 4 3 2 2 3 4 5" xfId="56175"/>
    <cellStyle name="Normal 3 4 3 2 2 3 5" xfId="3710"/>
    <cellStyle name="Normal 3 4 3 2 2 3 6" xfId="14288"/>
    <cellStyle name="Normal 3 4 3 2 2 3 7" xfId="19219"/>
    <cellStyle name="Normal 3 4 3 2 2 3 8" xfId="29776"/>
    <cellStyle name="Normal 3 4 3 2 2 3 9" xfId="40331"/>
    <cellStyle name="Normal 3 4 3 2 2 4" xfId="1594"/>
    <cellStyle name="Normal 3 4 3 2 2 4 2" xfId="6880"/>
    <cellStyle name="Normal 3 4 3 2 2 4 2 2" xfId="12161"/>
    <cellStyle name="Normal 3 4 3 2 2 4 2 2 2" xfId="27667"/>
    <cellStyle name="Normal 3 4 3 2 2 4 2 2 3" xfId="38224"/>
    <cellStyle name="Normal 3 4 3 2 2 4 2 2 4" xfId="48779"/>
    <cellStyle name="Normal 3 4 3 2 2 4 2 2 5" xfId="59343"/>
    <cellStyle name="Normal 3 4 3 2 2 4 2 3" xfId="17280"/>
    <cellStyle name="Normal 3 4 3 2 2 4 2 4" xfId="22387"/>
    <cellStyle name="Normal 3 4 3 2 2 4 2 5" xfId="32944"/>
    <cellStyle name="Normal 3 4 3 2 2 4 2 6" xfId="43499"/>
    <cellStyle name="Normal 3 4 3 2 2 4 2 7" xfId="54063"/>
    <cellStyle name="Normal 3 4 3 2 2 4 3" xfId="9520"/>
    <cellStyle name="Normal 3 4 3 2 2 4 3 2" xfId="25027"/>
    <cellStyle name="Normal 3 4 3 2 2 4 3 3" xfId="35584"/>
    <cellStyle name="Normal 3 4 3 2 2 4 3 4" xfId="46139"/>
    <cellStyle name="Normal 3 4 3 2 2 4 3 5" xfId="56703"/>
    <cellStyle name="Normal 3 4 3 2 2 4 4" xfId="4238"/>
    <cellStyle name="Normal 3 4 3 2 2 4 5" xfId="14816"/>
    <cellStyle name="Normal 3 4 3 2 2 4 6" xfId="19747"/>
    <cellStyle name="Normal 3 4 3 2 2 4 7" xfId="30304"/>
    <cellStyle name="Normal 3 4 3 2 2 4 8" xfId="40859"/>
    <cellStyle name="Normal 3 4 3 2 2 4 9" xfId="51423"/>
    <cellStyle name="Normal 3 4 3 2 2 5" xfId="5647"/>
    <cellStyle name="Normal 3 4 3 2 2 5 2" xfId="10929"/>
    <cellStyle name="Normal 3 4 3 2 2 5 2 2" xfId="26435"/>
    <cellStyle name="Normal 3 4 3 2 2 5 2 3" xfId="36992"/>
    <cellStyle name="Normal 3 4 3 2 2 5 2 4" xfId="47547"/>
    <cellStyle name="Normal 3 4 3 2 2 5 2 5" xfId="58111"/>
    <cellStyle name="Normal 3 4 3 2 2 5 3" xfId="16048"/>
    <cellStyle name="Normal 3 4 3 2 2 5 4" xfId="21155"/>
    <cellStyle name="Normal 3 4 3 2 2 5 5" xfId="31712"/>
    <cellStyle name="Normal 3 4 3 2 2 5 6" xfId="42267"/>
    <cellStyle name="Normal 3 4 3 2 2 5 7" xfId="52831"/>
    <cellStyle name="Normal 3 4 3 2 2 6" xfId="8288"/>
    <cellStyle name="Normal 3 4 3 2 2 6 2" xfId="23795"/>
    <cellStyle name="Normal 3 4 3 2 2 6 3" xfId="34352"/>
    <cellStyle name="Normal 3 4 3 2 2 6 4" xfId="44907"/>
    <cellStyle name="Normal 3 4 3 2 2 6 5" xfId="55471"/>
    <cellStyle name="Normal 3 4 3 2 2 7" xfId="3010"/>
    <cellStyle name="Normal 3 4 3 2 2 8" xfId="13584"/>
    <cellStyle name="Normal 3 4 3 2 2 9" xfId="18515"/>
    <cellStyle name="Normal 3 4 3 2 3" xfId="537"/>
    <cellStyle name="Normal 3 4 3 2 3 10" xfId="39803"/>
    <cellStyle name="Normal 3 4 3 2 3 11" xfId="50367"/>
    <cellStyle name="Normal 3 4 3 2 3 2" xfId="1242"/>
    <cellStyle name="Normal 3 4 3 2 3 2 10" xfId="51071"/>
    <cellStyle name="Normal 3 4 3 2 3 2 2" xfId="2474"/>
    <cellStyle name="Normal 3 4 3 2 3 2 2 2" xfId="7760"/>
    <cellStyle name="Normal 3 4 3 2 3 2 2 2 2" xfId="13041"/>
    <cellStyle name="Normal 3 4 3 2 3 2 2 2 2 2" xfId="28547"/>
    <cellStyle name="Normal 3 4 3 2 3 2 2 2 2 3" xfId="39104"/>
    <cellStyle name="Normal 3 4 3 2 3 2 2 2 2 4" xfId="49659"/>
    <cellStyle name="Normal 3 4 3 2 3 2 2 2 2 5" xfId="60223"/>
    <cellStyle name="Normal 3 4 3 2 3 2 2 2 3" xfId="18160"/>
    <cellStyle name="Normal 3 4 3 2 3 2 2 2 4" xfId="23267"/>
    <cellStyle name="Normal 3 4 3 2 3 2 2 2 5" xfId="33824"/>
    <cellStyle name="Normal 3 4 3 2 3 2 2 2 6" xfId="44379"/>
    <cellStyle name="Normal 3 4 3 2 3 2 2 2 7" xfId="54943"/>
    <cellStyle name="Normal 3 4 3 2 3 2 2 3" xfId="10400"/>
    <cellStyle name="Normal 3 4 3 2 3 2 2 3 2" xfId="25907"/>
    <cellStyle name="Normal 3 4 3 2 3 2 2 3 3" xfId="36464"/>
    <cellStyle name="Normal 3 4 3 2 3 2 2 3 4" xfId="47019"/>
    <cellStyle name="Normal 3 4 3 2 3 2 2 3 5" xfId="57583"/>
    <cellStyle name="Normal 3 4 3 2 3 2 2 4" xfId="5118"/>
    <cellStyle name="Normal 3 4 3 2 3 2 2 5" xfId="15696"/>
    <cellStyle name="Normal 3 4 3 2 3 2 2 6" xfId="20627"/>
    <cellStyle name="Normal 3 4 3 2 3 2 2 7" xfId="31184"/>
    <cellStyle name="Normal 3 4 3 2 3 2 2 8" xfId="41739"/>
    <cellStyle name="Normal 3 4 3 2 3 2 2 9" xfId="52303"/>
    <cellStyle name="Normal 3 4 3 2 3 2 3" xfId="6528"/>
    <cellStyle name="Normal 3 4 3 2 3 2 3 2" xfId="11809"/>
    <cellStyle name="Normal 3 4 3 2 3 2 3 2 2" xfId="27315"/>
    <cellStyle name="Normal 3 4 3 2 3 2 3 2 3" xfId="37872"/>
    <cellStyle name="Normal 3 4 3 2 3 2 3 2 4" xfId="48427"/>
    <cellStyle name="Normal 3 4 3 2 3 2 3 2 5" xfId="58991"/>
    <cellStyle name="Normal 3 4 3 2 3 2 3 3" xfId="16928"/>
    <cellStyle name="Normal 3 4 3 2 3 2 3 4" xfId="22035"/>
    <cellStyle name="Normal 3 4 3 2 3 2 3 5" xfId="32592"/>
    <cellStyle name="Normal 3 4 3 2 3 2 3 6" xfId="43147"/>
    <cellStyle name="Normal 3 4 3 2 3 2 3 7" xfId="53711"/>
    <cellStyle name="Normal 3 4 3 2 3 2 4" xfId="9168"/>
    <cellStyle name="Normal 3 4 3 2 3 2 4 2" xfId="24675"/>
    <cellStyle name="Normal 3 4 3 2 3 2 4 3" xfId="35232"/>
    <cellStyle name="Normal 3 4 3 2 3 2 4 4" xfId="45787"/>
    <cellStyle name="Normal 3 4 3 2 3 2 4 5" xfId="56351"/>
    <cellStyle name="Normal 3 4 3 2 3 2 5" xfId="3886"/>
    <cellStyle name="Normal 3 4 3 2 3 2 6" xfId="14464"/>
    <cellStyle name="Normal 3 4 3 2 3 2 7" xfId="19395"/>
    <cellStyle name="Normal 3 4 3 2 3 2 8" xfId="29952"/>
    <cellStyle name="Normal 3 4 3 2 3 2 9" xfId="40507"/>
    <cellStyle name="Normal 3 4 3 2 3 3" xfId="1770"/>
    <cellStyle name="Normal 3 4 3 2 3 3 2" xfId="7056"/>
    <cellStyle name="Normal 3 4 3 2 3 3 2 2" xfId="12337"/>
    <cellStyle name="Normal 3 4 3 2 3 3 2 2 2" xfId="27843"/>
    <cellStyle name="Normal 3 4 3 2 3 3 2 2 3" xfId="38400"/>
    <cellStyle name="Normal 3 4 3 2 3 3 2 2 4" xfId="48955"/>
    <cellStyle name="Normal 3 4 3 2 3 3 2 2 5" xfId="59519"/>
    <cellStyle name="Normal 3 4 3 2 3 3 2 3" xfId="17456"/>
    <cellStyle name="Normal 3 4 3 2 3 3 2 4" xfId="22563"/>
    <cellStyle name="Normal 3 4 3 2 3 3 2 5" xfId="33120"/>
    <cellStyle name="Normal 3 4 3 2 3 3 2 6" xfId="43675"/>
    <cellStyle name="Normal 3 4 3 2 3 3 2 7" xfId="54239"/>
    <cellStyle name="Normal 3 4 3 2 3 3 3" xfId="9696"/>
    <cellStyle name="Normal 3 4 3 2 3 3 3 2" xfId="25203"/>
    <cellStyle name="Normal 3 4 3 2 3 3 3 3" xfId="35760"/>
    <cellStyle name="Normal 3 4 3 2 3 3 3 4" xfId="46315"/>
    <cellStyle name="Normal 3 4 3 2 3 3 3 5" xfId="56879"/>
    <cellStyle name="Normal 3 4 3 2 3 3 4" xfId="4414"/>
    <cellStyle name="Normal 3 4 3 2 3 3 5" xfId="14992"/>
    <cellStyle name="Normal 3 4 3 2 3 3 6" xfId="19923"/>
    <cellStyle name="Normal 3 4 3 2 3 3 7" xfId="30480"/>
    <cellStyle name="Normal 3 4 3 2 3 3 8" xfId="41035"/>
    <cellStyle name="Normal 3 4 3 2 3 3 9" xfId="51599"/>
    <cellStyle name="Normal 3 4 3 2 3 4" xfId="5823"/>
    <cellStyle name="Normal 3 4 3 2 3 4 2" xfId="11105"/>
    <cellStyle name="Normal 3 4 3 2 3 4 2 2" xfId="26611"/>
    <cellStyle name="Normal 3 4 3 2 3 4 2 3" xfId="37168"/>
    <cellStyle name="Normal 3 4 3 2 3 4 2 4" xfId="47723"/>
    <cellStyle name="Normal 3 4 3 2 3 4 2 5" xfId="58287"/>
    <cellStyle name="Normal 3 4 3 2 3 4 3" xfId="16224"/>
    <cellStyle name="Normal 3 4 3 2 3 4 4" xfId="21331"/>
    <cellStyle name="Normal 3 4 3 2 3 4 5" xfId="31888"/>
    <cellStyle name="Normal 3 4 3 2 3 4 6" xfId="42443"/>
    <cellStyle name="Normal 3 4 3 2 3 4 7" xfId="53007"/>
    <cellStyle name="Normal 3 4 3 2 3 5" xfId="8464"/>
    <cellStyle name="Normal 3 4 3 2 3 5 2" xfId="23971"/>
    <cellStyle name="Normal 3 4 3 2 3 5 3" xfId="34528"/>
    <cellStyle name="Normal 3 4 3 2 3 5 4" xfId="45083"/>
    <cellStyle name="Normal 3 4 3 2 3 5 5" xfId="55647"/>
    <cellStyle name="Normal 3 4 3 2 3 6" xfId="3182"/>
    <cellStyle name="Normal 3 4 3 2 3 7" xfId="13760"/>
    <cellStyle name="Normal 3 4 3 2 3 8" xfId="18691"/>
    <cellStyle name="Normal 3 4 3 2 3 9" xfId="29248"/>
    <cellStyle name="Normal 3 4 3 2 4" xfId="890"/>
    <cellStyle name="Normal 3 4 3 2 4 10" xfId="50719"/>
    <cellStyle name="Normal 3 4 3 2 4 2" xfId="2122"/>
    <cellStyle name="Normal 3 4 3 2 4 2 2" xfId="7408"/>
    <cellStyle name="Normal 3 4 3 2 4 2 2 2" xfId="12689"/>
    <cellStyle name="Normal 3 4 3 2 4 2 2 2 2" xfId="28195"/>
    <cellStyle name="Normal 3 4 3 2 4 2 2 2 3" xfId="38752"/>
    <cellStyle name="Normal 3 4 3 2 4 2 2 2 4" xfId="49307"/>
    <cellStyle name="Normal 3 4 3 2 4 2 2 2 5" xfId="59871"/>
    <cellStyle name="Normal 3 4 3 2 4 2 2 3" xfId="17808"/>
    <cellStyle name="Normal 3 4 3 2 4 2 2 4" xfId="22915"/>
    <cellStyle name="Normal 3 4 3 2 4 2 2 5" xfId="33472"/>
    <cellStyle name="Normal 3 4 3 2 4 2 2 6" xfId="44027"/>
    <cellStyle name="Normal 3 4 3 2 4 2 2 7" xfId="54591"/>
    <cellStyle name="Normal 3 4 3 2 4 2 3" xfId="10048"/>
    <cellStyle name="Normal 3 4 3 2 4 2 3 2" xfId="25555"/>
    <cellStyle name="Normal 3 4 3 2 4 2 3 3" xfId="36112"/>
    <cellStyle name="Normal 3 4 3 2 4 2 3 4" xfId="46667"/>
    <cellStyle name="Normal 3 4 3 2 4 2 3 5" xfId="57231"/>
    <cellStyle name="Normal 3 4 3 2 4 2 4" xfId="4766"/>
    <cellStyle name="Normal 3 4 3 2 4 2 5" xfId="15344"/>
    <cellStyle name="Normal 3 4 3 2 4 2 6" xfId="20275"/>
    <cellStyle name="Normal 3 4 3 2 4 2 7" xfId="30832"/>
    <cellStyle name="Normal 3 4 3 2 4 2 8" xfId="41387"/>
    <cellStyle name="Normal 3 4 3 2 4 2 9" xfId="51951"/>
    <cellStyle name="Normal 3 4 3 2 4 3" xfId="6176"/>
    <cellStyle name="Normal 3 4 3 2 4 3 2" xfId="11457"/>
    <cellStyle name="Normal 3 4 3 2 4 3 2 2" xfId="26963"/>
    <cellStyle name="Normal 3 4 3 2 4 3 2 3" xfId="37520"/>
    <cellStyle name="Normal 3 4 3 2 4 3 2 4" xfId="48075"/>
    <cellStyle name="Normal 3 4 3 2 4 3 2 5" xfId="58639"/>
    <cellStyle name="Normal 3 4 3 2 4 3 3" xfId="16576"/>
    <cellStyle name="Normal 3 4 3 2 4 3 4" xfId="21683"/>
    <cellStyle name="Normal 3 4 3 2 4 3 5" xfId="32240"/>
    <cellStyle name="Normal 3 4 3 2 4 3 6" xfId="42795"/>
    <cellStyle name="Normal 3 4 3 2 4 3 7" xfId="53359"/>
    <cellStyle name="Normal 3 4 3 2 4 4" xfId="8816"/>
    <cellStyle name="Normal 3 4 3 2 4 4 2" xfId="24323"/>
    <cellStyle name="Normal 3 4 3 2 4 4 3" xfId="34880"/>
    <cellStyle name="Normal 3 4 3 2 4 4 4" xfId="45435"/>
    <cellStyle name="Normal 3 4 3 2 4 4 5" xfId="55999"/>
    <cellStyle name="Normal 3 4 3 2 4 5" xfId="3534"/>
    <cellStyle name="Normal 3 4 3 2 4 6" xfId="14112"/>
    <cellStyle name="Normal 3 4 3 2 4 7" xfId="19043"/>
    <cellStyle name="Normal 3 4 3 2 4 8" xfId="29600"/>
    <cellStyle name="Normal 3 4 3 2 4 9" xfId="40155"/>
    <cellStyle name="Normal 3 4 3 2 5" xfId="1418"/>
    <cellStyle name="Normal 3 4 3 2 5 2" xfId="6704"/>
    <cellStyle name="Normal 3 4 3 2 5 2 2" xfId="11985"/>
    <cellStyle name="Normal 3 4 3 2 5 2 2 2" xfId="27491"/>
    <cellStyle name="Normal 3 4 3 2 5 2 2 3" xfId="38048"/>
    <cellStyle name="Normal 3 4 3 2 5 2 2 4" xfId="48603"/>
    <cellStyle name="Normal 3 4 3 2 5 2 2 5" xfId="59167"/>
    <cellStyle name="Normal 3 4 3 2 5 2 3" xfId="17104"/>
    <cellStyle name="Normal 3 4 3 2 5 2 4" xfId="22211"/>
    <cellStyle name="Normal 3 4 3 2 5 2 5" xfId="32768"/>
    <cellStyle name="Normal 3 4 3 2 5 2 6" xfId="43323"/>
    <cellStyle name="Normal 3 4 3 2 5 2 7" xfId="53887"/>
    <cellStyle name="Normal 3 4 3 2 5 3" xfId="9344"/>
    <cellStyle name="Normal 3 4 3 2 5 3 2" xfId="24851"/>
    <cellStyle name="Normal 3 4 3 2 5 3 3" xfId="35408"/>
    <cellStyle name="Normal 3 4 3 2 5 3 4" xfId="45963"/>
    <cellStyle name="Normal 3 4 3 2 5 3 5" xfId="56527"/>
    <cellStyle name="Normal 3 4 3 2 5 4" xfId="4062"/>
    <cellStyle name="Normal 3 4 3 2 5 5" xfId="14640"/>
    <cellStyle name="Normal 3 4 3 2 5 6" xfId="19571"/>
    <cellStyle name="Normal 3 4 3 2 5 7" xfId="30128"/>
    <cellStyle name="Normal 3 4 3 2 5 8" xfId="40683"/>
    <cellStyle name="Normal 3 4 3 2 5 9" xfId="51247"/>
    <cellStyle name="Normal 3 4 3 2 6" xfId="2650"/>
    <cellStyle name="Normal 3 4 3 2 6 2" xfId="7936"/>
    <cellStyle name="Normal 3 4 3 2 6 2 2" xfId="13217"/>
    <cellStyle name="Normal 3 4 3 2 6 2 2 2" xfId="28723"/>
    <cellStyle name="Normal 3 4 3 2 6 2 2 3" xfId="39280"/>
    <cellStyle name="Normal 3 4 3 2 6 2 2 4" xfId="49835"/>
    <cellStyle name="Normal 3 4 3 2 6 2 2 5" xfId="60399"/>
    <cellStyle name="Normal 3 4 3 2 6 2 3" xfId="23443"/>
    <cellStyle name="Normal 3 4 3 2 6 2 4" xfId="34000"/>
    <cellStyle name="Normal 3 4 3 2 6 2 5" xfId="44555"/>
    <cellStyle name="Normal 3 4 3 2 6 2 6" xfId="55119"/>
    <cellStyle name="Normal 3 4 3 2 6 3" xfId="10576"/>
    <cellStyle name="Normal 3 4 3 2 6 3 2" xfId="26083"/>
    <cellStyle name="Normal 3 4 3 2 6 3 3" xfId="36640"/>
    <cellStyle name="Normal 3 4 3 2 6 3 4" xfId="47195"/>
    <cellStyle name="Normal 3 4 3 2 6 3 5" xfId="57759"/>
    <cellStyle name="Normal 3 4 3 2 6 4" xfId="5294"/>
    <cellStyle name="Normal 3 4 3 2 6 5" xfId="15872"/>
    <cellStyle name="Normal 3 4 3 2 6 6" xfId="20803"/>
    <cellStyle name="Normal 3 4 3 2 6 7" xfId="31360"/>
    <cellStyle name="Normal 3 4 3 2 6 8" xfId="41915"/>
    <cellStyle name="Normal 3 4 3 2 6 9" xfId="52479"/>
    <cellStyle name="Normal 3 4 3 2 7" xfId="5471"/>
    <cellStyle name="Normal 3 4 3 2 7 2" xfId="10753"/>
    <cellStyle name="Normal 3 4 3 2 7 2 2" xfId="26259"/>
    <cellStyle name="Normal 3 4 3 2 7 2 3" xfId="36816"/>
    <cellStyle name="Normal 3 4 3 2 7 2 4" xfId="47371"/>
    <cellStyle name="Normal 3 4 3 2 7 2 5" xfId="57935"/>
    <cellStyle name="Normal 3 4 3 2 7 3" xfId="20979"/>
    <cellStyle name="Normal 3 4 3 2 7 4" xfId="31536"/>
    <cellStyle name="Normal 3 4 3 2 7 5" xfId="42091"/>
    <cellStyle name="Normal 3 4 3 2 7 6" xfId="52655"/>
    <cellStyle name="Normal 3 4 3 2 8" xfId="8112"/>
    <cellStyle name="Normal 3 4 3 2 8 2" xfId="23619"/>
    <cellStyle name="Normal 3 4 3 2 8 3" xfId="34176"/>
    <cellStyle name="Normal 3 4 3 2 8 4" xfId="44731"/>
    <cellStyle name="Normal 3 4 3 2 8 5" xfId="55295"/>
    <cellStyle name="Normal 3 4 3 2 9" xfId="2827"/>
    <cellStyle name="Normal 3 4 3 3" xfId="274"/>
    <cellStyle name="Normal 3 4 3 3 10" xfId="28989"/>
    <cellStyle name="Normal 3 4 3 3 11" xfId="39544"/>
    <cellStyle name="Normal 3 4 3 3 12" xfId="50104"/>
    <cellStyle name="Normal 3 4 3 3 2" xfId="627"/>
    <cellStyle name="Normal 3 4 3 3 2 10" xfId="50456"/>
    <cellStyle name="Normal 3 4 3 3 2 2" xfId="1859"/>
    <cellStyle name="Normal 3 4 3 3 2 2 2" xfId="7145"/>
    <cellStyle name="Normal 3 4 3 3 2 2 2 2" xfId="12426"/>
    <cellStyle name="Normal 3 4 3 3 2 2 2 2 2" xfId="27932"/>
    <cellStyle name="Normal 3 4 3 3 2 2 2 2 3" xfId="38489"/>
    <cellStyle name="Normal 3 4 3 3 2 2 2 2 4" xfId="49044"/>
    <cellStyle name="Normal 3 4 3 3 2 2 2 2 5" xfId="59608"/>
    <cellStyle name="Normal 3 4 3 3 2 2 2 3" xfId="17545"/>
    <cellStyle name="Normal 3 4 3 3 2 2 2 4" xfId="22652"/>
    <cellStyle name="Normal 3 4 3 3 2 2 2 5" xfId="33209"/>
    <cellStyle name="Normal 3 4 3 3 2 2 2 6" xfId="43764"/>
    <cellStyle name="Normal 3 4 3 3 2 2 2 7" xfId="54328"/>
    <cellStyle name="Normal 3 4 3 3 2 2 3" xfId="9785"/>
    <cellStyle name="Normal 3 4 3 3 2 2 3 2" xfId="25292"/>
    <cellStyle name="Normal 3 4 3 3 2 2 3 3" xfId="35849"/>
    <cellStyle name="Normal 3 4 3 3 2 2 3 4" xfId="46404"/>
    <cellStyle name="Normal 3 4 3 3 2 2 3 5" xfId="56968"/>
    <cellStyle name="Normal 3 4 3 3 2 2 4" xfId="4503"/>
    <cellStyle name="Normal 3 4 3 3 2 2 5" xfId="15081"/>
    <cellStyle name="Normal 3 4 3 3 2 2 6" xfId="20012"/>
    <cellStyle name="Normal 3 4 3 3 2 2 7" xfId="30569"/>
    <cellStyle name="Normal 3 4 3 3 2 2 8" xfId="41124"/>
    <cellStyle name="Normal 3 4 3 3 2 2 9" xfId="51688"/>
    <cellStyle name="Normal 3 4 3 3 2 3" xfId="5913"/>
    <cellStyle name="Normal 3 4 3 3 2 3 2" xfId="11194"/>
    <cellStyle name="Normal 3 4 3 3 2 3 2 2" xfId="26700"/>
    <cellStyle name="Normal 3 4 3 3 2 3 2 3" xfId="37257"/>
    <cellStyle name="Normal 3 4 3 3 2 3 2 4" xfId="47812"/>
    <cellStyle name="Normal 3 4 3 3 2 3 2 5" xfId="58376"/>
    <cellStyle name="Normal 3 4 3 3 2 3 3" xfId="16313"/>
    <cellStyle name="Normal 3 4 3 3 2 3 4" xfId="21420"/>
    <cellStyle name="Normal 3 4 3 3 2 3 5" xfId="31977"/>
    <cellStyle name="Normal 3 4 3 3 2 3 6" xfId="42532"/>
    <cellStyle name="Normal 3 4 3 3 2 3 7" xfId="53096"/>
    <cellStyle name="Normal 3 4 3 3 2 4" xfId="8553"/>
    <cellStyle name="Normal 3 4 3 3 2 4 2" xfId="24060"/>
    <cellStyle name="Normal 3 4 3 3 2 4 3" xfId="34617"/>
    <cellStyle name="Normal 3 4 3 3 2 4 4" xfId="45172"/>
    <cellStyle name="Normal 3 4 3 3 2 4 5" xfId="55736"/>
    <cellStyle name="Normal 3 4 3 3 2 5" xfId="3271"/>
    <cellStyle name="Normal 3 4 3 3 2 6" xfId="13849"/>
    <cellStyle name="Normal 3 4 3 3 2 7" xfId="18780"/>
    <cellStyle name="Normal 3 4 3 3 2 8" xfId="29337"/>
    <cellStyle name="Normal 3 4 3 3 2 9" xfId="39892"/>
    <cellStyle name="Normal 3 4 3 3 3" xfId="979"/>
    <cellStyle name="Normal 3 4 3 3 3 10" xfId="50808"/>
    <cellStyle name="Normal 3 4 3 3 3 2" xfId="2211"/>
    <cellStyle name="Normal 3 4 3 3 3 2 2" xfId="7497"/>
    <cellStyle name="Normal 3 4 3 3 3 2 2 2" xfId="12778"/>
    <cellStyle name="Normal 3 4 3 3 3 2 2 2 2" xfId="28284"/>
    <cellStyle name="Normal 3 4 3 3 3 2 2 2 3" xfId="38841"/>
    <cellStyle name="Normal 3 4 3 3 3 2 2 2 4" xfId="49396"/>
    <cellStyle name="Normal 3 4 3 3 3 2 2 2 5" xfId="59960"/>
    <cellStyle name="Normal 3 4 3 3 3 2 2 3" xfId="17897"/>
    <cellStyle name="Normal 3 4 3 3 3 2 2 4" xfId="23004"/>
    <cellStyle name="Normal 3 4 3 3 3 2 2 5" xfId="33561"/>
    <cellStyle name="Normal 3 4 3 3 3 2 2 6" xfId="44116"/>
    <cellStyle name="Normal 3 4 3 3 3 2 2 7" xfId="54680"/>
    <cellStyle name="Normal 3 4 3 3 3 2 3" xfId="10137"/>
    <cellStyle name="Normal 3 4 3 3 3 2 3 2" xfId="25644"/>
    <cellStyle name="Normal 3 4 3 3 3 2 3 3" xfId="36201"/>
    <cellStyle name="Normal 3 4 3 3 3 2 3 4" xfId="46756"/>
    <cellStyle name="Normal 3 4 3 3 3 2 3 5" xfId="57320"/>
    <cellStyle name="Normal 3 4 3 3 3 2 4" xfId="4855"/>
    <cellStyle name="Normal 3 4 3 3 3 2 5" xfId="15433"/>
    <cellStyle name="Normal 3 4 3 3 3 2 6" xfId="20364"/>
    <cellStyle name="Normal 3 4 3 3 3 2 7" xfId="30921"/>
    <cellStyle name="Normal 3 4 3 3 3 2 8" xfId="41476"/>
    <cellStyle name="Normal 3 4 3 3 3 2 9" xfId="52040"/>
    <cellStyle name="Normal 3 4 3 3 3 3" xfId="6265"/>
    <cellStyle name="Normal 3 4 3 3 3 3 2" xfId="11546"/>
    <cellStyle name="Normal 3 4 3 3 3 3 2 2" xfId="27052"/>
    <cellStyle name="Normal 3 4 3 3 3 3 2 3" xfId="37609"/>
    <cellStyle name="Normal 3 4 3 3 3 3 2 4" xfId="48164"/>
    <cellStyle name="Normal 3 4 3 3 3 3 2 5" xfId="58728"/>
    <cellStyle name="Normal 3 4 3 3 3 3 3" xfId="16665"/>
    <cellStyle name="Normal 3 4 3 3 3 3 4" xfId="21772"/>
    <cellStyle name="Normal 3 4 3 3 3 3 5" xfId="32329"/>
    <cellStyle name="Normal 3 4 3 3 3 3 6" xfId="42884"/>
    <cellStyle name="Normal 3 4 3 3 3 3 7" xfId="53448"/>
    <cellStyle name="Normal 3 4 3 3 3 4" xfId="8905"/>
    <cellStyle name="Normal 3 4 3 3 3 4 2" xfId="24412"/>
    <cellStyle name="Normal 3 4 3 3 3 4 3" xfId="34969"/>
    <cellStyle name="Normal 3 4 3 3 3 4 4" xfId="45524"/>
    <cellStyle name="Normal 3 4 3 3 3 4 5" xfId="56088"/>
    <cellStyle name="Normal 3 4 3 3 3 5" xfId="3623"/>
    <cellStyle name="Normal 3 4 3 3 3 6" xfId="14201"/>
    <cellStyle name="Normal 3 4 3 3 3 7" xfId="19132"/>
    <cellStyle name="Normal 3 4 3 3 3 8" xfId="29689"/>
    <cellStyle name="Normal 3 4 3 3 3 9" xfId="40244"/>
    <cellStyle name="Normal 3 4 3 3 4" xfId="1507"/>
    <cellStyle name="Normal 3 4 3 3 4 2" xfId="6793"/>
    <cellStyle name="Normal 3 4 3 3 4 2 2" xfId="12074"/>
    <cellStyle name="Normal 3 4 3 3 4 2 2 2" xfId="27580"/>
    <cellStyle name="Normal 3 4 3 3 4 2 2 3" xfId="38137"/>
    <cellStyle name="Normal 3 4 3 3 4 2 2 4" xfId="48692"/>
    <cellStyle name="Normal 3 4 3 3 4 2 2 5" xfId="59256"/>
    <cellStyle name="Normal 3 4 3 3 4 2 3" xfId="17193"/>
    <cellStyle name="Normal 3 4 3 3 4 2 4" xfId="22300"/>
    <cellStyle name="Normal 3 4 3 3 4 2 5" xfId="32857"/>
    <cellStyle name="Normal 3 4 3 3 4 2 6" xfId="43412"/>
    <cellStyle name="Normal 3 4 3 3 4 2 7" xfId="53976"/>
    <cellStyle name="Normal 3 4 3 3 4 3" xfId="9433"/>
    <cellStyle name="Normal 3 4 3 3 4 3 2" xfId="24940"/>
    <cellStyle name="Normal 3 4 3 3 4 3 3" xfId="35497"/>
    <cellStyle name="Normal 3 4 3 3 4 3 4" xfId="46052"/>
    <cellStyle name="Normal 3 4 3 3 4 3 5" xfId="56616"/>
    <cellStyle name="Normal 3 4 3 3 4 4" xfId="4151"/>
    <cellStyle name="Normal 3 4 3 3 4 5" xfId="14729"/>
    <cellStyle name="Normal 3 4 3 3 4 6" xfId="19660"/>
    <cellStyle name="Normal 3 4 3 3 4 7" xfId="30217"/>
    <cellStyle name="Normal 3 4 3 3 4 8" xfId="40772"/>
    <cellStyle name="Normal 3 4 3 3 4 9" xfId="51336"/>
    <cellStyle name="Normal 3 4 3 3 5" xfId="5560"/>
    <cellStyle name="Normal 3 4 3 3 5 2" xfId="10842"/>
    <cellStyle name="Normal 3 4 3 3 5 2 2" xfId="26348"/>
    <cellStyle name="Normal 3 4 3 3 5 2 3" xfId="36905"/>
    <cellStyle name="Normal 3 4 3 3 5 2 4" xfId="47460"/>
    <cellStyle name="Normal 3 4 3 3 5 2 5" xfId="58024"/>
    <cellStyle name="Normal 3 4 3 3 5 3" xfId="15961"/>
    <cellStyle name="Normal 3 4 3 3 5 4" xfId="21068"/>
    <cellStyle name="Normal 3 4 3 3 5 5" xfId="31625"/>
    <cellStyle name="Normal 3 4 3 3 5 6" xfId="42180"/>
    <cellStyle name="Normal 3 4 3 3 5 7" xfId="52744"/>
    <cellStyle name="Normal 3 4 3 3 6" xfId="8201"/>
    <cellStyle name="Normal 3 4 3 3 6 2" xfId="23708"/>
    <cellStyle name="Normal 3 4 3 3 6 3" xfId="34265"/>
    <cellStyle name="Normal 3 4 3 3 6 4" xfId="44820"/>
    <cellStyle name="Normal 3 4 3 3 6 5" xfId="55384"/>
    <cellStyle name="Normal 3 4 3 3 7" xfId="2923"/>
    <cellStyle name="Normal 3 4 3 3 8" xfId="13497"/>
    <cellStyle name="Normal 3 4 3 3 9" xfId="18428"/>
    <cellStyle name="Normal 3 4 3 4" xfId="451"/>
    <cellStyle name="Normal 3 4 3 4 10" xfId="39719"/>
    <cellStyle name="Normal 3 4 3 4 11" xfId="50281"/>
    <cellStyle name="Normal 3 4 3 4 2" xfId="1156"/>
    <cellStyle name="Normal 3 4 3 4 2 10" xfId="50985"/>
    <cellStyle name="Normal 3 4 3 4 2 2" xfId="2388"/>
    <cellStyle name="Normal 3 4 3 4 2 2 2" xfId="7674"/>
    <cellStyle name="Normal 3 4 3 4 2 2 2 2" xfId="12955"/>
    <cellStyle name="Normal 3 4 3 4 2 2 2 2 2" xfId="28461"/>
    <cellStyle name="Normal 3 4 3 4 2 2 2 2 3" xfId="39018"/>
    <cellStyle name="Normal 3 4 3 4 2 2 2 2 4" xfId="49573"/>
    <cellStyle name="Normal 3 4 3 4 2 2 2 2 5" xfId="60137"/>
    <cellStyle name="Normal 3 4 3 4 2 2 2 3" xfId="18074"/>
    <cellStyle name="Normal 3 4 3 4 2 2 2 4" xfId="23181"/>
    <cellStyle name="Normal 3 4 3 4 2 2 2 5" xfId="33738"/>
    <cellStyle name="Normal 3 4 3 4 2 2 2 6" xfId="44293"/>
    <cellStyle name="Normal 3 4 3 4 2 2 2 7" xfId="54857"/>
    <cellStyle name="Normal 3 4 3 4 2 2 3" xfId="10314"/>
    <cellStyle name="Normal 3 4 3 4 2 2 3 2" xfId="25821"/>
    <cellStyle name="Normal 3 4 3 4 2 2 3 3" xfId="36378"/>
    <cellStyle name="Normal 3 4 3 4 2 2 3 4" xfId="46933"/>
    <cellStyle name="Normal 3 4 3 4 2 2 3 5" xfId="57497"/>
    <cellStyle name="Normal 3 4 3 4 2 2 4" xfId="5032"/>
    <cellStyle name="Normal 3 4 3 4 2 2 5" xfId="15610"/>
    <cellStyle name="Normal 3 4 3 4 2 2 6" xfId="20541"/>
    <cellStyle name="Normal 3 4 3 4 2 2 7" xfId="31098"/>
    <cellStyle name="Normal 3 4 3 4 2 2 8" xfId="41653"/>
    <cellStyle name="Normal 3 4 3 4 2 2 9" xfId="52217"/>
    <cellStyle name="Normal 3 4 3 4 2 3" xfId="6442"/>
    <cellStyle name="Normal 3 4 3 4 2 3 2" xfId="11723"/>
    <cellStyle name="Normal 3 4 3 4 2 3 2 2" xfId="27229"/>
    <cellStyle name="Normal 3 4 3 4 2 3 2 3" xfId="37786"/>
    <cellStyle name="Normal 3 4 3 4 2 3 2 4" xfId="48341"/>
    <cellStyle name="Normal 3 4 3 4 2 3 2 5" xfId="58905"/>
    <cellStyle name="Normal 3 4 3 4 2 3 3" xfId="16842"/>
    <cellStyle name="Normal 3 4 3 4 2 3 4" xfId="21949"/>
    <cellStyle name="Normal 3 4 3 4 2 3 5" xfId="32506"/>
    <cellStyle name="Normal 3 4 3 4 2 3 6" xfId="43061"/>
    <cellStyle name="Normal 3 4 3 4 2 3 7" xfId="53625"/>
    <cellStyle name="Normal 3 4 3 4 2 4" xfId="9082"/>
    <cellStyle name="Normal 3 4 3 4 2 4 2" xfId="24589"/>
    <cellStyle name="Normal 3 4 3 4 2 4 3" xfId="35146"/>
    <cellStyle name="Normal 3 4 3 4 2 4 4" xfId="45701"/>
    <cellStyle name="Normal 3 4 3 4 2 4 5" xfId="56265"/>
    <cellStyle name="Normal 3 4 3 4 2 5" xfId="3800"/>
    <cellStyle name="Normal 3 4 3 4 2 6" xfId="14378"/>
    <cellStyle name="Normal 3 4 3 4 2 7" xfId="19309"/>
    <cellStyle name="Normal 3 4 3 4 2 8" xfId="29866"/>
    <cellStyle name="Normal 3 4 3 4 2 9" xfId="40421"/>
    <cellStyle name="Normal 3 4 3 4 3" xfId="1684"/>
    <cellStyle name="Normal 3 4 3 4 3 2" xfId="6970"/>
    <cellStyle name="Normal 3 4 3 4 3 2 2" xfId="12251"/>
    <cellStyle name="Normal 3 4 3 4 3 2 2 2" xfId="27757"/>
    <cellStyle name="Normal 3 4 3 4 3 2 2 3" xfId="38314"/>
    <cellStyle name="Normal 3 4 3 4 3 2 2 4" xfId="48869"/>
    <cellStyle name="Normal 3 4 3 4 3 2 2 5" xfId="59433"/>
    <cellStyle name="Normal 3 4 3 4 3 2 3" xfId="17370"/>
    <cellStyle name="Normal 3 4 3 4 3 2 4" xfId="22477"/>
    <cellStyle name="Normal 3 4 3 4 3 2 5" xfId="33034"/>
    <cellStyle name="Normal 3 4 3 4 3 2 6" xfId="43589"/>
    <cellStyle name="Normal 3 4 3 4 3 2 7" xfId="54153"/>
    <cellStyle name="Normal 3 4 3 4 3 3" xfId="9610"/>
    <cellStyle name="Normal 3 4 3 4 3 3 2" xfId="25117"/>
    <cellStyle name="Normal 3 4 3 4 3 3 3" xfId="35674"/>
    <cellStyle name="Normal 3 4 3 4 3 3 4" xfId="46229"/>
    <cellStyle name="Normal 3 4 3 4 3 3 5" xfId="56793"/>
    <cellStyle name="Normal 3 4 3 4 3 4" xfId="4328"/>
    <cellStyle name="Normal 3 4 3 4 3 5" xfId="14906"/>
    <cellStyle name="Normal 3 4 3 4 3 6" xfId="19837"/>
    <cellStyle name="Normal 3 4 3 4 3 7" xfId="30394"/>
    <cellStyle name="Normal 3 4 3 4 3 8" xfId="40949"/>
    <cellStyle name="Normal 3 4 3 4 3 9" xfId="51513"/>
    <cellStyle name="Normal 3 4 3 4 4" xfId="5737"/>
    <cellStyle name="Normal 3 4 3 4 4 2" xfId="11019"/>
    <cellStyle name="Normal 3 4 3 4 4 2 2" xfId="26525"/>
    <cellStyle name="Normal 3 4 3 4 4 2 3" xfId="37082"/>
    <cellStyle name="Normal 3 4 3 4 4 2 4" xfId="47637"/>
    <cellStyle name="Normal 3 4 3 4 4 2 5" xfId="58201"/>
    <cellStyle name="Normal 3 4 3 4 4 3" xfId="16138"/>
    <cellStyle name="Normal 3 4 3 4 4 4" xfId="21245"/>
    <cellStyle name="Normal 3 4 3 4 4 5" xfId="31802"/>
    <cellStyle name="Normal 3 4 3 4 4 6" xfId="42357"/>
    <cellStyle name="Normal 3 4 3 4 4 7" xfId="52921"/>
    <cellStyle name="Normal 3 4 3 4 5" xfId="8378"/>
    <cellStyle name="Normal 3 4 3 4 5 2" xfId="23885"/>
    <cellStyle name="Normal 3 4 3 4 5 3" xfId="34442"/>
    <cellStyle name="Normal 3 4 3 4 5 4" xfId="44997"/>
    <cellStyle name="Normal 3 4 3 4 5 5" xfId="55561"/>
    <cellStyle name="Normal 3 4 3 4 6" xfId="3098"/>
    <cellStyle name="Normal 3 4 3 4 7" xfId="13674"/>
    <cellStyle name="Normal 3 4 3 4 8" xfId="18605"/>
    <cellStyle name="Normal 3 4 3 4 9" xfId="29164"/>
    <cellStyle name="Normal 3 4 3 5" xfId="804"/>
    <cellStyle name="Normal 3 4 3 5 10" xfId="50633"/>
    <cellStyle name="Normal 3 4 3 5 2" xfId="2036"/>
    <cellStyle name="Normal 3 4 3 5 2 2" xfId="7322"/>
    <cellStyle name="Normal 3 4 3 5 2 2 2" xfId="12603"/>
    <cellStyle name="Normal 3 4 3 5 2 2 2 2" xfId="28109"/>
    <cellStyle name="Normal 3 4 3 5 2 2 2 3" xfId="38666"/>
    <cellStyle name="Normal 3 4 3 5 2 2 2 4" xfId="49221"/>
    <cellStyle name="Normal 3 4 3 5 2 2 2 5" xfId="59785"/>
    <cellStyle name="Normal 3 4 3 5 2 2 3" xfId="17722"/>
    <cellStyle name="Normal 3 4 3 5 2 2 4" xfId="22829"/>
    <cellStyle name="Normal 3 4 3 5 2 2 5" xfId="33386"/>
    <cellStyle name="Normal 3 4 3 5 2 2 6" xfId="43941"/>
    <cellStyle name="Normal 3 4 3 5 2 2 7" xfId="54505"/>
    <cellStyle name="Normal 3 4 3 5 2 3" xfId="9962"/>
    <cellStyle name="Normal 3 4 3 5 2 3 2" xfId="25469"/>
    <cellStyle name="Normal 3 4 3 5 2 3 3" xfId="36026"/>
    <cellStyle name="Normal 3 4 3 5 2 3 4" xfId="46581"/>
    <cellStyle name="Normal 3 4 3 5 2 3 5" xfId="57145"/>
    <cellStyle name="Normal 3 4 3 5 2 4" xfId="4680"/>
    <cellStyle name="Normal 3 4 3 5 2 5" xfId="15258"/>
    <cellStyle name="Normal 3 4 3 5 2 6" xfId="20189"/>
    <cellStyle name="Normal 3 4 3 5 2 7" xfId="30746"/>
    <cellStyle name="Normal 3 4 3 5 2 8" xfId="41301"/>
    <cellStyle name="Normal 3 4 3 5 2 9" xfId="51865"/>
    <cellStyle name="Normal 3 4 3 5 3" xfId="6090"/>
    <cellStyle name="Normal 3 4 3 5 3 2" xfId="11371"/>
    <cellStyle name="Normal 3 4 3 5 3 2 2" xfId="26877"/>
    <cellStyle name="Normal 3 4 3 5 3 2 3" xfId="37434"/>
    <cellStyle name="Normal 3 4 3 5 3 2 4" xfId="47989"/>
    <cellStyle name="Normal 3 4 3 5 3 2 5" xfId="58553"/>
    <cellStyle name="Normal 3 4 3 5 3 3" xfId="16490"/>
    <cellStyle name="Normal 3 4 3 5 3 4" xfId="21597"/>
    <cellStyle name="Normal 3 4 3 5 3 5" xfId="32154"/>
    <cellStyle name="Normal 3 4 3 5 3 6" xfId="42709"/>
    <cellStyle name="Normal 3 4 3 5 3 7" xfId="53273"/>
    <cellStyle name="Normal 3 4 3 5 4" xfId="8730"/>
    <cellStyle name="Normal 3 4 3 5 4 2" xfId="24237"/>
    <cellStyle name="Normal 3 4 3 5 4 3" xfId="34794"/>
    <cellStyle name="Normal 3 4 3 5 4 4" xfId="45349"/>
    <cellStyle name="Normal 3 4 3 5 4 5" xfId="55913"/>
    <cellStyle name="Normal 3 4 3 5 5" xfId="3448"/>
    <cellStyle name="Normal 3 4 3 5 6" xfId="14026"/>
    <cellStyle name="Normal 3 4 3 5 7" xfId="18957"/>
    <cellStyle name="Normal 3 4 3 5 8" xfId="29514"/>
    <cellStyle name="Normal 3 4 3 5 9" xfId="40069"/>
    <cellStyle name="Normal 3 4 3 6" xfId="1331"/>
    <cellStyle name="Normal 3 4 3 6 2" xfId="6617"/>
    <cellStyle name="Normal 3 4 3 6 2 2" xfId="11898"/>
    <cellStyle name="Normal 3 4 3 6 2 2 2" xfId="27404"/>
    <cellStyle name="Normal 3 4 3 6 2 2 3" xfId="37961"/>
    <cellStyle name="Normal 3 4 3 6 2 2 4" xfId="48516"/>
    <cellStyle name="Normal 3 4 3 6 2 2 5" xfId="59080"/>
    <cellStyle name="Normal 3 4 3 6 2 3" xfId="17017"/>
    <cellStyle name="Normal 3 4 3 6 2 4" xfId="22124"/>
    <cellStyle name="Normal 3 4 3 6 2 5" xfId="32681"/>
    <cellStyle name="Normal 3 4 3 6 2 6" xfId="43236"/>
    <cellStyle name="Normal 3 4 3 6 2 7" xfId="53800"/>
    <cellStyle name="Normal 3 4 3 6 3" xfId="9257"/>
    <cellStyle name="Normal 3 4 3 6 3 2" xfId="24764"/>
    <cellStyle name="Normal 3 4 3 6 3 3" xfId="35321"/>
    <cellStyle name="Normal 3 4 3 6 3 4" xfId="45876"/>
    <cellStyle name="Normal 3 4 3 6 3 5" xfId="56440"/>
    <cellStyle name="Normal 3 4 3 6 4" xfId="3975"/>
    <cellStyle name="Normal 3 4 3 6 5" xfId="14553"/>
    <cellStyle name="Normal 3 4 3 6 6" xfId="19484"/>
    <cellStyle name="Normal 3 4 3 6 7" xfId="30041"/>
    <cellStyle name="Normal 3 4 3 6 8" xfId="40596"/>
    <cellStyle name="Normal 3 4 3 6 9" xfId="51160"/>
    <cellStyle name="Normal 3 4 3 7" xfId="2563"/>
    <cellStyle name="Normal 3 4 3 7 2" xfId="7849"/>
    <cellStyle name="Normal 3 4 3 7 2 2" xfId="13130"/>
    <cellStyle name="Normal 3 4 3 7 2 2 2" xfId="28636"/>
    <cellStyle name="Normal 3 4 3 7 2 2 3" xfId="39193"/>
    <cellStyle name="Normal 3 4 3 7 2 2 4" xfId="49748"/>
    <cellStyle name="Normal 3 4 3 7 2 2 5" xfId="60312"/>
    <cellStyle name="Normal 3 4 3 7 2 3" xfId="23356"/>
    <cellStyle name="Normal 3 4 3 7 2 4" xfId="33913"/>
    <cellStyle name="Normal 3 4 3 7 2 5" xfId="44468"/>
    <cellStyle name="Normal 3 4 3 7 2 6" xfId="55032"/>
    <cellStyle name="Normal 3 4 3 7 3" xfId="10489"/>
    <cellStyle name="Normal 3 4 3 7 3 2" xfId="25996"/>
    <cellStyle name="Normal 3 4 3 7 3 3" xfId="36553"/>
    <cellStyle name="Normal 3 4 3 7 3 4" xfId="47108"/>
    <cellStyle name="Normal 3 4 3 7 3 5" xfId="57672"/>
    <cellStyle name="Normal 3 4 3 7 4" xfId="5207"/>
    <cellStyle name="Normal 3 4 3 7 5" xfId="15785"/>
    <cellStyle name="Normal 3 4 3 7 6" xfId="20716"/>
    <cellStyle name="Normal 3 4 3 7 7" xfId="31273"/>
    <cellStyle name="Normal 3 4 3 7 8" xfId="41828"/>
    <cellStyle name="Normal 3 4 3 7 9" xfId="52392"/>
    <cellStyle name="Normal 3 4 3 8" xfId="5385"/>
    <cellStyle name="Normal 3 4 3 8 2" xfId="10667"/>
    <cellStyle name="Normal 3 4 3 8 2 2" xfId="26173"/>
    <cellStyle name="Normal 3 4 3 8 2 3" xfId="36730"/>
    <cellStyle name="Normal 3 4 3 8 2 4" xfId="47285"/>
    <cellStyle name="Normal 3 4 3 8 2 5" xfId="57849"/>
    <cellStyle name="Normal 3 4 3 8 3" xfId="20893"/>
    <cellStyle name="Normal 3 4 3 8 4" xfId="31450"/>
    <cellStyle name="Normal 3 4 3 8 5" xfId="42005"/>
    <cellStyle name="Normal 3 4 3 8 6" xfId="52569"/>
    <cellStyle name="Normal 3 4 3 9" xfId="8026"/>
    <cellStyle name="Normal 3 4 3 9 2" xfId="23533"/>
    <cellStyle name="Normal 3 4 3 9 3" xfId="34090"/>
    <cellStyle name="Normal 3 4 3 9 4" xfId="44645"/>
    <cellStyle name="Normal 3 4 3 9 5" xfId="55209"/>
    <cellStyle name="Normal 3 4 4" xfId="113"/>
    <cellStyle name="Normal 3 4 4 10" xfId="2768"/>
    <cellStyle name="Normal 3 4 4 11" xfId="13333"/>
    <cellStyle name="Normal 3 4 4 12" xfId="18262"/>
    <cellStyle name="Normal 3 4 4 13" xfId="28842"/>
    <cellStyle name="Normal 3 4 4 14" xfId="39397"/>
    <cellStyle name="Normal 3 4 4 15" xfId="49939"/>
    <cellStyle name="Normal 3 4 4 2" xfId="193"/>
    <cellStyle name="Normal 3 4 4 2 10" xfId="13420"/>
    <cellStyle name="Normal 3 4 4 2 11" xfId="18350"/>
    <cellStyle name="Normal 3 4 4 2 12" xfId="28912"/>
    <cellStyle name="Normal 3 4 4 2 13" xfId="39467"/>
    <cellStyle name="Normal 3 4 4 2 14" xfId="50027"/>
    <cellStyle name="Normal 3 4 4 2 2" xfId="373"/>
    <cellStyle name="Normal 3 4 4 2 2 10" xfId="29088"/>
    <cellStyle name="Normal 3 4 4 2 2 11" xfId="39643"/>
    <cellStyle name="Normal 3 4 4 2 2 12" xfId="50203"/>
    <cellStyle name="Normal 3 4 4 2 2 2" xfId="726"/>
    <cellStyle name="Normal 3 4 4 2 2 2 10" xfId="50555"/>
    <cellStyle name="Normal 3 4 4 2 2 2 2" xfId="1958"/>
    <cellStyle name="Normal 3 4 4 2 2 2 2 2" xfId="7244"/>
    <cellStyle name="Normal 3 4 4 2 2 2 2 2 2" xfId="12525"/>
    <cellStyle name="Normal 3 4 4 2 2 2 2 2 2 2" xfId="28031"/>
    <cellStyle name="Normal 3 4 4 2 2 2 2 2 2 3" xfId="38588"/>
    <cellStyle name="Normal 3 4 4 2 2 2 2 2 2 4" xfId="49143"/>
    <cellStyle name="Normal 3 4 4 2 2 2 2 2 2 5" xfId="59707"/>
    <cellStyle name="Normal 3 4 4 2 2 2 2 2 3" xfId="17644"/>
    <cellStyle name="Normal 3 4 4 2 2 2 2 2 4" xfId="22751"/>
    <cellStyle name="Normal 3 4 4 2 2 2 2 2 5" xfId="33308"/>
    <cellStyle name="Normal 3 4 4 2 2 2 2 2 6" xfId="43863"/>
    <cellStyle name="Normal 3 4 4 2 2 2 2 2 7" xfId="54427"/>
    <cellStyle name="Normal 3 4 4 2 2 2 2 3" xfId="9884"/>
    <cellStyle name="Normal 3 4 4 2 2 2 2 3 2" xfId="25391"/>
    <cellStyle name="Normal 3 4 4 2 2 2 2 3 3" xfId="35948"/>
    <cellStyle name="Normal 3 4 4 2 2 2 2 3 4" xfId="46503"/>
    <cellStyle name="Normal 3 4 4 2 2 2 2 3 5" xfId="57067"/>
    <cellStyle name="Normal 3 4 4 2 2 2 2 4" xfId="4602"/>
    <cellStyle name="Normal 3 4 4 2 2 2 2 5" xfId="15180"/>
    <cellStyle name="Normal 3 4 4 2 2 2 2 6" xfId="20111"/>
    <cellStyle name="Normal 3 4 4 2 2 2 2 7" xfId="30668"/>
    <cellStyle name="Normal 3 4 4 2 2 2 2 8" xfId="41223"/>
    <cellStyle name="Normal 3 4 4 2 2 2 2 9" xfId="51787"/>
    <cellStyle name="Normal 3 4 4 2 2 2 3" xfId="6012"/>
    <cellStyle name="Normal 3 4 4 2 2 2 3 2" xfId="11293"/>
    <cellStyle name="Normal 3 4 4 2 2 2 3 2 2" xfId="26799"/>
    <cellStyle name="Normal 3 4 4 2 2 2 3 2 3" xfId="37356"/>
    <cellStyle name="Normal 3 4 4 2 2 2 3 2 4" xfId="47911"/>
    <cellStyle name="Normal 3 4 4 2 2 2 3 2 5" xfId="58475"/>
    <cellStyle name="Normal 3 4 4 2 2 2 3 3" xfId="16412"/>
    <cellStyle name="Normal 3 4 4 2 2 2 3 4" xfId="21519"/>
    <cellStyle name="Normal 3 4 4 2 2 2 3 5" xfId="32076"/>
    <cellStyle name="Normal 3 4 4 2 2 2 3 6" xfId="42631"/>
    <cellStyle name="Normal 3 4 4 2 2 2 3 7" xfId="53195"/>
    <cellStyle name="Normal 3 4 4 2 2 2 4" xfId="8652"/>
    <cellStyle name="Normal 3 4 4 2 2 2 4 2" xfId="24159"/>
    <cellStyle name="Normal 3 4 4 2 2 2 4 3" xfId="34716"/>
    <cellStyle name="Normal 3 4 4 2 2 2 4 4" xfId="45271"/>
    <cellStyle name="Normal 3 4 4 2 2 2 4 5" xfId="55835"/>
    <cellStyle name="Normal 3 4 4 2 2 2 5" xfId="3370"/>
    <cellStyle name="Normal 3 4 4 2 2 2 6" xfId="13948"/>
    <cellStyle name="Normal 3 4 4 2 2 2 7" xfId="18879"/>
    <cellStyle name="Normal 3 4 4 2 2 2 8" xfId="29436"/>
    <cellStyle name="Normal 3 4 4 2 2 2 9" xfId="39991"/>
    <cellStyle name="Normal 3 4 4 2 2 3" xfId="1078"/>
    <cellStyle name="Normal 3 4 4 2 2 3 10" xfId="50907"/>
    <cellStyle name="Normal 3 4 4 2 2 3 2" xfId="2310"/>
    <cellStyle name="Normal 3 4 4 2 2 3 2 2" xfId="7596"/>
    <cellStyle name="Normal 3 4 4 2 2 3 2 2 2" xfId="12877"/>
    <cellStyle name="Normal 3 4 4 2 2 3 2 2 2 2" xfId="28383"/>
    <cellStyle name="Normal 3 4 4 2 2 3 2 2 2 3" xfId="38940"/>
    <cellStyle name="Normal 3 4 4 2 2 3 2 2 2 4" xfId="49495"/>
    <cellStyle name="Normal 3 4 4 2 2 3 2 2 2 5" xfId="60059"/>
    <cellStyle name="Normal 3 4 4 2 2 3 2 2 3" xfId="17996"/>
    <cellStyle name="Normal 3 4 4 2 2 3 2 2 4" xfId="23103"/>
    <cellStyle name="Normal 3 4 4 2 2 3 2 2 5" xfId="33660"/>
    <cellStyle name="Normal 3 4 4 2 2 3 2 2 6" xfId="44215"/>
    <cellStyle name="Normal 3 4 4 2 2 3 2 2 7" xfId="54779"/>
    <cellStyle name="Normal 3 4 4 2 2 3 2 3" xfId="10236"/>
    <cellStyle name="Normal 3 4 4 2 2 3 2 3 2" xfId="25743"/>
    <cellStyle name="Normal 3 4 4 2 2 3 2 3 3" xfId="36300"/>
    <cellStyle name="Normal 3 4 4 2 2 3 2 3 4" xfId="46855"/>
    <cellStyle name="Normal 3 4 4 2 2 3 2 3 5" xfId="57419"/>
    <cellStyle name="Normal 3 4 4 2 2 3 2 4" xfId="4954"/>
    <cellStyle name="Normal 3 4 4 2 2 3 2 5" xfId="15532"/>
    <cellStyle name="Normal 3 4 4 2 2 3 2 6" xfId="20463"/>
    <cellStyle name="Normal 3 4 4 2 2 3 2 7" xfId="31020"/>
    <cellStyle name="Normal 3 4 4 2 2 3 2 8" xfId="41575"/>
    <cellStyle name="Normal 3 4 4 2 2 3 2 9" xfId="52139"/>
    <cellStyle name="Normal 3 4 4 2 2 3 3" xfId="6364"/>
    <cellStyle name="Normal 3 4 4 2 2 3 3 2" xfId="11645"/>
    <cellStyle name="Normal 3 4 4 2 2 3 3 2 2" xfId="27151"/>
    <cellStyle name="Normal 3 4 4 2 2 3 3 2 3" xfId="37708"/>
    <cellStyle name="Normal 3 4 4 2 2 3 3 2 4" xfId="48263"/>
    <cellStyle name="Normal 3 4 4 2 2 3 3 2 5" xfId="58827"/>
    <cellStyle name="Normal 3 4 4 2 2 3 3 3" xfId="16764"/>
    <cellStyle name="Normal 3 4 4 2 2 3 3 4" xfId="21871"/>
    <cellStyle name="Normal 3 4 4 2 2 3 3 5" xfId="32428"/>
    <cellStyle name="Normal 3 4 4 2 2 3 3 6" xfId="42983"/>
    <cellStyle name="Normal 3 4 4 2 2 3 3 7" xfId="53547"/>
    <cellStyle name="Normal 3 4 4 2 2 3 4" xfId="9004"/>
    <cellStyle name="Normal 3 4 4 2 2 3 4 2" xfId="24511"/>
    <cellStyle name="Normal 3 4 4 2 2 3 4 3" xfId="35068"/>
    <cellStyle name="Normal 3 4 4 2 2 3 4 4" xfId="45623"/>
    <cellStyle name="Normal 3 4 4 2 2 3 4 5" xfId="56187"/>
    <cellStyle name="Normal 3 4 4 2 2 3 5" xfId="3722"/>
    <cellStyle name="Normal 3 4 4 2 2 3 6" xfId="14300"/>
    <cellStyle name="Normal 3 4 4 2 2 3 7" xfId="19231"/>
    <cellStyle name="Normal 3 4 4 2 2 3 8" xfId="29788"/>
    <cellStyle name="Normal 3 4 4 2 2 3 9" xfId="40343"/>
    <cellStyle name="Normal 3 4 4 2 2 4" xfId="1606"/>
    <cellStyle name="Normal 3 4 4 2 2 4 2" xfId="6892"/>
    <cellStyle name="Normal 3 4 4 2 2 4 2 2" xfId="12173"/>
    <cellStyle name="Normal 3 4 4 2 2 4 2 2 2" xfId="27679"/>
    <cellStyle name="Normal 3 4 4 2 2 4 2 2 3" xfId="38236"/>
    <cellStyle name="Normal 3 4 4 2 2 4 2 2 4" xfId="48791"/>
    <cellStyle name="Normal 3 4 4 2 2 4 2 2 5" xfId="59355"/>
    <cellStyle name="Normal 3 4 4 2 2 4 2 3" xfId="17292"/>
    <cellStyle name="Normal 3 4 4 2 2 4 2 4" xfId="22399"/>
    <cellStyle name="Normal 3 4 4 2 2 4 2 5" xfId="32956"/>
    <cellStyle name="Normal 3 4 4 2 2 4 2 6" xfId="43511"/>
    <cellStyle name="Normal 3 4 4 2 2 4 2 7" xfId="54075"/>
    <cellStyle name="Normal 3 4 4 2 2 4 3" xfId="9532"/>
    <cellStyle name="Normal 3 4 4 2 2 4 3 2" xfId="25039"/>
    <cellStyle name="Normal 3 4 4 2 2 4 3 3" xfId="35596"/>
    <cellStyle name="Normal 3 4 4 2 2 4 3 4" xfId="46151"/>
    <cellStyle name="Normal 3 4 4 2 2 4 3 5" xfId="56715"/>
    <cellStyle name="Normal 3 4 4 2 2 4 4" xfId="4250"/>
    <cellStyle name="Normal 3 4 4 2 2 4 5" xfId="14828"/>
    <cellStyle name="Normal 3 4 4 2 2 4 6" xfId="19759"/>
    <cellStyle name="Normal 3 4 4 2 2 4 7" xfId="30316"/>
    <cellStyle name="Normal 3 4 4 2 2 4 8" xfId="40871"/>
    <cellStyle name="Normal 3 4 4 2 2 4 9" xfId="51435"/>
    <cellStyle name="Normal 3 4 4 2 2 5" xfId="5659"/>
    <cellStyle name="Normal 3 4 4 2 2 5 2" xfId="10941"/>
    <cellStyle name="Normal 3 4 4 2 2 5 2 2" xfId="26447"/>
    <cellStyle name="Normal 3 4 4 2 2 5 2 3" xfId="37004"/>
    <cellStyle name="Normal 3 4 4 2 2 5 2 4" xfId="47559"/>
    <cellStyle name="Normal 3 4 4 2 2 5 2 5" xfId="58123"/>
    <cellStyle name="Normal 3 4 4 2 2 5 3" xfId="16060"/>
    <cellStyle name="Normal 3 4 4 2 2 5 4" xfId="21167"/>
    <cellStyle name="Normal 3 4 4 2 2 5 5" xfId="31724"/>
    <cellStyle name="Normal 3 4 4 2 2 5 6" xfId="42279"/>
    <cellStyle name="Normal 3 4 4 2 2 5 7" xfId="52843"/>
    <cellStyle name="Normal 3 4 4 2 2 6" xfId="8300"/>
    <cellStyle name="Normal 3 4 4 2 2 6 2" xfId="23807"/>
    <cellStyle name="Normal 3 4 4 2 2 6 3" xfId="34364"/>
    <cellStyle name="Normal 3 4 4 2 2 6 4" xfId="44919"/>
    <cellStyle name="Normal 3 4 4 2 2 6 5" xfId="55483"/>
    <cellStyle name="Normal 3 4 4 2 2 7" xfId="3022"/>
    <cellStyle name="Normal 3 4 4 2 2 8" xfId="13596"/>
    <cellStyle name="Normal 3 4 4 2 2 9" xfId="18527"/>
    <cellStyle name="Normal 3 4 4 2 3" xfId="549"/>
    <cellStyle name="Normal 3 4 4 2 3 10" xfId="39815"/>
    <cellStyle name="Normal 3 4 4 2 3 11" xfId="50379"/>
    <cellStyle name="Normal 3 4 4 2 3 2" xfId="1254"/>
    <cellStyle name="Normal 3 4 4 2 3 2 10" xfId="51083"/>
    <cellStyle name="Normal 3 4 4 2 3 2 2" xfId="2486"/>
    <cellStyle name="Normal 3 4 4 2 3 2 2 2" xfId="7772"/>
    <cellStyle name="Normal 3 4 4 2 3 2 2 2 2" xfId="13053"/>
    <cellStyle name="Normal 3 4 4 2 3 2 2 2 2 2" xfId="28559"/>
    <cellStyle name="Normal 3 4 4 2 3 2 2 2 2 3" xfId="39116"/>
    <cellStyle name="Normal 3 4 4 2 3 2 2 2 2 4" xfId="49671"/>
    <cellStyle name="Normal 3 4 4 2 3 2 2 2 2 5" xfId="60235"/>
    <cellStyle name="Normal 3 4 4 2 3 2 2 2 3" xfId="18172"/>
    <cellStyle name="Normal 3 4 4 2 3 2 2 2 4" xfId="23279"/>
    <cellStyle name="Normal 3 4 4 2 3 2 2 2 5" xfId="33836"/>
    <cellStyle name="Normal 3 4 4 2 3 2 2 2 6" xfId="44391"/>
    <cellStyle name="Normal 3 4 4 2 3 2 2 2 7" xfId="54955"/>
    <cellStyle name="Normal 3 4 4 2 3 2 2 3" xfId="10412"/>
    <cellStyle name="Normal 3 4 4 2 3 2 2 3 2" xfId="25919"/>
    <cellStyle name="Normal 3 4 4 2 3 2 2 3 3" xfId="36476"/>
    <cellStyle name="Normal 3 4 4 2 3 2 2 3 4" xfId="47031"/>
    <cellStyle name="Normal 3 4 4 2 3 2 2 3 5" xfId="57595"/>
    <cellStyle name="Normal 3 4 4 2 3 2 2 4" xfId="5130"/>
    <cellStyle name="Normal 3 4 4 2 3 2 2 5" xfId="15708"/>
    <cellStyle name="Normal 3 4 4 2 3 2 2 6" xfId="20639"/>
    <cellStyle name="Normal 3 4 4 2 3 2 2 7" xfId="31196"/>
    <cellStyle name="Normal 3 4 4 2 3 2 2 8" xfId="41751"/>
    <cellStyle name="Normal 3 4 4 2 3 2 2 9" xfId="52315"/>
    <cellStyle name="Normal 3 4 4 2 3 2 3" xfId="6540"/>
    <cellStyle name="Normal 3 4 4 2 3 2 3 2" xfId="11821"/>
    <cellStyle name="Normal 3 4 4 2 3 2 3 2 2" xfId="27327"/>
    <cellStyle name="Normal 3 4 4 2 3 2 3 2 3" xfId="37884"/>
    <cellStyle name="Normal 3 4 4 2 3 2 3 2 4" xfId="48439"/>
    <cellStyle name="Normal 3 4 4 2 3 2 3 2 5" xfId="59003"/>
    <cellStyle name="Normal 3 4 4 2 3 2 3 3" xfId="16940"/>
    <cellStyle name="Normal 3 4 4 2 3 2 3 4" xfId="22047"/>
    <cellStyle name="Normal 3 4 4 2 3 2 3 5" xfId="32604"/>
    <cellStyle name="Normal 3 4 4 2 3 2 3 6" xfId="43159"/>
    <cellStyle name="Normal 3 4 4 2 3 2 3 7" xfId="53723"/>
    <cellStyle name="Normal 3 4 4 2 3 2 4" xfId="9180"/>
    <cellStyle name="Normal 3 4 4 2 3 2 4 2" xfId="24687"/>
    <cellStyle name="Normal 3 4 4 2 3 2 4 3" xfId="35244"/>
    <cellStyle name="Normal 3 4 4 2 3 2 4 4" xfId="45799"/>
    <cellStyle name="Normal 3 4 4 2 3 2 4 5" xfId="56363"/>
    <cellStyle name="Normal 3 4 4 2 3 2 5" xfId="3898"/>
    <cellStyle name="Normal 3 4 4 2 3 2 6" xfId="14476"/>
    <cellStyle name="Normal 3 4 4 2 3 2 7" xfId="19407"/>
    <cellStyle name="Normal 3 4 4 2 3 2 8" xfId="29964"/>
    <cellStyle name="Normal 3 4 4 2 3 2 9" xfId="40519"/>
    <cellStyle name="Normal 3 4 4 2 3 3" xfId="1782"/>
    <cellStyle name="Normal 3 4 4 2 3 3 2" xfId="7068"/>
    <cellStyle name="Normal 3 4 4 2 3 3 2 2" xfId="12349"/>
    <cellStyle name="Normal 3 4 4 2 3 3 2 2 2" xfId="27855"/>
    <cellStyle name="Normal 3 4 4 2 3 3 2 2 3" xfId="38412"/>
    <cellStyle name="Normal 3 4 4 2 3 3 2 2 4" xfId="48967"/>
    <cellStyle name="Normal 3 4 4 2 3 3 2 2 5" xfId="59531"/>
    <cellStyle name="Normal 3 4 4 2 3 3 2 3" xfId="17468"/>
    <cellStyle name="Normal 3 4 4 2 3 3 2 4" xfId="22575"/>
    <cellStyle name="Normal 3 4 4 2 3 3 2 5" xfId="33132"/>
    <cellStyle name="Normal 3 4 4 2 3 3 2 6" xfId="43687"/>
    <cellStyle name="Normal 3 4 4 2 3 3 2 7" xfId="54251"/>
    <cellStyle name="Normal 3 4 4 2 3 3 3" xfId="9708"/>
    <cellStyle name="Normal 3 4 4 2 3 3 3 2" xfId="25215"/>
    <cellStyle name="Normal 3 4 4 2 3 3 3 3" xfId="35772"/>
    <cellStyle name="Normal 3 4 4 2 3 3 3 4" xfId="46327"/>
    <cellStyle name="Normal 3 4 4 2 3 3 3 5" xfId="56891"/>
    <cellStyle name="Normal 3 4 4 2 3 3 4" xfId="4426"/>
    <cellStyle name="Normal 3 4 4 2 3 3 5" xfId="15004"/>
    <cellStyle name="Normal 3 4 4 2 3 3 6" xfId="19935"/>
    <cellStyle name="Normal 3 4 4 2 3 3 7" xfId="30492"/>
    <cellStyle name="Normal 3 4 4 2 3 3 8" xfId="41047"/>
    <cellStyle name="Normal 3 4 4 2 3 3 9" xfId="51611"/>
    <cellStyle name="Normal 3 4 4 2 3 4" xfId="5835"/>
    <cellStyle name="Normal 3 4 4 2 3 4 2" xfId="11117"/>
    <cellStyle name="Normal 3 4 4 2 3 4 2 2" xfId="26623"/>
    <cellStyle name="Normal 3 4 4 2 3 4 2 3" xfId="37180"/>
    <cellStyle name="Normal 3 4 4 2 3 4 2 4" xfId="47735"/>
    <cellStyle name="Normal 3 4 4 2 3 4 2 5" xfId="58299"/>
    <cellStyle name="Normal 3 4 4 2 3 4 3" xfId="16236"/>
    <cellStyle name="Normal 3 4 4 2 3 4 4" xfId="21343"/>
    <cellStyle name="Normal 3 4 4 2 3 4 5" xfId="31900"/>
    <cellStyle name="Normal 3 4 4 2 3 4 6" xfId="42455"/>
    <cellStyle name="Normal 3 4 4 2 3 4 7" xfId="53019"/>
    <cellStyle name="Normal 3 4 4 2 3 5" xfId="8476"/>
    <cellStyle name="Normal 3 4 4 2 3 5 2" xfId="23983"/>
    <cellStyle name="Normal 3 4 4 2 3 5 3" xfId="34540"/>
    <cellStyle name="Normal 3 4 4 2 3 5 4" xfId="45095"/>
    <cellStyle name="Normal 3 4 4 2 3 5 5" xfId="55659"/>
    <cellStyle name="Normal 3 4 4 2 3 6" xfId="3194"/>
    <cellStyle name="Normal 3 4 4 2 3 7" xfId="13772"/>
    <cellStyle name="Normal 3 4 4 2 3 8" xfId="18703"/>
    <cellStyle name="Normal 3 4 4 2 3 9" xfId="29260"/>
    <cellStyle name="Normal 3 4 4 2 4" xfId="902"/>
    <cellStyle name="Normal 3 4 4 2 4 10" xfId="50731"/>
    <cellStyle name="Normal 3 4 4 2 4 2" xfId="2134"/>
    <cellStyle name="Normal 3 4 4 2 4 2 2" xfId="7420"/>
    <cellStyle name="Normal 3 4 4 2 4 2 2 2" xfId="12701"/>
    <cellStyle name="Normal 3 4 4 2 4 2 2 2 2" xfId="28207"/>
    <cellStyle name="Normal 3 4 4 2 4 2 2 2 3" xfId="38764"/>
    <cellStyle name="Normal 3 4 4 2 4 2 2 2 4" xfId="49319"/>
    <cellStyle name="Normal 3 4 4 2 4 2 2 2 5" xfId="59883"/>
    <cellStyle name="Normal 3 4 4 2 4 2 2 3" xfId="17820"/>
    <cellStyle name="Normal 3 4 4 2 4 2 2 4" xfId="22927"/>
    <cellStyle name="Normal 3 4 4 2 4 2 2 5" xfId="33484"/>
    <cellStyle name="Normal 3 4 4 2 4 2 2 6" xfId="44039"/>
    <cellStyle name="Normal 3 4 4 2 4 2 2 7" xfId="54603"/>
    <cellStyle name="Normal 3 4 4 2 4 2 3" xfId="10060"/>
    <cellStyle name="Normal 3 4 4 2 4 2 3 2" xfId="25567"/>
    <cellStyle name="Normal 3 4 4 2 4 2 3 3" xfId="36124"/>
    <cellStyle name="Normal 3 4 4 2 4 2 3 4" xfId="46679"/>
    <cellStyle name="Normal 3 4 4 2 4 2 3 5" xfId="57243"/>
    <cellStyle name="Normal 3 4 4 2 4 2 4" xfId="4778"/>
    <cellStyle name="Normal 3 4 4 2 4 2 5" xfId="15356"/>
    <cellStyle name="Normal 3 4 4 2 4 2 6" xfId="20287"/>
    <cellStyle name="Normal 3 4 4 2 4 2 7" xfId="30844"/>
    <cellStyle name="Normal 3 4 4 2 4 2 8" xfId="41399"/>
    <cellStyle name="Normal 3 4 4 2 4 2 9" xfId="51963"/>
    <cellStyle name="Normal 3 4 4 2 4 3" xfId="6188"/>
    <cellStyle name="Normal 3 4 4 2 4 3 2" xfId="11469"/>
    <cellStyle name="Normal 3 4 4 2 4 3 2 2" xfId="26975"/>
    <cellStyle name="Normal 3 4 4 2 4 3 2 3" xfId="37532"/>
    <cellStyle name="Normal 3 4 4 2 4 3 2 4" xfId="48087"/>
    <cellStyle name="Normal 3 4 4 2 4 3 2 5" xfId="58651"/>
    <cellStyle name="Normal 3 4 4 2 4 3 3" xfId="16588"/>
    <cellStyle name="Normal 3 4 4 2 4 3 4" xfId="21695"/>
    <cellStyle name="Normal 3 4 4 2 4 3 5" xfId="32252"/>
    <cellStyle name="Normal 3 4 4 2 4 3 6" xfId="42807"/>
    <cellStyle name="Normal 3 4 4 2 4 3 7" xfId="53371"/>
    <cellStyle name="Normal 3 4 4 2 4 4" xfId="8828"/>
    <cellStyle name="Normal 3 4 4 2 4 4 2" xfId="24335"/>
    <cellStyle name="Normal 3 4 4 2 4 4 3" xfId="34892"/>
    <cellStyle name="Normal 3 4 4 2 4 4 4" xfId="45447"/>
    <cellStyle name="Normal 3 4 4 2 4 4 5" xfId="56011"/>
    <cellStyle name="Normal 3 4 4 2 4 5" xfId="3546"/>
    <cellStyle name="Normal 3 4 4 2 4 6" xfId="14124"/>
    <cellStyle name="Normal 3 4 4 2 4 7" xfId="19055"/>
    <cellStyle name="Normal 3 4 4 2 4 8" xfId="29612"/>
    <cellStyle name="Normal 3 4 4 2 4 9" xfId="40167"/>
    <cellStyle name="Normal 3 4 4 2 5" xfId="1430"/>
    <cellStyle name="Normal 3 4 4 2 5 2" xfId="6716"/>
    <cellStyle name="Normal 3 4 4 2 5 2 2" xfId="11997"/>
    <cellStyle name="Normal 3 4 4 2 5 2 2 2" xfId="27503"/>
    <cellStyle name="Normal 3 4 4 2 5 2 2 3" xfId="38060"/>
    <cellStyle name="Normal 3 4 4 2 5 2 2 4" xfId="48615"/>
    <cellStyle name="Normal 3 4 4 2 5 2 2 5" xfId="59179"/>
    <cellStyle name="Normal 3 4 4 2 5 2 3" xfId="17116"/>
    <cellStyle name="Normal 3 4 4 2 5 2 4" xfId="22223"/>
    <cellStyle name="Normal 3 4 4 2 5 2 5" xfId="32780"/>
    <cellStyle name="Normal 3 4 4 2 5 2 6" xfId="43335"/>
    <cellStyle name="Normal 3 4 4 2 5 2 7" xfId="53899"/>
    <cellStyle name="Normal 3 4 4 2 5 3" xfId="9356"/>
    <cellStyle name="Normal 3 4 4 2 5 3 2" xfId="24863"/>
    <cellStyle name="Normal 3 4 4 2 5 3 3" xfId="35420"/>
    <cellStyle name="Normal 3 4 4 2 5 3 4" xfId="45975"/>
    <cellStyle name="Normal 3 4 4 2 5 3 5" xfId="56539"/>
    <cellStyle name="Normal 3 4 4 2 5 4" xfId="4074"/>
    <cellStyle name="Normal 3 4 4 2 5 5" xfId="14652"/>
    <cellStyle name="Normal 3 4 4 2 5 6" xfId="19583"/>
    <cellStyle name="Normal 3 4 4 2 5 7" xfId="30140"/>
    <cellStyle name="Normal 3 4 4 2 5 8" xfId="40695"/>
    <cellStyle name="Normal 3 4 4 2 5 9" xfId="51259"/>
    <cellStyle name="Normal 3 4 4 2 6" xfId="2662"/>
    <cellStyle name="Normal 3 4 4 2 6 2" xfId="7948"/>
    <cellStyle name="Normal 3 4 4 2 6 2 2" xfId="13229"/>
    <cellStyle name="Normal 3 4 4 2 6 2 2 2" xfId="28735"/>
    <cellStyle name="Normal 3 4 4 2 6 2 2 3" xfId="39292"/>
    <cellStyle name="Normal 3 4 4 2 6 2 2 4" xfId="49847"/>
    <cellStyle name="Normal 3 4 4 2 6 2 2 5" xfId="60411"/>
    <cellStyle name="Normal 3 4 4 2 6 2 3" xfId="23455"/>
    <cellStyle name="Normal 3 4 4 2 6 2 4" xfId="34012"/>
    <cellStyle name="Normal 3 4 4 2 6 2 5" xfId="44567"/>
    <cellStyle name="Normal 3 4 4 2 6 2 6" xfId="55131"/>
    <cellStyle name="Normal 3 4 4 2 6 3" xfId="10588"/>
    <cellStyle name="Normal 3 4 4 2 6 3 2" xfId="26095"/>
    <cellStyle name="Normal 3 4 4 2 6 3 3" xfId="36652"/>
    <cellStyle name="Normal 3 4 4 2 6 3 4" xfId="47207"/>
    <cellStyle name="Normal 3 4 4 2 6 3 5" xfId="57771"/>
    <cellStyle name="Normal 3 4 4 2 6 4" xfId="5306"/>
    <cellStyle name="Normal 3 4 4 2 6 5" xfId="15884"/>
    <cellStyle name="Normal 3 4 4 2 6 6" xfId="20815"/>
    <cellStyle name="Normal 3 4 4 2 6 7" xfId="31372"/>
    <cellStyle name="Normal 3 4 4 2 6 8" xfId="41927"/>
    <cellStyle name="Normal 3 4 4 2 6 9" xfId="52491"/>
    <cellStyle name="Normal 3 4 4 2 7" xfId="5483"/>
    <cellStyle name="Normal 3 4 4 2 7 2" xfId="10765"/>
    <cellStyle name="Normal 3 4 4 2 7 2 2" xfId="26271"/>
    <cellStyle name="Normal 3 4 4 2 7 2 3" xfId="36828"/>
    <cellStyle name="Normal 3 4 4 2 7 2 4" xfId="47383"/>
    <cellStyle name="Normal 3 4 4 2 7 2 5" xfId="57947"/>
    <cellStyle name="Normal 3 4 4 2 7 3" xfId="20991"/>
    <cellStyle name="Normal 3 4 4 2 7 4" xfId="31548"/>
    <cellStyle name="Normal 3 4 4 2 7 5" xfId="42103"/>
    <cellStyle name="Normal 3 4 4 2 7 6" xfId="52667"/>
    <cellStyle name="Normal 3 4 4 2 8" xfId="8124"/>
    <cellStyle name="Normal 3 4 4 2 8 2" xfId="23631"/>
    <cellStyle name="Normal 3 4 4 2 8 3" xfId="34188"/>
    <cellStyle name="Normal 3 4 4 2 8 4" xfId="44743"/>
    <cellStyle name="Normal 3 4 4 2 8 5" xfId="55307"/>
    <cellStyle name="Normal 3 4 4 2 9" xfId="2839"/>
    <cellStyle name="Normal 3 4 4 3" xfId="286"/>
    <cellStyle name="Normal 3 4 4 3 10" xfId="29001"/>
    <cellStyle name="Normal 3 4 4 3 11" xfId="39556"/>
    <cellStyle name="Normal 3 4 4 3 12" xfId="50116"/>
    <cellStyle name="Normal 3 4 4 3 2" xfId="639"/>
    <cellStyle name="Normal 3 4 4 3 2 10" xfId="50468"/>
    <cellStyle name="Normal 3 4 4 3 2 2" xfId="1871"/>
    <cellStyle name="Normal 3 4 4 3 2 2 2" xfId="7157"/>
    <cellStyle name="Normal 3 4 4 3 2 2 2 2" xfId="12438"/>
    <cellStyle name="Normal 3 4 4 3 2 2 2 2 2" xfId="27944"/>
    <cellStyle name="Normal 3 4 4 3 2 2 2 2 3" xfId="38501"/>
    <cellStyle name="Normal 3 4 4 3 2 2 2 2 4" xfId="49056"/>
    <cellStyle name="Normal 3 4 4 3 2 2 2 2 5" xfId="59620"/>
    <cellStyle name="Normal 3 4 4 3 2 2 2 3" xfId="17557"/>
    <cellStyle name="Normal 3 4 4 3 2 2 2 4" xfId="22664"/>
    <cellStyle name="Normal 3 4 4 3 2 2 2 5" xfId="33221"/>
    <cellStyle name="Normal 3 4 4 3 2 2 2 6" xfId="43776"/>
    <cellStyle name="Normal 3 4 4 3 2 2 2 7" xfId="54340"/>
    <cellStyle name="Normal 3 4 4 3 2 2 3" xfId="9797"/>
    <cellStyle name="Normal 3 4 4 3 2 2 3 2" xfId="25304"/>
    <cellStyle name="Normal 3 4 4 3 2 2 3 3" xfId="35861"/>
    <cellStyle name="Normal 3 4 4 3 2 2 3 4" xfId="46416"/>
    <cellStyle name="Normal 3 4 4 3 2 2 3 5" xfId="56980"/>
    <cellStyle name="Normal 3 4 4 3 2 2 4" xfId="4515"/>
    <cellStyle name="Normal 3 4 4 3 2 2 5" xfId="15093"/>
    <cellStyle name="Normal 3 4 4 3 2 2 6" xfId="20024"/>
    <cellStyle name="Normal 3 4 4 3 2 2 7" xfId="30581"/>
    <cellStyle name="Normal 3 4 4 3 2 2 8" xfId="41136"/>
    <cellStyle name="Normal 3 4 4 3 2 2 9" xfId="51700"/>
    <cellStyle name="Normal 3 4 4 3 2 3" xfId="5925"/>
    <cellStyle name="Normal 3 4 4 3 2 3 2" xfId="11206"/>
    <cellStyle name="Normal 3 4 4 3 2 3 2 2" xfId="26712"/>
    <cellStyle name="Normal 3 4 4 3 2 3 2 3" xfId="37269"/>
    <cellStyle name="Normal 3 4 4 3 2 3 2 4" xfId="47824"/>
    <cellStyle name="Normal 3 4 4 3 2 3 2 5" xfId="58388"/>
    <cellStyle name="Normal 3 4 4 3 2 3 3" xfId="16325"/>
    <cellStyle name="Normal 3 4 4 3 2 3 4" xfId="21432"/>
    <cellStyle name="Normal 3 4 4 3 2 3 5" xfId="31989"/>
    <cellStyle name="Normal 3 4 4 3 2 3 6" xfId="42544"/>
    <cellStyle name="Normal 3 4 4 3 2 3 7" xfId="53108"/>
    <cellStyle name="Normal 3 4 4 3 2 4" xfId="8565"/>
    <cellStyle name="Normal 3 4 4 3 2 4 2" xfId="24072"/>
    <cellStyle name="Normal 3 4 4 3 2 4 3" xfId="34629"/>
    <cellStyle name="Normal 3 4 4 3 2 4 4" xfId="45184"/>
    <cellStyle name="Normal 3 4 4 3 2 4 5" xfId="55748"/>
    <cellStyle name="Normal 3 4 4 3 2 5" xfId="3283"/>
    <cellStyle name="Normal 3 4 4 3 2 6" xfId="13861"/>
    <cellStyle name="Normal 3 4 4 3 2 7" xfId="18792"/>
    <cellStyle name="Normal 3 4 4 3 2 8" xfId="29349"/>
    <cellStyle name="Normal 3 4 4 3 2 9" xfId="39904"/>
    <cellStyle name="Normal 3 4 4 3 3" xfId="991"/>
    <cellStyle name="Normal 3 4 4 3 3 10" xfId="50820"/>
    <cellStyle name="Normal 3 4 4 3 3 2" xfId="2223"/>
    <cellStyle name="Normal 3 4 4 3 3 2 2" xfId="7509"/>
    <cellStyle name="Normal 3 4 4 3 3 2 2 2" xfId="12790"/>
    <cellStyle name="Normal 3 4 4 3 3 2 2 2 2" xfId="28296"/>
    <cellStyle name="Normal 3 4 4 3 3 2 2 2 3" xfId="38853"/>
    <cellStyle name="Normal 3 4 4 3 3 2 2 2 4" xfId="49408"/>
    <cellStyle name="Normal 3 4 4 3 3 2 2 2 5" xfId="59972"/>
    <cellStyle name="Normal 3 4 4 3 3 2 2 3" xfId="17909"/>
    <cellStyle name="Normal 3 4 4 3 3 2 2 4" xfId="23016"/>
    <cellStyle name="Normal 3 4 4 3 3 2 2 5" xfId="33573"/>
    <cellStyle name="Normal 3 4 4 3 3 2 2 6" xfId="44128"/>
    <cellStyle name="Normal 3 4 4 3 3 2 2 7" xfId="54692"/>
    <cellStyle name="Normal 3 4 4 3 3 2 3" xfId="10149"/>
    <cellStyle name="Normal 3 4 4 3 3 2 3 2" xfId="25656"/>
    <cellStyle name="Normal 3 4 4 3 3 2 3 3" xfId="36213"/>
    <cellStyle name="Normal 3 4 4 3 3 2 3 4" xfId="46768"/>
    <cellStyle name="Normal 3 4 4 3 3 2 3 5" xfId="57332"/>
    <cellStyle name="Normal 3 4 4 3 3 2 4" xfId="4867"/>
    <cellStyle name="Normal 3 4 4 3 3 2 5" xfId="15445"/>
    <cellStyle name="Normal 3 4 4 3 3 2 6" xfId="20376"/>
    <cellStyle name="Normal 3 4 4 3 3 2 7" xfId="30933"/>
    <cellStyle name="Normal 3 4 4 3 3 2 8" xfId="41488"/>
    <cellStyle name="Normal 3 4 4 3 3 2 9" xfId="52052"/>
    <cellStyle name="Normal 3 4 4 3 3 3" xfId="6277"/>
    <cellStyle name="Normal 3 4 4 3 3 3 2" xfId="11558"/>
    <cellStyle name="Normal 3 4 4 3 3 3 2 2" xfId="27064"/>
    <cellStyle name="Normal 3 4 4 3 3 3 2 3" xfId="37621"/>
    <cellStyle name="Normal 3 4 4 3 3 3 2 4" xfId="48176"/>
    <cellStyle name="Normal 3 4 4 3 3 3 2 5" xfId="58740"/>
    <cellStyle name="Normal 3 4 4 3 3 3 3" xfId="16677"/>
    <cellStyle name="Normal 3 4 4 3 3 3 4" xfId="21784"/>
    <cellStyle name="Normal 3 4 4 3 3 3 5" xfId="32341"/>
    <cellStyle name="Normal 3 4 4 3 3 3 6" xfId="42896"/>
    <cellStyle name="Normal 3 4 4 3 3 3 7" xfId="53460"/>
    <cellStyle name="Normal 3 4 4 3 3 4" xfId="8917"/>
    <cellStyle name="Normal 3 4 4 3 3 4 2" xfId="24424"/>
    <cellStyle name="Normal 3 4 4 3 3 4 3" xfId="34981"/>
    <cellStyle name="Normal 3 4 4 3 3 4 4" xfId="45536"/>
    <cellStyle name="Normal 3 4 4 3 3 4 5" xfId="56100"/>
    <cellStyle name="Normal 3 4 4 3 3 5" xfId="3635"/>
    <cellStyle name="Normal 3 4 4 3 3 6" xfId="14213"/>
    <cellStyle name="Normal 3 4 4 3 3 7" xfId="19144"/>
    <cellStyle name="Normal 3 4 4 3 3 8" xfId="29701"/>
    <cellStyle name="Normal 3 4 4 3 3 9" xfId="40256"/>
    <cellStyle name="Normal 3 4 4 3 4" xfId="1519"/>
    <cellStyle name="Normal 3 4 4 3 4 2" xfId="6805"/>
    <cellStyle name="Normal 3 4 4 3 4 2 2" xfId="12086"/>
    <cellStyle name="Normal 3 4 4 3 4 2 2 2" xfId="27592"/>
    <cellStyle name="Normal 3 4 4 3 4 2 2 3" xfId="38149"/>
    <cellStyle name="Normal 3 4 4 3 4 2 2 4" xfId="48704"/>
    <cellStyle name="Normal 3 4 4 3 4 2 2 5" xfId="59268"/>
    <cellStyle name="Normal 3 4 4 3 4 2 3" xfId="17205"/>
    <cellStyle name="Normal 3 4 4 3 4 2 4" xfId="22312"/>
    <cellStyle name="Normal 3 4 4 3 4 2 5" xfId="32869"/>
    <cellStyle name="Normal 3 4 4 3 4 2 6" xfId="43424"/>
    <cellStyle name="Normal 3 4 4 3 4 2 7" xfId="53988"/>
    <cellStyle name="Normal 3 4 4 3 4 3" xfId="9445"/>
    <cellStyle name="Normal 3 4 4 3 4 3 2" xfId="24952"/>
    <cellStyle name="Normal 3 4 4 3 4 3 3" xfId="35509"/>
    <cellStyle name="Normal 3 4 4 3 4 3 4" xfId="46064"/>
    <cellStyle name="Normal 3 4 4 3 4 3 5" xfId="56628"/>
    <cellStyle name="Normal 3 4 4 3 4 4" xfId="4163"/>
    <cellStyle name="Normal 3 4 4 3 4 5" xfId="14741"/>
    <cellStyle name="Normal 3 4 4 3 4 6" xfId="19672"/>
    <cellStyle name="Normal 3 4 4 3 4 7" xfId="30229"/>
    <cellStyle name="Normal 3 4 4 3 4 8" xfId="40784"/>
    <cellStyle name="Normal 3 4 4 3 4 9" xfId="51348"/>
    <cellStyle name="Normal 3 4 4 3 5" xfId="5572"/>
    <cellStyle name="Normal 3 4 4 3 5 2" xfId="10854"/>
    <cellStyle name="Normal 3 4 4 3 5 2 2" xfId="26360"/>
    <cellStyle name="Normal 3 4 4 3 5 2 3" xfId="36917"/>
    <cellStyle name="Normal 3 4 4 3 5 2 4" xfId="47472"/>
    <cellStyle name="Normal 3 4 4 3 5 2 5" xfId="58036"/>
    <cellStyle name="Normal 3 4 4 3 5 3" xfId="15973"/>
    <cellStyle name="Normal 3 4 4 3 5 4" xfId="21080"/>
    <cellStyle name="Normal 3 4 4 3 5 5" xfId="31637"/>
    <cellStyle name="Normal 3 4 4 3 5 6" xfId="42192"/>
    <cellStyle name="Normal 3 4 4 3 5 7" xfId="52756"/>
    <cellStyle name="Normal 3 4 4 3 6" xfId="8213"/>
    <cellStyle name="Normal 3 4 4 3 6 2" xfId="23720"/>
    <cellStyle name="Normal 3 4 4 3 6 3" xfId="34277"/>
    <cellStyle name="Normal 3 4 4 3 6 4" xfId="44832"/>
    <cellStyle name="Normal 3 4 4 3 6 5" xfId="55396"/>
    <cellStyle name="Normal 3 4 4 3 7" xfId="2935"/>
    <cellStyle name="Normal 3 4 4 3 8" xfId="13509"/>
    <cellStyle name="Normal 3 4 4 3 9" xfId="18440"/>
    <cellStyle name="Normal 3 4 4 4" xfId="462"/>
    <cellStyle name="Normal 3 4 4 4 10" xfId="39730"/>
    <cellStyle name="Normal 3 4 4 4 11" xfId="50292"/>
    <cellStyle name="Normal 3 4 4 4 2" xfId="1167"/>
    <cellStyle name="Normal 3 4 4 4 2 10" xfId="50996"/>
    <cellStyle name="Normal 3 4 4 4 2 2" xfId="2399"/>
    <cellStyle name="Normal 3 4 4 4 2 2 2" xfId="7685"/>
    <cellStyle name="Normal 3 4 4 4 2 2 2 2" xfId="12966"/>
    <cellStyle name="Normal 3 4 4 4 2 2 2 2 2" xfId="28472"/>
    <cellStyle name="Normal 3 4 4 4 2 2 2 2 3" xfId="39029"/>
    <cellStyle name="Normal 3 4 4 4 2 2 2 2 4" xfId="49584"/>
    <cellStyle name="Normal 3 4 4 4 2 2 2 2 5" xfId="60148"/>
    <cellStyle name="Normal 3 4 4 4 2 2 2 3" xfId="18085"/>
    <cellStyle name="Normal 3 4 4 4 2 2 2 4" xfId="23192"/>
    <cellStyle name="Normal 3 4 4 4 2 2 2 5" xfId="33749"/>
    <cellStyle name="Normal 3 4 4 4 2 2 2 6" xfId="44304"/>
    <cellStyle name="Normal 3 4 4 4 2 2 2 7" xfId="54868"/>
    <cellStyle name="Normal 3 4 4 4 2 2 3" xfId="10325"/>
    <cellStyle name="Normal 3 4 4 4 2 2 3 2" xfId="25832"/>
    <cellStyle name="Normal 3 4 4 4 2 2 3 3" xfId="36389"/>
    <cellStyle name="Normal 3 4 4 4 2 2 3 4" xfId="46944"/>
    <cellStyle name="Normal 3 4 4 4 2 2 3 5" xfId="57508"/>
    <cellStyle name="Normal 3 4 4 4 2 2 4" xfId="5043"/>
    <cellStyle name="Normal 3 4 4 4 2 2 5" xfId="15621"/>
    <cellStyle name="Normal 3 4 4 4 2 2 6" xfId="20552"/>
    <cellStyle name="Normal 3 4 4 4 2 2 7" xfId="31109"/>
    <cellStyle name="Normal 3 4 4 4 2 2 8" xfId="41664"/>
    <cellStyle name="Normal 3 4 4 4 2 2 9" xfId="52228"/>
    <cellStyle name="Normal 3 4 4 4 2 3" xfId="6453"/>
    <cellStyle name="Normal 3 4 4 4 2 3 2" xfId="11734"/>
    <cellStyle name="Normal 3 4 4 4 2 3 2 2" xfId="27240"/>
    <cellStyle name="Normal 3 4 4 4 2 3 2 3" xfId="37797"/>
    <cellStyle name="Normal 3 4 4 4 2 3 2 4" xfId="48352"/>
    <cellStyle name="Normal 3 4 4 4 2 3 2 5" xfId="58916"/>
    <cellStyle name="Normal 3 4 4 4 2 3 3" xfId="16853"/>
    <cellStyle name="Normal 3 4 4 4 2 3 4" xfId="21960"/>
    <cellStyle name="Normal 3 4 4 4 2 3 5" xfId="32517"/>
    <cellStyle name="Normal 3 4 4 4 2 3 6" xfId="43072"/>
    <cellStyle name="Normal 3 4 4 4 2 3 7" xfId="53636"/>
    <cellStyle name="Normal 3 4 4 4 2 4" xfId="9093"/>
    <cellStyle name="Normal 3 4 4 4 2 4 2" xfId="24600"/>
    <cellStyle name="Normal 3 4 4 4 2 4 3" xfId="35157"/>
    <cellStyle name="Normal 3 4 4 4 2 4 4" xfId="45712"/>
    <cellStyle name="Normal 3 4 4 4 2 4 5" xfId="56276"/>
    <cellStyle name="Normal 3 4 4 4 2 5" xfId="3811"/>
    <cellStyle name="Normal 3 4 4 4 2 6" xfId="14389"/>
    <cellStyle name="Normal 3 4 4 4 2 7" xfId="19320"/>
    <cellStyle name="Normal 3 4 4 4 2 8" xfId="29877"/>
    <cellStyle name="Normal 3 4 4 4 2 9" xfId="40432"/>
    <cellStyle name="Normal 3 4 4 4 3" xfId="1695"/>
    <cellStyle name="Normal 3 4 4 4 3 2" xfId="6981"/>
    <cellStyle name="Normal 3 4 4 4 3 2 2" xfId="12262"/>
    <cellStyle name="Normal 3 4 4 4 3 2 2 2" xfId="27768"/>
    <cellStyle name="Normal 3 4 4 4 3 2 2 3" xfId="38325"/>
    <cellStyle name="Normal 3 4 4 4 3 2 2 4" xfId="48880"/>
    <cellStyle name="Normal 3 4 4 4 3 2 2 5" xfId="59444"/>
    <cellStyle name="Normal 3 4 4 4 3 2 3" xfId="17381"/>
    <cellStyle name="Normal 3 4 4 4 3 2 4" xfId="22488"/>
    <cellStyle name="Normal 3 4 4 4 3 2 5" xfId="33045"/>
    <cellStyle name="Normal 3 4 4 4 3 2 6" xfId="43600"/>
    <cellStyle name="Normal 3 4 4 4 3 2 7" xfId="54164"/>
    <cellStyle name="Normal 3 4 4 4 3 3" xfId="9621"/>
    <cellStyle name="Normal 3 4 4 4 3 3 2" xfId="25128"/>
    <cellStyle name="Normal 3 4 4 4 3 3 3" xfId="35685"/>
    <cellStyle name="Normal 3 4 4 4 3 3 4" xfId="46240"/>
    <cellStyle name="Normal 3 4 4 4 3 3 5" xfId="56804"/>
    <cellStyle name="Normal 3 4 4 4 3 4" xfId="4339"/>
    <cellStyle name="Normal 3 4 4 4 3 5" xfId="14917"/>
    <cellStyle name="Normal 3 4 4 4 3 6" xfId="19848"/>
    <cellStyle name="Normal 3 4 4 4 3 7" xfId="30405"/>
    <cellStyle name="Normal 3 4 4 4 3 8" xfId="40960"/>
    <cellStyle name="Normal 3 4 4 4 3 9" xfId="51524"/>
    <cellStyle name="Normal 3 4 4 4 4" xfId="5748"/>
    <cellStyle name="Normal 3 4 4 4 4 2" xfId="11030"/>
    <cellStyle name="Normal 3 4 4 4 4 2 2" xfId="26536"/>
    <cellStyle name="Normal 3 4 4 4 4 2 3" xfId="37093"/>
    <cellStyle name="Normal 3 4 4 4 4 2 4" xfId="47648"/>
    <cellStyle name="Normal 3 4 4 4 4 2 5" xfId="58212"/>
    <cellStyle name="Normal 3 4 4 4 4 3" xfId="16149"/>
    <cellStyle name="Normal 3 4 4 4 4 4" xfId="21256"/>
    <cellStyle name="Normal 3 4 4 4 4 5" xfId="31813"/>
    <cellStyle name="Normal 3 4 4 4 4 6" xfId="42368"/>
    <cellStyle name="Normal 3 4 4 4 4 7" xfId="52932"/>
    <cellStyle name="Normal 3 4 4 4 5" xfId="8389"/>
    <cellStyle name="Normal 3 4 4 4 5 2" xfId="23896"/>
    <cellStyle name="Normal 3 4 4 4 5 3" xfId="34453"/>
    <cellStyle name="Normal 3 4 4 4 5 4" xfId="45008"/>
    <cellStyle name="Normal 3 4 4 4 5 5" xfId="55572"/>
    <cellStyle name="Normal 3 4 4 4 6" xfId="3109"/>
    <cellStyle name="Normal 3 4 4 4 7" xfId="13685"/>
    <cellStyle name="Normal 3 4 4 4 8" xfId="18616"/>
    <cellStyle name="Normal 3 4 4 4 9" xfId="29175"/>
    <cellStyle name="Normal 3 4 4 5" xfId="815"/>
    <cellStyle name="Normal 3 4 4 5 10" xfId="50644"/>
    <cellStyle name="Normal 3 4 4 5 2" xfId="2047"/>
    <cellStyle name="Normal 3 4 4 5 2 2" xfId="7333"/>
    <cellStyle name="Normal 3 4 4 5 2 2 2" xfId="12614"/>
    <cellStyle name="Normal 3 4 4 5 2 2 2 2" xfId="28120"/>
    <cellStyle name="Normal 3 4 4 5 2 2 2 3" xfId="38677"/>
    <cellStyle name="Normal 3 4 4 5 2 2 2 4" xfId="49232"/>
    <cellStyle name="Normal 3 4 4 5 2 2 2 5" xfId="59796"/>
    <cellStyle name="Normal 3 4 4 5 2 2 3" xfId="17733"/>
    <cellStyle name="Normal 3 4 4 5 2 2 4" xfId="22840"/>
    <cellStyle name="Normal 3 4 4 5 2 2 5" xfId="33397"/>
    <cellStyle name="Normal 3 4 4 5 2 2 6" xfId="43952"/>
    <cellStyle name="Normal 3 4 4 5 2 2 7" xfId="54516"/>
    <cellStyle name="Normal 3 4 4 5 2 3" xfId="9973"/>
    <cellStyle name="Normal 3 4 4 5 2 3 2" xfId="25480"/>
    <cellStyle name="Normal 3 4 4 5 2 3 3" xfId="36037"/>
    <cellStyle name="Normal 3 4 4 5 2 3 4" xfId="46592"/>
    <cellStyle name="Normal 3 4 4 5 2 3 5" xfId="57156"/>
    <cellStyle name="Normal 3 4 4 5 2 4" xfId="4691"/>
    <cellStyle name="Normal 3 4 4 5 2 5" xfId="15269"/>
    <cellStyle name="Normal 3 4 4 5 2 6" xfId="20200"/>
    <cellStyle name="Normal 3 4 4 5 2 7" xfId="30757"/>
    <cellStyle name="Normal 3 4 4 5 2 8" xfId="41312"/>
    <cellStyle name="Normal 3 4 4 5 2 9" xfId="51876"/>
    <cellStyle name="Normal 3 4 4 5 3" xfId="6101"/>
    <cellStyle name="Normal 3 4 4 5 3 2" xfId="11382"/>
    <cellStyle name="Normal 3 4 4 5 3 2 2" xfId="26888"/>
    <cellStyle name="Normal 3 4 4 5 3 2 3" xfId="37445"/>
    <cellStyle name="Normal 3 4 4 5 3 2 4" xfId="48000"/>
    <cellStyle name="Normal 3 4 4 5 3 2 5" xfId="58564"/>
    <cellStyle name="Normal 3 4 4 5 3 3" xfId="16501"/>
    <cellStyle name="Normal 3 4 4 5 3 4" xfId="21608"/>
    <cellStyle name="Normal 3 4 4 5 3 5" xfId="32165"/>
    <cellStyle name="Normal 3 4 4 5 3 6" xfId="42720"/>
    <cellStyle name="Normal 3 4 4 5 3 7" xfId="53284"/>
    <cellStyle name="Normal 3 4 4 5 4" xfId="8741"/>
    <cellStyle name="Normal 3 4 4 5 4 2" xfId="24248"/>
    <cellStyle name="Normal 3 4 4 5 4 3" xfId="34805"/>
    <cellStyle name="Normal 3 4 4 5 4 4" xfId="45360"/>
    <cellStyle name="Normal 3 4 4 5 4 5" xfId="55924"/>
    <cellStyle name="Normal 3 4 4 5 5" xfId="3459"/>
    <cellStyle name="Normal 3 4 4 5 6" xfId="14037"/>
    <cellStyle name="Normal 3 4 4 5 7" xfId="18968"/>
    <cellStyle name="Normal 3 4 4 5 8" xfId="29525"/>
    <cellStyle name="Normal 3 4 4 5 9" xfId="40080"/>
    <cellStyle name="Normal 3 4 4 6" xfId="1343"/>
    <cellStyle name="Normal 3 4 4 6 2" xfId="6629"/>
    <cellStyle name="Normal 3 4 4 6 2 2" xfId="11910"/>
    <cellStyle name="Normal 3 4 4 6 2 2 2" xfId="27416"/>
    <cellStyle name="Normal 3 4 4 6 2 2 3" xfId="37973"/>
    <cellStyle name="Normal 3 4 4 6 2 2 4" xfId="48528"/>
    <cellStyle name="Normal 3 4 4 6 2 2 5" xfId="59092"/>
    <cellStyle name="Normal 3 4 4 6 2 3" xfId="17029"/>
    <cellStyle name="Normal 3 4 4 6 2 4" xfId="22136"/>
    <cellStyle name="Normal 3 4 4 6 2 5" xfId="32693"/>
    <cellStyle name="Normal 3 4 4 6 2 6" xfId="43248"/>
    <cellStyle name="Normal 3 4 4 6 2 7" xfId="53812"/>
    <cellStyle name="Normal 3 4 4 6 3" xfId="9269"/>
    <cellStyle name="Normal 3 4 4 6 3 2" xfId="24776"/>
    <cellStyle name="Normal 3 4 4 6 3 3" xfId="35333"/>
    <cellStyle name="Normal 3 4 4 6 3 4" xfId="45888"/>
    <cellStyle name="Normal 3 4 4 6 3 5" xfId="56452"/>
    <cellStyle name="Normal 3 4 4 6 4" xfId="3987"/>
    <cellStyle name="Normal 3 4 4 6 5" xfId="14565"/>
    <cellStyle name="Normal 3 4 4 6 6" xfId="19496"/>
    <cellStyle name="Normal 3 4 4 6 7" xfId="30053"/>
    <cellStyle name="Normal 3 4 4 6 8" xfId="40608"/>
    <cellStyle name="Normal 3 4 4 6 9" xfId="51172"/>
    <cellStyle name="Normal 3 4 4 7" xfId="2575"/>
    <cellStyle name="Normal 3 4 4 7 2" xfId="7861"/>
    <cellStyle name="Normal 3 4 4 7 2 2" xfId="13142"/>
    <cellStyle name="Normal 3 4 4 7 2 2 2" xfId="28648"/>
    <cellStyle name="Normal 3 4 4 7 2 2 3" xfId="39205"/>
    <cellStyle name="Normal 3 4 4 7 2 2 4" xfId="49760"/>
    <cellStyle name="Normal 3 4 4 7 2 2 5" xfId="60324"/>
    <cellStyle name="Normal 3 4 4 7 2 3" xfId="23368"/>
    <cellStyle name="Normal 3 4 4 7 2 4" xfId="33925"/>
    <cellStyle name="Normal 3 4 4 7 2 5" xfId="44480"/>
    <cellStyle name="Normal 3 4 4 7 2 6" xfId="55044"/>
    <cellStyle name="Normal 3 4 4 7 3" xfId="10501"/>
    <cellStyle name="Normal 3 4 4 7 3 2" xfId="26008"/>
    <cellStyle name="Normal 3 4 4 7 3 3" xfId="36565"/>
    <cellStyle name="Normal 3 4 4 7 3 4" xfId="47120"/>
    <cellStyle name="Normal 3 4 4 7 3 5" xfId="57684"/>
    <cellStyle name="Normal 3 4 4 7 4" xfId="5219"/>
    <cellStyle name="Normal 3 4 4 7 5" xfId="15797"/>
    <cellStyle name="Normal 3 4 4 7 6" xfId="20728"/>
    <cellStyle name="Normal 3 4 4 7 7" xfId="31285"/>
    <cellStyle name="Normal 3 4 4 7 8" xfId="41840"/>
    <cellStyle name="Normal 3 4 4 7 9" xfId="52404"/>
    <cellStyle name="Normal 3 4 4 8" xfId="5396"/>
    <cellStyle name="Normal 3 4 4 8 2" xfId="10678"/>
    <cellStyle name="Normal 3 4 4 8 2 2" xfId="26184"/>
    <cellStyle name="Normal 3 4 4 8 2 3" xfId="36741"/>
    <cellStyle name="Normal 3 4 4 8 2 4" xfId="47296"/>
    <cellStyle name="Normal 3 4 4 8 2 5" xfId="57860"/>
    <cellStyle name="Normal 3 4 4 8 3" xfId="20904"/>
    <cellStyle name="Normal 3 4 4 8 4" xfId="31461"/>
    <cellStyle name="Normal 3 4 4 8 5" xfId="42016"/>
    <cellStyle name="Normal 3 4 4 8 6" xfId="52580"/>
    <cellStyle name="Normal 3 4 4 9" xfId="8037"/>
    <cellStyle name="Normal 3 4 4 9 2" xfId="23544"/>
    <cellStyle name="Normal 3 4 4 9 3" xfId="34101"/>
    <cellStyle name="Normal 3 4 4 9 4" xfId="44656"/>
    <cellStyle name="Normal 3 4 4 9 5" xfId="55220"/>
    <cellStyle name="Normal 3 4 5" xfId="147"/>
    <cellStyle name="Normal 3 4 5 10" xfId="13377"/>
    <cellStyle name="Normal 3 4 5 11" xfId="18307"/>
    <cellStyle name="Normal 3 4 5 12" xfId="28869"/>
    <cellStyle name="Normal 3 4 5 13" xfId="39424"/>
    <cellStyle name="Normal 3 4 5 14" xfId="49984"/>
    <cellStyle name="Normal 3 4 5 2" xfId="330"/>
    <cellStyle name="Normal 3 4 5 2 10" xfId="29045"/>
    <cellStyle name="Normal 3 4 5 2 11" xfId="39600"/>
    <cellStyle name="Normal 3 4 5 2 12" xfId="50160"/>
    <cellStyle name="Normal 3 4 5 2 2" xfId="683"/>
    <cellStyle name="Normal 3 4 5 2 2 10" xfId="50512"/>
    <cellStyle name="Normal 3 4 5 2 2 2" xfId="1915"/>
    <cellStyle name="Normal 3 4 5 2 2 2 2" xfId="7201"/>
    <cellStyle name="Normal 3 4 5 2 2 2 2 2" xfId="12482"/>
    <cellStyle name="Normal 3 4 5 2 2 2 2 2 2" xfId="27988"/>
    <cellStyle name="Normal 3 4 5 2 2 2 2 2 3" xfId="38545"/>
    <cellStyle name="Normal 3 4 5 2 2 2 2 2 4" xfId="49100"/>
    <cellStyle name="Normal 3 4 5 2 2 2 2 2 5" xfId="59664"/>
    <cellStyle name="Normal 3 4 5 2 2 2 2 3" xfId="17601"/>
    <cellStyle name="Normal 3 4 5 2 2 2 2 4" xfId="22708"/>
    <cellStyle name="Normal 3 4 5 2 2 2 2 5" xfId="33265"/>
    <cellStyle name="Normal 3 4 5 2 2 2 2 6" xfId="43820"/>
    <cellStyle name="Normal 3 4 5 2 2 2 2 7" xfId="54384"/>
    <cellStyle name="Normal 3 4 5 2 2 2 3" xfId="9841"/>
    <cellStyle name="Normal 3 4 5 2 2 2 3 2" xfId="25348"/>
    <cellStyle name="Normal 3 4 5 2 2 2 3 3" xfId="35905"/>
    <cellStyle name="Normal 3 4 5 2 2 2 3 4" xfId="46460"/>
    <cellStyle name="Normal 3 4 5 2 2 2 3 5" xfId="57024"/>
    <cellStyle name="Normal 3 4 5 2 2 2 4" xfId="4559"/>
    <cellStyle name="Normal 3 4 5 2 2 2 5" xfId="15137"/>
    <cellStyle name="Normal 3 4 5 2 2 2 6" xfId="20068"/>
    <cellStyle name="Normal 3 4 5 2 2 2 7" xfId="30625"/>
    <cellStyle name="Normal 3 4 5 2 2 2 8" xfId="41180"/>
    <cellStyle name="Normal 3 4 5 2 2 2 9" xfId="51744"/>
    <cellStyle name="Normal 3 4 5 2 2 3" xfId="5969"/>
    <cellStyle name="Normal 3 4 5 2 2 3 2" xfId="11250"/>
    <cellStyle name="Normal 3 4 5 2 2 3 2 2" xfId="26756"/>
    <cellStyle name="Normal 3 4 5 2 2 3 2 3" xfId="37313"/>
    <cellStyle name="Normal 3 4 5 2 2 3 2 4" xfId="47868"/>
    <cellStyle name="Normal 3 4 5 2 2 3 2 5" xfId="58432"/>
    <cellStyle name="Normal 3 4 5 2 2 3 3" xfId="16369"/>
    <cellStyle name="Normal 3 4 5 2 2 3 4" xfId="21476"/>
    <cellStyle name="Normal 3 4 5 2 2 3 5" xfId="32033"/>
    <cellStyle name="Normal 3 4 5 2 2 3 6" xfId="42588"/>
    <cellStyle name="Normal 3 4 5 2 2 3 7" xfId="53152"/>
    <cellStyle name="Normal 3 4 5 2 2 4" xfId="8609"/>
    <cellStyle name="Normal 3 4 5 2 2 4 2" xfId="24116"/>
    <cellStyle name="Normal 3 4 5 2 2 4 3" xfId="34673"/>
    <cellStyle name="Normal 3 4 5 2 2 4 4" xfId="45228"/>
    <cellStyle name="Normal 3 4 5 2 2 4 5" xfId="55792"/>
    <cellStyle name="Normal 3 4 5 2 2 5" xfId="3327"/>
    <cellStyle name="Normal 3 4 5 2 2 6" xfId="13905"/>
    <cellStyle name="Normal 3 4 5 2 2 7" xfId="18836"/>
    <cellStyle name="Normal 3 4 5 2 2 8" xfId="29393"/>
    <cellStyle name="Normal 3 4 5 2 2 9" xfId="39948"/>
    <cellStyle name="Normal 3 4 5 2 3" xfId="1035"/>
    <cellStyle name="Normal 3 4 5 2 3 10" xfId="50864"/>
    <cellStyle name="Normal 3 4 5 2 3 2" xfId="2267"/>
    <cellStyle name="Normal 3 4 5 2 3 2 2" xfId="7553"/>
    <cellStyle name="Normal 3 4 5 2 3 2 2 2" xfId="12834"/>
    <cellStyle name="Normal 3 4 5 2 3 2 2 2 2" xfId="28340"/>
    <cellStyle name="Normal 3 4 5 2 3 2 2 2 3" xfId="38897"/>
    <cellStyle name="Normal 3 4 5 2 3 2 2 2 4" xfId="49452"/>
    <cellStyle name="Normal 3 4 5 2 3 2 2 2 5" xfId="60016"/>
    <cellStyle name="Normal 3 4 5 2 3 2 2 3" xfId="17953"/>
    <cellStyle name="Normal 3 4 5 2 3 2 2 4" xfId="23060"/>
    <cellStyle name="Normal 3 4 5 2 3 2 2 5" xfId="33617"/>
    <cellStyle name="Normal 3 4 5 2 3 2 2 6" xfId="44172"/>
    <cellStyle name="Normal 3 4 5 2 3 2 2 7" xfId="54736"/>
    <cellStyle name="Normal 3 4 5 2 3 2 3" xfId="10193"/>
    <cellStyle name="Normal 3 4 5 2 3 2 3 2" xfId="25700"/>
    <cellStyle name="Normal 3 4 5 2 3 2 3 3" xfId="36257"/>
    <cellStyle name="Normal 3 4 5 2 3 2 3 4" xfId="46812"/>
    <cellStyle name="Normal 3 4 5 2 3 2 3 5" xfId="57376"/>
    <cellStyle name="Normal 3 4 5 2 3 2 4" xfId="4911"/>
    <cellStyle name="Normal 3 4 5 2 3 2 5" xfId="15489"/>
    <cellStyle name="Normal 3 4 5 2 3 2 6" xfId="20420"/>
    <cellStyle name="Normal 3 4 5 2 3 2 7" xfId="30977"/>
    <cellStyle name="Normal 3 4 5 2 3 2 8" xfId="41532"/>
    <cellStyle name="Normal 3 4 5 2 3 2 9" xfId="52096"/>
    <cellStyle name="Normal 3 4 5 2 3 3" xfId="6321"/>
    <cellStyle name="Normal 3 4 5 2 3 3 2" xfId="11602"/>
    <cellStyle name="Normal 3 4 5 2 3 3 2 2" xfId="27108"/>
    <cellStyle name="Normal 3 4 5 2 3 3 2 3" xfId="37665"/>
    <cellStyle name="Normal 3 4 5 2 3 3 2 4" xfId="48220"/>
    <cellStyle name="Normal 3 4 5 2 3 3 2 5" xfId="58784"/>
    <cellStyle name="Normal 3 4 5 2 3 3 3" xfId="16721"/>
    <cellStyle name="Normal 3 4 5 2 3 3 4" xfId="21828"/>
    <cellStyle name="Normal 3 4 5 2 3 3 5" xfId="32385"/>
    <cellStyle name="Normal 3 4 5 2 3 3 6" xfId="42940"/>
    <cellStyle name="Normal 3 4 5 2 3 3 7" xfId="53504"/>
    <cellStyle name="Normal 3 4 5 2 3 4" xfId="8961"/>
    <cellStyle name="Normal 3 4 5 2 3 4 2" xfId="24468"/>
    <cellStyle name="Normal 3 4 5 2 3 4 3" xfId="35025"/>
    <cellStyle name="Normal 3 4 5 2 3 4 4" xfId="45580"/>
    <cellStyle name="Normal 3 4 5 2 3 4 5" xfId="56144"/>
    <cellStyle name="Normal 3 4 5 2 3 5" xfId="3679"/>
    <cellStyle name="Normal 3 4 5 2 3 6" xfId="14257"/>
    <cellStyle name="Normal 3 4 5 2 3 7" xfId="19188"/>
    <cellStyle name="Normal 3 4 5 2 3 8" xfId="29745"/>
    <cellStyle name="Normal 3 4 5 2 3 9" xfId="40300"/>
    <cellStyle name="Normal 3 4 5 2 4" xfId="1563"/>
    <cellStyle name="Normal 3 4 5 2 4 2" xfId="6849"/>
    <cellStyle name="Normal 3 4 5 2 4 2 2" xfId="12130"/>
    <cellStyle name="Normal 3 4 5 2 4 2 2 2" xfId="27636"/>
    <cellStyle name="Normal 3 4 5 2 4 2 2 3" xfId="38193"/>
    <cellStyle name="Normal 3 4 5 2 4 2 2 4" xfId="48748"/>
    <cellStyle name="Normal 3 4 5 2 4 2 2 5" xfId="59312"/>
    <cellStyle name="Normal 3 4 5 2 4 2 3" xfId="17249"/>
    <cellStyle name="Normal 3 4 5 2 4 2 4" xfId="22356"/>
    <cellStyle name="Normal 3 4 5 2 4 2 5" xfId="32913"/>
    <cellStyle name="Normal 3 4 5 2 4 2 6" xfId="43468"/>
    <cellStyle name="Normal 3 4 5 2 4 2 7" xfId="54032"/>
    <cellStyle name="Normal 3 4 5 2 4 3" xfId="9489"/>
    <cellStyle name="Normal 3 4 5 2 4 3 2" xfId="24996"/>
    <cellStyle name="Normal 3 4 5 2 4 3 3" xfId="35553"/>
    <cellStyle name="Normal 3 4 5 2 4 3 4" xfId="46108"/>
    <cellStyle name="Normal 3 4 5 2 4 3 5" xfId="56672"/>
    <cellStyle name="Normal 3 4 5 2 4 4" xfId="4207"/>
    <cellStyle name="Normal 3 4 5 2 4 5" xfId="14785"/>
    <cellStyle name="Normal 3 4 5 2 4 6" xfId="19716"/>
    <cellStyle name="Normal 3 4 5 2 4 7" xfId="30273"/>
    <cellStyle name="Normal 3 4 5 2 4 8" xfId="40828"/>
    <cellStyle name="Normal 3 4 5 2 4 9" xfId="51392"/>
    <cellStyle name="Normal 3 4 5 2 5" xfId="5616"/>
    <cellStyle name="Normal 3 4 5 2 5 2" xfId="10898"/>
    <cellStyle name="Normal 3 4 5 2 5 2 2" xfId="26404"/>
    <cellStyle name="Normal 3 4 5 2 5 2 3" xfId="36961"/>
    <cellStyle name="Normal 3 4 5 2 5 2 4" xfId="47516"/>
    <cellStyle name="Normal 3 4 5 2 5 2 5" xfId="58080"/>
    <cellStyle name="Normal 3 4 5 2 5 3" xfId="16017"/>
    <cellStyle name="Normal 3 4 5 2 5 4" xfId="21124"/>
    <cellStyle name="Normal 3 4 5 2 5 5" xfId="31681"/>
    <cellStyle name="Normal 3 4 5 2 5 6" xfId="42236"/>
    <cellStyle name="Normal 3 4 5 2 5 7" xfId="52800"/>
    <cellStyle name="Normal 3 4 5 2 6" xfId="8257"/>
    <cellStyle name="Normal 3 4 5 2 6 2" xfId="23764"/>
    <cellStyle name="Normal 3 4 5 2 6 3" xfId="34321"/>
    <cellStyle name="Normal 3 4 5 2 6 4" xfId="44876"/>
    <cellStyle name="Normal 3 4 5 2 6 5" xfId="55440"/>
    <cellStyle name="Normal 3 4 5 2 7" xfId="2979"/>
    <cellStyle name="Normal 3 4 5 2 8" xfId="13553"/>
    <cellStyle name="Normal 3 4 5 2 9" xfId="18484"/>
    <cellStyle name="Normal 3 4 5 3" xfId="506"/>
    <cellStyle name="Normal 3 4 5 3 10" xfId="39774"/>
    <cellStyle name="Normal 3 4 5 3 11" xfId="50336"/>
    <cellStyle name="Normal 3 4 5 3 2" xfId="1211"/>
    <cellStyle name="Normal 3 4 5 3 2 10" xfId="51040"/>
    <cellStyle name="Normal 3 4 5 3 2 2" xfId="2443"/>
    <cellStyle name="Normal 3 4 5 3 2 2 2" xfId="7729"/>
    <cellStyle name="Normal 3 4 5 3 2 2 2 2" xfId="13010"/>
    <cellStyle name="Normal 3 4 5 3 2 2 2 2 2" xfId="28516"/>
    <cellStyle name="Normal 3 4 5 3 2 2 2 2 3" xfId="39073"/>
    <cellStyle name="Normal 3 4 5 3 2 2 2 2 4" xfId="49628"/>
    <cellStyle name="Normal 3 4 5 3 2 2 2 2 5" xfId="60192"/>
    <cellStyle name="Normal 3 4 5 3 2 2 2 3" xfId="18129"/>
    <cellStyle name="Normal 3 4 5 3 2 2 2 4" xfId="23236"/>
    <cellStyle name="Normal 3 4 5 3 2 2 2 5" xfId="33793"/>
    <cellStyle name="Normal 3 4 5 3 2 2 2 6" xfId="44348"/>
    <cellStyle name="Normal 3 4 5 3 2 2 2 7" xfId="54912"/>
    <cellStyle name="Normal 3 4 5 3 2 2 3" xfId="10369"/>
    <cellStyle name="Normal 3 4 5 3 2 2 3 2" xfId="25876"/>
    <cellStyle name="Normal 3 4 5 3 2 2 3 3" xfId="36433"/>
    <cellStyle name="Normal 3 4 5 3 2 2 3 4" xfId="46988"/>
    <cellStyle name="Normal 3 4 5 3 2 2 3 5" xfId="57552"/>
    <cellStyle name="Normal 3 4 5 3 2 2 4" xfId="5087"/>
    <cellStyle name="Normal 3 4 5 3 2 2 5" xfId="15665"/>
    <cellStyle name="Normal 3 4 5 3 2 2 6" xfId="20596"/>
    <cellStyle name="Normal 3 4 5 3 2 2 7" xfId="31153"/>
    <cellStyle name="Normal 3 4 5 3 2 2 8" xfId="41708"/>
    <cellStyle name="Normal 3 4 5 3 2 2 9" xfId="52272"/>
    <cellStyle name="Normal 3 4 5 3 2 3" xfId="6497"/>
    <cellStyle name="Normal 3 4 5 3 2 3 2" xfId="11778"/>
    <cellStyle name="Normal 3 4 5 3 2 3 2 2" xfId="27284"/>
    <cellStyle name="Normal 3 4 5 3 2 3 2 3" xfId="37841"/>
    <cellStyle name="Normal 3 4 5 3 2 3 2 4" xfId="48396"/>
    <cellStyle name="Normal 3 4 5 3 2 3 2 5" xfId="58960"/>
    <cellStyle name="Normal 3 4 5 3 2 3 3" xfId="16897"/>
    <cellStyle name="Normal 3 4 5 3 2 3 4" xfId="22004"/>
    <cellStyle name="Normal 3 4 5 3 2 3 5" xfId="32561"/>
    <cellStyle name="Normal 3 4 5 3 2 3 6" xfId="43116"/>
    <cellStyle name="Normal 3 4 5 3 2 3 7" xfId="53680"/>
    <cellStyle name="Normal 3 4 5 3 2 4" xfId="9137"/>
    <cellStyle name="Normal 3 4 5 3 2 4 2" xfId="24644"/>
    <cellStyle name="Normal 3 4 5 3 2 4 3" xfId="35201"/>
    <cellStyle name="Normal 3 4 5 3 2 4 4" xfId="45756"/>
    <cellStyle name="Normal 3 4 5 3 2 4 5" xfId="56320"/>
    <cellStyle name="Normal 3 4 5 3 2 5" xfId="3855"/>
    <cellStyle name="Normal 3 4 5 3 2 6" xfId="14433"/>
    <cellStyle name="Normal 3 4 5 3 2 7" xfId="19364"/>
    <cellStyle name="Normal 3 4 5 3 2 8" xfId="29921"/>
    <cellStyle name="Normal 3 4 5 3 2 9" xfId="40476"/>
    <cellStyle name="Normal 3 4 5 3 3" xfId="1739"/>
    <cellStyle name="Normal 3 4 5 3 3 2" xfId="7025"/>
    <cellStyle name="Normal 3 4 5 3 3 2 2" xfId="12306"/>
    <cellStyle name="Normal 3 4 5 3 3 2 2 2" xfId="27812"/>
    <cellStyle name="Normal 3 4 5 3 3 2 2 3" xfId="38369"/>
    <cellStyle name="Normal 3 4 5 3 3 2 2 4" xfId="48924"/>
    <cellStyle name="Normal 3 4 5 3 3 2 2 5" xfId="59488"/>
    <cellStyle name="Normal 3 4 5 3 3 2 3" xfId="17425"/>
    <cellStyle name="Normal 3 4 5 3 3 2 4" xfId="22532"/>
    <cellStyle name="Normal 3 4 5 3 3 2 5" xfId="33089"/>
    <cellStyle name="Normal 3 4 5 3 3 2 6" xfId="43644"/>
    <cellStyle name="Normal 3 4 5 3 3 2 7" xfId="54208"/>
    <cellStyle name="Normal 3 4 5 3 3 3" xfId="9665"/>
    <cellStyle name="Normal 3 4 5 3 3 3 2" xfId="25172"/>
    <cellStyle name="Normal 3 4 5 3 3 3 3" xfId="35729"/>
    <cellStyle name="Normal 3 4 5 3 3 3 4" xfId="46284"/>
    <cellStyle name="Normal 3 4 5 3 3 3 5" xfId="56848"/>
    <cellStyle name="Normal 3 4 5 3 3 4" xfId="4383"/>
    <cellStyle name="Normal 3 4 5 3 3 5" xfId="14961"/>
    <cellStyle name="Normal 3 4 5 3 3 6" xfId="19892"/>
    <cellStyle name="Normal 3 4 5 3 3 7" xfId="30449"/>
    <cellStyle name="Normal 3 4 5 3 3 8" xfId="41004"/>
    <cellStyle name="Normal 3 4 5 3 3 9" xfId="51568"/>
    <cellStyle name="Normal 3 4 5 3 4" xfId="5792"/>
    <cellStyle name="Normal 3 4 5 3 4 2" xfId="11074"/>
    <cellStyle name="Normal 3 4 5 3 4 2 2" xfId="26580"/>
    <cellStyle name="Normal 3 4 5 3 4 2 3" xfId="37137"/>
    <cellStyle name="Normal 3 4 5 3 4 2 4" xfId="47692"/>
    <cellStyle name="Normal 3 4 5 3 4 2 5" xfId="58256"/>
    <cellStyle name="Normal 3 4 5 3 4 3" xfId="16193"/>
    <cellStyle name="Normal 3 4 5 3 4 4" xfId="21300"/>
    <cellStyle name="Normal 3 4 5 3 4 5" xfId="31857"/>
    <cellStyle name="Normal 3 4 5 3 4 6" xfId="42412"/>
    <cellStyle name="Normal 3 4 5 3 4 7" xfId="52976"/>
    <cellStyle name="Normal 3 4 5 3 5" xfId="8433"/>
    <cellStyle name="Normal 3 4 5 3 5 2" xfId="23940"/>
    <cellStyle name="Normal 3 4 5 3 5 3" xfId="34497"/>
    <cellStyle name="Normal 3 4 5 3 5 4" xfId="45052"/>
    <cellStyle name="Normal 3 4 5 3 5 5" xfId="55616"/>
    <cellStyle name="Normal 3 4 5 3 6" xfId="3153"/>
    <cellStyle name="Normal 3 4 5 3 7" xfId="13729"/>
    <cellStyle name="Normal 3 4 5 3 8" xfId="18660"/>
    <cellStyle name="Normal 3 4 5 3 9" xfId="29219"/>
    <cellStyle name="Normal 3 4 5 4" xfId="859"/>
    <cellStyle name="Normal 3 4 5 4 10" xfId="50688"/>
    <cellStyle name="Normal 3 4 5 4 2" xfId="2091"/>
    <cellStyle name="Normal 3 4 5 4 2 2" xfId="7377"/>
    <cellStyle name="Normal 3 4 5 4 2 2 2" xfId="12658"/>
    <cellStyle name="Normal 3 4 5 4 2 2 2 2" xfId="28164"/>
    <cellStyle name="Normal 3 4 5 4 2 2 2 3" xfId="38721"/>
    <cellStyle name="Normal 3 4 5 4 2 2 2 4" xfId="49276"/>
    <cellStyle name="Normal 3 4 5 4 2 2 2 5" xfId="59840"/>
    <cellStyle name="Normal 3 4 5 4 2 2 3" xfId="17777"/>
    <cellStyle name="Normal 3 4 5 4 2 2 4" xfId="22884"/>
    <cellStyle name="Normal 3 4 5 4 2 2 5" xfId="33441"/>
    <cellStyle name="Normal 3 4 5 4 2 2 6" xfId="43996"/>
    <cellStyle name="Normal 3 4 5 4 2 2 7" xfId="54560"/>
    <cellStyle name="Normal 3 4 5 4 2 3" xfId="10017"/>
    <cellStyle name="Normal 3 4 5 4 2 3 2" xfId="25524"/>
    <cellStyle name="Normal 3 4 5 4 2 3 3" xfId="36081"/>
    <cellStyle name="Normal 3 4 5 4 2 3 4" xfId="46636"/>
    <cellStyle name="Normal 3 4 5 4 2 3 5" xfId="57200"/>
    <cellStyle name="Normal 3 4 5 4 2 4" xfId="4735"/>
    <cellStyle name="Normal 3 4 5 4 2 5" xfId="15313"/>
    <cellStyle name="Normal 3 4 5 4 2 6" xfId="20244"/>
    <cellStyle name="Normal 3 4 5 4 2 7" xfId="30801"/>
    <cellStyle name="Normal 3 4 5 4 2 8" xfId="41356"/>
    <cellStyle name="Normal 3 4 5 4 2 9" xfId="51920"/>
    <cellStyle name="Normal 3 4 5 4 3" xfId="6145"/>
    <cellStyle name="Normal 3 4 5 4 3 2" xfId="11426"/>
    <cellStyle name="Normal 3 4 5 4 3 2 2" xfId="26932"/>
    <cellStyle name="Normal 3 4 5 4 3 2 3" xfId="37489"/>
    <cellStyle name="Normal 3 4 5 4 3 2 4" xfId="48044"/>
    <cellStyle name="Normal 3 4 5 4 3 2 5" xfId="58608"/>
    <cellStyle name="Normal 3 4 5 4 3 3" xfId="16545"/>
    <cellStyle name="Normal 3 4 5 4 3 4" xfId="21652"/>
    <cellStyle name="Normal 3 4 5 4 3 5" xfId="32209"/>
    <cellStyle name="Normal 3 4 5 4 3 6" xfId="42764"/>
    <cellStyle name="Normal 3 4 5 4 3 7" xfId="53328"/>
    <cellStyle name="Normal 3 4 5 4 4" xfId="8785"/>
    <cellStyle name="Normal 3 4 5 4 4 2" xfId="24292"/>
    <cellStyle name="Normal 3 4 5 4 4 3" xfId="34849"/>
    <cellStyle name="Normal 3 4 5 4 4 4" xfId="45404"/>
    <cellStyle name="Normal 3 4 5 4 4 5" xfId="55968"/>
    <cellStyle name="Normal 3 4 5 4 5" xfId="3503"/>
    <cellStyle name="Normal 3 4 5 4 6" xfId="14081"/>
    <cellStyle name="Normal 3 4 5 4 7" xfId="19012"/>
    <cellStyle name="Normal 3 4 5 4 8" xfId="29569"/>
    <cellStyle name="Normal 3 4 5 4 9" xfId="40124"/>
    <cellStyle name="Normal 3 4 5 5" xfId="1387"/>
    <cellStyle name="Normal 3 4 5 5 2" xfId="6673"/>
    <cellStyle name="Normal 3 4 5 5 2 2" xfId="11954"/>
    <cellStyle name="Normal 3 4 5 5 2 2 2" xfId="27460"/>
    <cellStyle name="Normal 3 4 5 5 2 2 3" xfId="38017"/>
    <cellStyle name="Normal 3 4 5 5 2 2 4" xfId="48572"/>
    <cellStyle name="Normal 3 4 5 5 2 2 5" xfId="59136"/>
    <cellStyle name="Normal 3 4 5 5 2 3" xfId="17073"/>
    <cellStyle name="Normal 3 4 5 5 2 4" xfId="22180"/>
    <cellStyle name="Normal 3 4 5 5 2 5" xfId="32737"/>
    <cellStyle name="Normal 3 4 5 5 2 6" xfId="43292"/>
    <cellStyle name="Normal 3 4 5 5 2 7" xfId="53856"/>
    <cellStyle name="Normal 3 4 5 5 3" xfId="9313"/>
    <cellStyle name="Normal 3 4 5 5 3 2" xfId="24820"/>
    <cellStyle name="Normal 3 4 5 5 3 3" xfId="35377"/>
    <cellStyle name="Normal 3 4 5 5 3 4" xfId="45932"/>
    <cellStyle name="Normal 3 4 5 5 3 5" xfId="56496"/>
    <cellStyle name="Normal 3 4 5 5 4" xfId="4031"/>
    <cellStyle name="Normal 3 4 5 5 5" xfId="14609"/>
    <cellStyle name="Normal 3 4 5 5 6" xfId="19540"/>
    <cellStyle name="Normal 3 4 5 5 7" xfId="30097"/>
    <cellStyle name="Normal 3 4 5 5 8" xfId="40652"/>
    <cellStyle name="Normal 3 4 5 5 9" xfId="51216"/>
    <cellStyle name="Normal 3 4 5 6" xfId="2619"/>
    <cellStyle name="Normal 3 4 5 6 2" xfId="7905"/>
    <cellStyle name="Normal 3 4 5 6 2 2" xfId="13186"/>
    <cellStyle name="Normal 3 4 5 6 2 2 2" xfId="28692"/>
    <cellStyle name="Normal 3 4 5 6 2 2 3" xfId="39249"/>
    <cellStyle name="Normal 3 4 5 6 2 2 4" xfId="49804"/>
    <cellStyle name="Normal 3 4 5 6 2 2 5" xfId="60368"/>
    <cellStyle name="Normal 3 4 5 6 2 3" xfId="23412"/>
    <cellStyle name="Normal 3 4 5 6 2 4" xfId="33969"/>
    <cellStyle name="Normal 3 4 5 6 2 5" xfId="44524"/>
    <cellStyle name="Normal 3 4 5 6 2 6" xfId="55088"/>
    <cellStyle name="Normal 3 4 5 6 3" xfId="10545"/>
    <cellStyle name="Normal 3 4 5 6 3 2" xfId="26052"/>
    <cellStyle name="Normal 3 4 5 6 3 3" xfId="36609"/>
    <cellStyle name="Normal 3 4 5 6 3 4" xfId="47164"/>
    <cellStyle name="Normal 3 4 5 6 3 5" xfId="57728"/>
    <cellStyle name="Normal 3 4 5 6 4" xfId="5263"/>
    <cellStyle name="Normal 3 4 5 6 5" xfId="15841"/>
    <cellStyle name="Normal 3 4 5 6 6" xfId="20772"/>
    <cellStyle name="Normal 3 4 5 6 7" xfId="31329"/>
    <cellStyle name="Normal 3 4 5 6 8" xfId="41884"/>
    <cellStyle name="Normal 3 4 5 6 9" xfId="52448"/>
    <cellStyle name="Normal 3 4 5 7" xfId="5440"/>
    <cellStyle name="Normal 3 4 5 7 2" xfId="10722"/>
    <cellStyle name="Normal 3 4 5 7 2 2" xfId="26228"/>
    <cellStyle name="Normal 3 4 5 7 2 3" xfId="36785"/>
    <cellStyle name="Normal 3 4 5 7 2 4" xfId="47340"/>
    <cellStyle name="Normal 3 4 5 7 2 5" xfId="57904"/>
    <cellStyle name="Normal 3 4 5 7 3" xfId="20948"/>
    <cellStyle name="Normal 3 4 5 7 4" xfId="31505"/>
    <cellStyle name="Normal 3 4 5 7 5" xfId="42060"/>
    <cellStyle name="Normal 3 4 5 7 6" xfId="52624"/>
    <cellStyle name="Normal 3 4 5 8" xfId="8081"/>
    <cellStyle name="Normal 3 4 5 8 2" xfId="23588"/>
    <cellStyle name="Normal 3 4 5 8 3" xfId="34145"/>
    <cellStyle name="Normal 3 4 5 8 4" xfId="44700"/>
    <cellStyle name="Normal 3 4 5 8 5" xfId="55264"/>
    <cellStyle name="Normal 3 4 5 9" xfId="2796"/>
    <cellStyle name="Normal 3 4 6" xfId="241"/>
    <cellStyle name="Normal 3 4 6 10" xfId="28957"/>
    <cellStyle name="Normal 3 4 6 11" xfId="39512"/>
    <cellStyle name="Normal 3 4 6 12" xfId="50072"/>
    <cellStyle name="Normal 3 4 6 2" xfId="594"/>
    <cellStyle name="Normal 3 4 6 2 10" xfId="50423"/>
    <cellStyle name="Normal 3 4 6 2 2" xfId="1826"/>
    <cellStyle name="Normal 3 4 6 2 2 2" xfId="7112"/>
    <cellStyle name="Normal 3 4 6 2 2 2 2" xfId="12393"/>
    <cellStyle name="Normal 3 4 6 2 2 2 2 2" xfId="27899"/>
    <cellStyle name="Normal 3 4 6 2 2 2 2 3" xfId="38456"/>
    <cellStyle name="Normal 3 4 6 2 2 2 2 4" xfId="49011"/>
    <cellStyle name="Normal 3 4 6 2 2 2 2 5" xfId="59575"/>
    <cellStyle name="Normal 3 4 6 2 2 2 3" xfId="17512"/>
    <cellStyle name="Normal 3 4 6 2 2 2 4" xfId="22619"/>
    <cellStyle name="Normal 3 4 6 2 2 2 5" xfId="33176"/>
    <cellStyle name="Normal 3 4 6 2 2 2 6" xfId="43731"/>
    <cellStyle name="Normal 3 4 6 2 2 2 7" xfId="54295"/>
    <cellStyle name="Normal 3 4 6 2 2 3" xfId="9752"/>
    <cellStyle name="Normal 3 4 6 2 2 3 2" xfId="25259"/>
    <cellStyle name="Normal 3 4 6 2 2 3 3" xfId="35816"/>
    <cellStyle name="Normal 3 4 6 2 2 3 4" xfId="46371"/>
    <cellStyle name="Normal 3 4 6 2 2 3 5" xfId="56935"/>
    <cellStyle name="Normal 3 4 6 2 2 4" xfId="4470"/>
    <cellStyle name="Normal 3 4 6 2 2 5" xfId="15048"/>
    <cellStyle name="Normal 3 4 6 2 2 6" xfId="19979"/>
    <cellStyle name="Normal 3 4 6 2 2 7" xfId="30536"/>
    <cellStyle name="Normal 3 4 6 2 2 8" xfId="41091"/>
    <cellStyle name="Normal 3 4 6 2 2 9" xfId="51655"/>
    <cellStyle name="Normal 3 4 6 2 3" xfId="5880"/>
    <cellStyle name="Normal 3 4 6 2 3 2" xfId="11161"/>
    <cellStyle name="Normal 3 4 6 2 3 2 2" xfId="26667"/>
    <cellStyle name="Normal 3 4 6 2 3 2 3" xfId="37224"/>
    <cellStyle name="Normal 3 4 6 2 3 2 4" xfId="47779"/>
    <cellStyle name="Normal 3 4 6 2 3 2 5" xfId="58343"/>
    <cellStyle name="Normal 3 4 6 2 3 3" xfId="16280"/>
    <cellStyle name="Normal 3 4 6 2 3 4" xfId="21387"/>
    <cellStyle name="Normal 3 4 6 2 3 5" xfId="31944"/>
    <cellStyle name="Normal 3 4 6 2 3 6" xfId="42499"/>
    <cellStyle name="Normal 3 4 6 2 3 7" xfId="53063"/>
    <cellStyle name="Normal 3 4 6 2 4" xfId="8520"/>
    <cellStyle name="Normal 3 4 6 2 4 2" xfId="24027"/>
    <cellStyle name="Normal 3 4 6 2 4 3" xfId="34584"/>
    <cellStyle name="Normal 3 4 6 2 4 4" xfId="45139"/>
    <cellStyle name="Normal 3 4 6 2 4 5" xfId="55703"/>
    <cellStyle name="Normal 3 4 6 2 5" xfId="3238"/>
    <cellStyle name="Normal 3 4 6 2 6" xfId="13816"/>
    <cellStyle name="Normal 3 4 6 2 7" xfId="18747"/>
    <cellStyle name="Normal 3 4 6 2 8" xfId="29304"/>
    <cellStyle name="Normal 3 4 6 2 9" xfId="39859"/>
    <cellStyle name="Normal 3 4 6 3" xfId="946"/>
    <cellStyle name="Normal 3 4 6 3 10" xfId="50775"/>
    <cellStyle name="Normal 3 4 6 3 2" xfId="2178"/>
    <cellStyle name="Normal 3 4 6 3 2 2" xfId="7464"/>
    <cellStyle name="Normal 3 4 6 3 2 2 2" xfId="12745"/>
    <cellStyle name="Normal 3 4 6 3 2 2 2 2" xfId="28251"/>
    <cellStyle name="Normal 3 4 6 3 2 2 2 3" xfId="38808"/>
    <cellStyle name="Normal 3 4 6 3 2 2 2 4" xfId="49363"/>
    <cellStyle name="Normal 3 4 6 3 2 2 2 5" xfId="59927"/>
    <cellStyle name="Normal 3 4 6 3 2 2 3" xfId="17864"/>
    <cellStyle name="Normal 3 4 6 3 2 2 4" xfId="22971"/>
    <cellStyle name="Normal 3 4 6 3 2 2 5" xfId="33528"/>
    <cellStyle name="Normal 3 4 6 3 2 2 6" xfId="44083"/>
    <cellStyle name="Normal 3 4 6 3 2 2 7" xfId="54647"/>
    <cellStyle name="Normal 3 4 6 3 2 3" xfId="10104"/>
    <cellStyle name="Normal 3 4 6 3 2 3 2" xfId="25611"/>
    <cellStyle name="Normal 3 4 6 3 2 3 3" xfId="36168"/>
    <cellStyle name="Normal 3 4 6 3 2 3 4" xfId="46723"/>
    <cellStyle name="Normal 3 4 6 3 2 3 5" xfId="57287"/>
    <cellStyle name="Normal 3 4 6 3 2 4" xfId="4822"/>
    <cellStyle name="Normal 3 4 6 3 2 5" xfId="15400"/>
    <cellStyle name="Normal 3 4 6 3 2 6" xfId="20331"/>
    <cellStyle name="Normal 3 4 6 3 2 7" xfId="30888"/>
    <cellStyle name="Normal 3 4 6 3 2 8" xfId="41443"/>
    <cellStyle name="Normal 3 4 6 3 2 9" xfId="52007"/>
    <cellStyle name="Normal 3 4 6 3 3" xfId="6232"/>
    <cellStyle name="Normal 3 4 6 3 3 2" xfId="11513"/>
    <cellStyle name="Normal 3 4 6 3 3 2 2" xfId="27019"/>
    <cellStyle name="Normal 3 4 6 3 3 2 3" xfId="37576"/>
    <cellStyle name="Normal 3 4 6 3 3 2 4" xfId="48131"/>
    <cellStyle name="Normal 3 4 6 3 3 2 5" xfId="58695"/>
    <cellStyle name="Normal 3 4 6 3 3 3" xfId="16632"/>
    <cellStyle name="Normal 3 4 6 3 3 4" xfId="21739"/>
    <cellStyle name="Normal 3 4 6 3 3 5" xfId="32296"/>
    <cellStyle name="Normal 3 4 6 3 3 6" xfId="42851"/>
    <cellStyle name="Normal 3 4 6 3 3 7" xfId="53415"/>
    <cellStyle name="Normal 3 4 6 3 4" xfId="8872"/>
    <cellStyle name="Normal 3 4 6 3 4 2" xfId="24379"/>
    <cellStyle name="Normal 3 4 6 3 4 3" xfId="34936"/>
    <cellStyle name="Normal 3 4 6 3 4 4" xfId="45491"/>
    <cellStyle name="Normal 3 4 6 3 4 5" xfId="56055"/>
    <cellStyle name="Normal 3 4 6 3 5" xfId="3590"/>
    <cellStyle name="Normal 3 4 6 3 6" xfId="14168"/>
    <cellStyle name="Normal 3 4 6 3 7" xfId="19099"/>
    <cellStyle name="Normal 3 4 6 3 8" xfId="29656"/>
    <cellStyle name="Normal 3 4 6 3 9" xfId="40211"/>
    <cellStyle name="Normal 3 4 6 4" xfId="1474"/>
    <cellStyle name="Normal 3 4 6 4 2" xfId="6760"/>
    <cellStyle name="Normal 3 4 6 4 2 2" xfId="12041"/>
    <cellStyle name="Normal 3 4 6 4 2 2 2" xfId="27547"/>
    <cellStyle name="Normal 3 4 6 4 2 2 3" xfId="38104"/>
    <cellStyle name="Normal 3 4 6 4 2 2 4" xfId="48659"/>
    <cellStyle name="Normal 3 4 6 4 2 2 5" xfId="59223"/>
    <cellStyle name="Normal 3 4 6 4 2 3" xfId="17160"/>
    <cellStyle name="Normal 3 4 6 4 2 4" xfId="22267"/>
    <cellStyle name="Normal 3 4 6 4 2 5" xfId="32824"/>
    <cellStyle name="Normal 3 4 6 4 2 6" xfId="43379"/>
    <cellStyle name="Normal 3 4 6 4 2 7" xfId="53943"/>
    <cellStyle name="Normal 3 4 6 4 3" xfId="9400"/>
    <cellStyle name="Normal 3 4 6 4 3 2" xfId="24907"/>
    <cellStyle name="Normal 3 4 6 4 3 3" xfId="35464"/>
    <cellStyle name="Normal 3 4 6 4 3 4" xfId="46019"/>
    <cellStyle name="Normal 3 4 6 4 3 5" xfId="56583"/>
    <cellStyle name="Normal 3 4 6 4 4" xfId="4118"/>
    <cellStyle name="Normal 3 4 6 4 5" xfId="14696"/>
    <cellStyle name="Normal 3 4 6 4 6" xfId="19627"/>
    <cellStyle name="Normal 3 4 6 4 7" xfId="30184"/>
    <cellStyle name="Normal 3 4 6 4 8" xfId="40739"/>
    <cellStyle name="Normal 3 4 6 4 9" xfId="51303"/>
    <cellStyle name="Normal 3 4 6 5" xfId="5527"/>
    <cellStyle name="Normal 3 4 6 5 2" xfId="10809"/>
    <cellStyle name="Normal 3 4 6 5 2 2" xfId="26315"/>
    <cellStyle name="Normal 3 4 6 5 2 3" xfId="36872"/>
    <cellStyle name="Normal 3 4 6 5 2 4" xfId="47427"/>
    <cellStyle name="Normal 3 4 6 5 2 5" xfId="57991"/>
    <cellStyle name="Normal 3 4 6 5 3" xfId="15928"/>
    <cellStyle name="Normal 3 4 6 5 4" xfId="21035"/>
    <cellStyle name="Normal 3 4 6 5 5" xfId="31592"/>
    <cellStyle name="Normal 3 4 6 5 6" xfId="42147"/>
    <cellStyle name="Normal 3 4 6 5 7" xfId="52711"/>
    <cellStyle name="Normal 3 4 6 6" xfId="8168"/>
    <cellStyle name="Normal 3 4 6 6 2" xfId="23675"/>
    <cellStyle name="Normal 3 4 6 6 3" xfId="34232"/>
    <cellStyle name="Normal 3 4 6 6 4" xfId="44787"/>
    <cellStyle name="Normal 3 4 6 6 5" xfId="55351"/>
    <cellStyle name="Normal 3 4 6 7" xfId="2891"/>
    <cellStyle name="Normal 3 4 6 8" xfId="13464"/>
    <cellStyle name="Normal 3 4 6 9" xfId="18396"/>
    <cellStyle name="Normal 3 4 7" xfId="417"/>
    <cellStyle name="Normal 3 4 7 10" xfId="39687"/>
    <cellStyle name="Normal 3 4 7 11" xfId="50247"/>
    <cellStyle name="Normal 3 4 7 2" xfId="1122"/>
    <cellStyle name="Normal 3 4 7 2 10" xfId="50951"/>
    <cellStyle name="Normal 3 4 7 2 2" xfId="2354"/>
    <cellStyle name="Normal 3 4 7 2 2 2" xfId="7640"/>
    <cellStyle name="Normal 3 4 7 2 2 2 2" xfId="12921"/>
    <cellStyle name="Normal 3 4 7 2 2 2 2 2" xfId="28427"/>
    <cellStyle name="Normal 3 4 7 2 2 2 2 3" xfId="38984"/>
    <cellStyle name="Normal 3 4 7 2 2 2 2 4" xfId="49539"/>
    <cellStyle name="Normal 3 4 7 2 2 2 2 5" xfId="60103"/>
    <cellStyle name="Normal 3 4 7 2 2 2 3" xfId="18040"/>
    <cellStyle name="Normal 3 4 7 2 2 2 4" xfId="23147"/>
    <cellStyle name="Normal 3 4 7 2 2 2 5" xfId="33704"/>
    <cellStyle name="Normal 3 4 7 2 2 2 6" xfId="44259"/>
    <cellStyle name="Normal 3 4 7 2 2 2 7" xfId="54823"/>
    <cellStyle name="Normal 3 4 7 2 2 3" xfId="10280"/>
    <cellStyle name="Normal 3 4 7 2 2 3 2" xfId="25787"/>
    <cellStyle name="Normal 3 4 7 2 2 3 3" xfId="36344"/>
    <cellStyle name="Normal 3 4 7 2 2 3 4" xfId="46899"/>
    <cellStyle name="Normal 3 4 7 2 2 3 5" xfId="57463"/>
    <cellStyle name="Normal 3 4 7 2 2 4" xfId="4998"/>
    <cellStyle name="Normal 3 4 7 2 2 5" xfId="15576"/>
    <cellStyle name="Normal 3 4 7 2 2 6" xfId="20507"/>
    <cellStyle name="Normal 3 4 7 2 2 7" xfId="31064"/>
    <cellStyle name="Normal 3 4 7 2 2 8" xfId="41619"/>
    <cellStyle name="Normal 3 4 7 2 2 9" xfId="52183"/>
    <cellStyle name="Normal 3 4 7 2 3" xfId="6408"/>
    <cellStyle name="Normal 3 4 7 2 3 2" xfId="11689"/>
    <cellStyle name="Normal 3 4 7 2 3 2 2" xfId="27195"/>
    <cellStyle name="Normal 3 4 7 2 3 2 3" xfId="37752"/>
    <cellStyle name="Normal 3 4 7 2 3 2 4" xfId="48307"/>
    <cellStyle name="Normal 3 4 7 2 3 2 5" xfId="58871"/>
    <cellStyle name="Normal 3 4 7 2 3 3" xfId="16808"/>
    <cellStyle name="Normal 3 4 7 2 3 4" xfId="21915"/>
    <cellStyle name="Normal 3 4 7 2 3 5" xfId="32472"/>
    <cellStyle name="Normal 3 4 7 2 3 6" xfId="43027"/>
    <cellStyle name="Normal 3 4 7 2 3 7" xfId="53591"/>
    <cellStyle name="Normal 3 4 7 2 4" xfId="9048"/>
    <cellStyle name="Normal 3 4 7 2 4 2" xfId="24555"/>
    <cellStyle name="Normal 3 4 7 2 4 3" xfId="35112"/>
    <cellStyle name="Normal 3 4 7 2 4 4" xfId="45667"/>
    <cellStyle name="Normal 3 4 7 2 4 5" xfId="56231"/>
    <cellStyle name="Normal 3 4 7 2 5" xfId="3766"/>
    <cellStyle name="Normal 3 4 7 2 6" xfId="14344"/>
    <cellStyle name="Normal 3 4 7 2 7" xfId="19275"/>
    <cellStyle name="Normal 3 4 7 2 8" xfId="29832"/>
    <cellStyle name="Normal 3 4 7 2 9" xfId="40387"/>
    <cellStyle name="Normal 3 4 7 3" xfId="1650"/>
    <cellStyle name="Normal 3 4 7 3 2" xfId="6936"/>
    <cellStyle name="Normal 3 4 7 3 2 2" xfId="12217"/>
    <cellStyle name="Normal 3 4 7 3 2 2 2" xfId="27723"/>
    <cellStyle name="Normal 3 4 7 3 2 2 3" xfId="38280"/>
    <cellStyle name="Normal 3 4 7 3 2 2 4" xfId="48835"/>
    <cellStyle name="Normal 3 4 7 3 2 2 5" xfId="59399"/>
    <cellStyle name="Normal 3 4 7 3 2 3" xfId="17336"/>
    <cellStyle name="Normal 3 4 7 3 2 4" xfId="22443"/>
    <cellStyle name="Normal 3 4 7 3 2 5" xfId="33000"/>
    <cellStyle name="Normal 3 4 7 3 2 6" xfId="43555"/>
    <cellStyle name="Normal 3 4 7 3 2 7" xfId="54119"/>
    <cellStyle name="Normal 3 4 7 3 3" xfId="9576"/>
    <cellStyle name="Normal 3 4 7 3 3 2" xfId="25083"/>
    <cellStyle name="Normal 3 4 7 3 3 3" xfId="35640"/>
    <cellStyle name="Normal 3 4 7 3 3 4" xfId="46195"/>
    <cellStyle name="Normal 3 4 7 3 3 5" xfId="56759"/>
    <cellStyle name="Normal 3 4 7 3 4" xfId="4294"/>
    <cellStyle name="Normal 3 4 7 3 5" xfId="14872"/>
    <cellStyle name="Normal 3 4 7 3 6" xfId="19803"/>
    <cellStyle name="Normal 3 4 7 3 7" xfId="30360"/>
    <cellStyle name="Normal 3 4 7 3 8" xfId="40915"/>
    <cellStyle name="Normal 3 4 7 3 9" xfId="51479"/>
    <cellStyle name="Normal 3 4 7 4" xfId="5703"/>
    <cellStyle name="Normal 3 4 7 4 2" xfId="10985"/>
    <cellStyle name="Normal 3 4 7 4 2 2" xfId="26491"/>
    <cellStyle name="Normal 3 4 7 4 2 3" xfId="37048"/>
    <cellStyle name="Normal 3 4 7 4 2 4" xfId="47603"/>
    <cellStyle name="Normal 3 4 7 4 2 5" xfId="58167"/>
    <cellStyle name="Normal 3 4 7 4 3" xfId="16104"/>
    <cellStyle name="Normal 3 4 7 4 4" xfId="21211"/>
    <cellStyle name="Normal 3 4 7 4 5" xfId="31768"/>
    <cellStyle name="Normal 3 4 7 4 6" xfId="42323"/>
    <cellStyle name="Normal 3 4 7 4 7" xfId="52887"/>
    <cellStyle name="Normal 3 4 7 5" xfId="8344"/>
    <cellStyle name="Normal 3 4 7 5 2" xfId="23851"/>
    <cellStyle name="Normal 3 4 7 5 3" xfId="34408"/>
    <cellStyle name="Normal 3 4 7 5 4" xfId="44963"/>
    <cellStyle name="Normal 3 4 7 5 5" xfId="55527"/>
    <cellStyle name="Normal 3 4 7 6" xfId="3066"/>
    <cellStyle name="Normal 3 4 7 7" xfId="13640"/>
    <cellStyle name="Normal 3 4 7 8" xfId="18571"/>
    <cellStyle name="Normal 3 4 7 9" xfId="29132"/>
    <cellStyle name="Normal 3 4 8" xfId="770"/>
    <cellStyle name="Normal 3 4 8 10" xfId="50599"/>
    <cellStyle name="Normal 3 4 8 2" xfId="2002"/>
    <cellStyle name="Normal 3 4 8 2 2" xfId="7288"/>
    <cellStyle name="Normal 3 4 8 2 2 2" xfId="12569"/>
    <cellStyle name="Normal 3 4 8 2 2 2 2" xfId="28075"/>
    <cellStyle name="Normal 3 4 8 2 2 2 3" xfId="38632"/>
    <cellStyle name="Normal 3 4 8 2 2 2 4" xfId="49187"/>
    <cellStyle name="Normal 3 4 8 2 2 2 5" xfId="59751"/>
    <cellStyle name="Normal 3 4 8 2 2 3" xfId="17688"/>
    <cellStyle name="Normal 3 4 8 2 2 4" xfId="22795"/>
    <cellStyle name="Normal 3 4 8 2 2 5" xfId="33352"/>
    <cellStyle name="Normal 3 4 8 2 2 6" xfId="43907"/>
    <cellStyle name="Normal 3 4 8 2 2 7" xfId="54471"/>
    <cellStyle name="Normal 3 4 8 2 3" xfId="9928"/>
    <cellStyle name="Normal 3 4 8 2 3 2" xfId="25435"/>
    <cellStyle name="Normal 3 4 8 2 3 3" xfId="35992"/>
    <cellStyle name="Normal 3 4 8 2 3 4" xfId="46547"/>
    <cellStyle name="Normal 3 4 8 2 3 5" xfId="57111"/>
    <cellStyle name="Normal 3 4 8 2 4" xfId="4646"/>
    <cellStyle name="Normal 3 4 8 2 5" xfId="15224"/>
    <cellStyle name="Normal 3 4 8 2 6" xfId="20155"/>
    <cellStyle name="Normal 3 4 8 2 7" xfId="30712"/>
    <cellStyle name="Normal 3 4 8 2 8" xfId="41267"/>
    <cellStyle name="Normal 3 4 8 2 9" xfId="51831"/>
    <cellStyle name="Normal 3 4 8 3" xfId="6056"/>
    <cellStyle name="Normal 3 4 8 3 2" xfId="11337"/>
    <cellStyle name="Normal 3 4 8 3 2 2" xfId="26843"/>
    <cellStyle name="Normal 3 4 8 3 2 3" xfId="37400"/>
    <cellStyle name="Normal 3 4 8 3 2 4" xfId="47955"/>
    <cellStyle name="Normal 3 4 8 3 2 5" xfId="58519"/>
    <cellStyle name="Normal 3 4 8 3 3" xfId="16456"/>
    <cellStyle name="Normal 3 4 8 3 4" xfId="21563"/>
    <cellStyle name="Normal 3 4 8 3 5" xfId="32120"/>
    <cellStyle name="Normal 3 4 8 3 6" xfId="42675"/>
    <cellStyle name="Normal 3 4 8 3 7" xfId="53239"/>
    <cellStyle name="Normal 3 4 8 4" xfId="8696"/>
    <cellStyle name="Normal 3 4 8 4 2" xfId="24203"/>
    <cellStyle name="Normal 3 4 8 4 3" xfId="34760"/>
    <cellStyle name="Normal 3 4 8 4 4" xfId="45315"/>
    <cellStyle name="Normal 3 4 8 4 5" xfId="55879"/>
    <cellStyle name="Normal 3 4 8 5" xfId="3414"/>
    <cellStyle name="Normal 3 4 8 6" xfId="13992"/>
    <cellStyle name="Normal 3 4 8 7" xfId="18923"/>
    <cellStyle name="Normal 3 4 8 8" xfId="29480"/>
    <cellStyle name="Normal 3 4 8 9" xfId="40035"/>
    <cellStyle name="Normal 3 4 9" xfId="1298"/>
    <cellStyle name="Normal 3 4 9 2" xfId="6584"/>
    <cellStyle name="Normal 3 4 9 2 2" xfId="11865"/>
    <cellStyle name="Normal 3 4 9 2 2 2" xfId="27371"/>
    <cellStyle name="Normal 3 4 9 2 2 3" xfId="37928"/>
    <cellStyle name="Normal 3 4 9 2 2 4" xfId="48483"/>
    <cellStyle name="Normal 3 4 9 2 2 5" xfId="59047"/>
    <cellStyle name="Normal 3 4 9 2 3" xfId="16984"/>
    <cellStyle name="Normal 3 4 9 2 4" xfId="22091"/>
    <cellStyle name="Normal 3 4 9 2 5" xfId="32648"/>
    <cellStyle name="Normal 3 4 9 2 6" xfId="43203"/>
    <cellStyle name="Normal 3 4 9 2 7" xfId="53767"/>
    <cellStyle name="Normal 3 4 9 3" xfId="9224"/>
    <cellStyle name="Normal 3 4 9 3 2" xfId="24731"/>
    <cellStyle name="Normal 3 4 9 3 3" xfId="35288"/>
    <cellStyle name="Normal 3 4 9 3 4" xfId="45843"/>
    <cellStyle name="Normal 3 4 9 3 5" xfId="56407"/>
    <cellStyle name="Normal 3 4 9 4" xfId="3942"/>
    <cellStyle name="Normal 3 4 9 5" xfId="14520"/>
    <cellStyle name="Normal 3 4 9 6" xfId="19451"/>
    <cellStyle name="Normal 3 4 9 7" xfId="30008"/>
    <cellStyle name="Normal 3 4 9 8" xfId="40563"/>
    <cellStyle name="Normal 3 4 9 9" xfId="51127"/>
    <cellStyle name="Normal 3 5" xfId="63"/>
    <cellStyle name="Normal 3 5 2" xfId="118"/>
    <cellStyle name="Normal 3 5 3" xfId="77"/>
    <cellStyle name="Normal 3 6" xfId="54"/>
    <cellStyle name="Normal 3 6 10" xfId="5362"/>
    <cellStyle name="Normal 3 6 10 2" xfId="10644"/>
    <cellStyle name="Normal 3 6 10 2 2" xfId="26150"/>
    <cellStyle name="Normal 3 6 10 2 3" xfId="36707"/>
    <cellStyle name="Normal 3 6 10 2 4" xfId="47262"/>
    <cellStyle name="Normal 3 6 10 2 5" xfId="57826"/>
    <cellStyle name="Normal 3 6 10 3" xfId="20870"/>
    <cellStyle name="Normal 3 6 10 4" xfId="31427"/>
    <cellStyle name="Normal 3 6 10 5" xfId="41982"/>
    <cellStyle name="Normal 3 6 10 6" xfId="52546"/>
    <cellStyle name="Normal 3 6 11" xfId="8003"/>
    <cellStyle name="Normal 3 6 11 2" xfId="23510"/>
    <cellStyle name="Normal 3 6 11 3" xfId="34067"/>
    <cellStyle name="Normal 3 6 11 4" xfId="44622"/>
    <cellStyle name="Normal 3 6 11 5" xfId="55186"/>
    <cellStyle name="Normal 3 6 12" xfId="13297"/>
    <cellStyle name="Normal 3 6 13" xfId="18226"/>
    <cellStyle name="Normal 3 6 14" xfId="49903"/>
    <cellStyle name="Normal 3 6 2" xfId="112"/>
    <cellStyle name="Normal 3 6 3" xfId="78"/>
    <cellStyle name="Normal 3 6 3 10" xfId="2734"/>
    <cellStyle name="Normal 3 6 3 11" xfId="13353"/>
    <cellStyle name="Normal 3 6 3 12" xfId="18282"/>
    <cellStyle name="Normal 3 6 3 13" xfId="28808"/>
    <cellStyle name="Normal 3 6 3 14" xfId="39363"/>
    <cellStyle name="Normal 3 6 3 15" xfId="49959"/>
    <cellStyle name="Normal 3 6 3 2" xfId="213"/>
    <cellStyle name="Normal 3 6 3 2 10" xfId="13440"/>
    <cellStyle name="Normal 3 6 3 2 11" xfId="18370"/>
    <cellStyle name="Normal 3 6 3 2 12" xfId="28932"/>
    <cellStyle name="Normal 3 6 3 2 13" xfId="39487"/>
    <cellStyle name="Normal 3 6 3 2 14" xfId="50047"/>
    <cellStyle name="Normal 3 6 3 2 2" xfId="393"/>
    <cellStyle name="Normal 3 6 3 2 2 10" xfId="29108"/>
    <cellStyle name="Normal 3 6 3 2 2 11" xfId="39663"/>
    <cellStyle name="Normal 3 6 3 2 2 12" xfId="50223"/>
    <cellStyle name="Normal 3 6 3 2 2 2" xfId="746"/>
    <cellStyle name="Normal 3 6 3 2 2 2 10" xfId="50575"/>
    <cellStyle name="Normal 3 6 3 2 2 2 2" xfId="1978"/>
    <cellStyle name="Normal 3 6 3 2 2 2 2 2" xfId="7264"/>
    <cellStyle name="Normal 3 6 3 2 2 2 2 2 2" xfId="12545"/>
    <cellStyle name="Normal 3 6 3 2 2 2 2 2 2 2" xfId="28051"/>
    <cellStyle name="Normal 3 6 3 2 2 2 2 2 2 3" xfId="38608"/>
    <cellStyle name="Normal 3 6 3 2 2 2 2 2 2 4" xfId="49163"/>
    <cellStyle name="Normal 3 6 3 2 2 2 2 2 2 5" xfId="59727"/>
    <cellStyle name="Normal 3 6 3 2 2 2 2 2 3" xfId="17664"/>
    <cellStyle name="Normal 3 6 3 2 2 2 2 2 4" xfId="22771"/>
    <cellStyle name="Normal 3 6 3 2 2 2 2 2 5" xfId="33328"/>
    <cellStyle name="Normal 3 6 3 2 2 2 2 2 6" xfId="43883"/>
    <cellStyle name="Normal 3 6 3 2 2 2 2 2 7" xfId="54447"/>
    <cellStyle name="Normal 3 6 3 2 2 2 2 3" xfId="9904"/>
    <cellStyle name="Normal 3 6 3 2 2 2 2 3 2" xfId="25411"/>
    <cellStyle name="Normal 3 6 3 2 2 2 2 3 3" xfId="35968"/>
    <cellStyle name="Normal 3 6 3 2 2 2 2 3 4" xfId="46523"/>
    <cellStyle name="Normal 3 6 3 2 2 2 2 3 5" xfId="57087"/>
    <cellStyle name="Normal 3 6 3 2 2 2 2 4" xfId="4622"/>
    <cellStyle name="Normal 3 6 3 2 2 2 2 5" xfId="15200"/>
    <cellStyle name="Normal 3 6 3 2 2 2 2 6" xfId="20131"/>
    <cellStyle name="Normal 3 6 3 2 2 2 2 7" xfId="30688"/>
    <cellStyle name="Normal 3 6 3 2 2 2 2 8" xfId="41243"/>
    <cellStyle name="Normal 3 6 3 2 2 2 2 9" xfId="51807"/>
    <cellStyle name="Normal 3 6 3 2 2 2 3" xfId="6032"/>
    <cellStyle name="Normal 3 6 3 2 2 2 3 2" xfId="11313"/>
    <cellStyle name="Normal 3 6 3 2 2 2 3 2 2" xfId="26819"/>
    <cellStyle name="Normal 3 6 3 2 2 2 3 2 3" xfId="37376"/>
    <cellStyle name="Normal 3 6 3 2 2 2 3 2 4" xfId="47931"/>
    <cellStyle name="Normal 3 6 3 2 2 2 3 2 5" xfId="58495"/>
    <cellStyle name="Normal 3 6 3 2 2 2 3 3" xfId="16432"/>
    <cellStyle name="Normal 3 6 3 2 2 2 3 4" xfId="21539"/>
    <cellStyle name="Normal 3 6 3 2 2 2 3 5" xfId="32096"/>
    <cellStyle name="Normal 3 6 3 2 2 2 3 6" xfId="42651"/>
    <cellStyle name="Normal 3 6 3 2 2 2 3 7" xfId="53215"/>
    <cellStyle name="Normal 3 6 3 2 2 2 4" xfId="8672"/>
    <cellStyle name="Normal 3 6 3 2 2 2 4 2" xfId="24179"/>
    <cellStyle name="Normal 3 6 3 2 2 2 4 3" xfId="34736"/>
    <cellStyle name="Normal 3 6 3 2 2 2 4 4" xfId="45291"/>
    <cellStyle name="Normal 3 6 3 2 2 2 4 5" xfId="55855"/>
    <cellStyle name="Normal 3 6 3 2 2 2 5" xfId="3390"/>
    <cellStyle name="Normal 3 6 3 2 2 2 6" xfId="13968"/>
    <cellStyle name="Normal 3 6 3 2 2 2 7" xfId="18899"/>
    <cellStyle name="Normal 3 6 3 2 2 2 8" xfId="29456"/>
    <cellStyle name="Normal 3 6 3 2 2 2 9" xfId="40011"/>
    <cellStyle name="Normal 3 6 3 2 2 3" xfId="1098"/>
    <cellStyle name="Normal 3 6 3 2 2 3 10" xfId="50927"/>
    <cellStyle name="Normal 3 6 3 2 2 3 2" xfId="2330"/>
    <cellStyle name="Normal 3 6 3 2 2 3 2 2" xfId="7616"/>
    <cellStyle name="Normal 3 6 3 2 2 3 2 2 2" xfId="12897"/>
    <cellStyle name="Normal 3 6 3 2 2 3 2 2 2 2" xfId="28403"/>
    <cellStyle name="Normal 3 6 3 2 2 3 2 2 2 3" xfId="38960"/>
    <cellStyle name="Normal 3 6 3 2 2 3 2 2 2 4" xfId="49515"/>
    <cellStyle name="Normal 3 6 3 2 2 3 2 2 2 5" xfId="60079"/>
    <cellStyle name="Normal 3 6 3 2 2 3 2 2 3" xfId="18016"/>
    <cellStyle name="Normal 3 6 3 2 2 3 2 2 4" xfId="23123"/>
    <cellStyle name="Normal 3 6 3 2 2 3 2 2 5" xfId="33680"/>
    <cellStyle name="Normal 3 6 3 2 2 3 2 2 6" xfId="44235"/>
    <cellStyle name="Normal 3 6 3 2 2 3 2 2 7" xfId="54799"/>
    <cellStyle name="Normal 3 6 3 2 2 3 2 3" xfId="10256"/>
    <cellStyle name="Normal 3 6 3 2 2 3 2 3 2" xfId="25763"/>
    <cellStyle name="Normal 3 6 3 2 2 3 2 3 3" xfId="36320"/>
    <cellStyle name="Normal 3 6 3 2 2 3 2 3 4" xfId="46875"/>
    <cellStyle name="Normal 3 6 3 2 2 3 2 3 5" xfId="57439"/>
    <cellStyle name="Normal 3 6 3 2 2 3 2 4" xfId="4974"/>
    <cellStyle name="Normal 3 6 3 2 2 3 2 5" xfId="15552"/>
    <cellStyle name="Normal 3 6 3 2 2 3 2 6" xfId="20483"/>
    <cellStyle name="Normal 3 6 3 2 2 3 2 7" xfId="31040"/>
    <cellStyle name="Normal 3 6 3 2 2 3 2 8" xfId="41595"/>
    <cellStyle name="Normal 3 6 3 2 2 3 2 9" xfId="52159"/>
    <cellStyle name="Normal 3 6 3 2 2 3 3" xfId="6384"/>
    <cellStyle name="Normal 3 6 3 2 2 3 3 2" xfId="11665"/>
    <cellStyle name="Normal 3 6 3 2 2 3 3 2 2" xfId="27171"/>
    <cellStyle name="Normal 3 6 3 2 2 3 3 2 3" xfId="37728"/>
    <cellStyle name="Normal 3 6 3 2 2 3 3 2 4" xfId="48283"/>
    <cellStyle name="Normal 3 6 3 2 2 3 3 2 5" xfId="58847"/>
    <cellStyle name="Normal 3 6 3 2 2 3 3 3" xfId="16784"/>
    <cellStyle name="Normal 3 6 3 2 2 3 3 4" xfId="21891"/>
    <cellStyle name="Normal 3 6 3 2 2 3 3 5" xfId="32448"/>
    <cellStyle name="Normal 3 6 3 2 2 3 3 6" xfId="43003"/>
    <cellStyle name="Normal 3 6 3 2 2 3 3 7" xfId="53567"/>
    <cellStyle name="Normal 3 6 3 2 2 3 4" xfId="9024"/>
    <cellStyle name="Normal 3 6 3 2 2 3 4 2" xfId="24531"/>
    <cellStyle name="Normal 3 6 3 2 2 3 4 3" xfId="35088"/>
    <cellStyle name="Normal 3 6 3 2 2 3 4 4" xfId="45643"/>
    <cellStyle name="Normal 3 6 3 2 2 3 4 5" xfId="56207"/>
    <cellStyle name="Normal 3 6 3 2 2 3 5" xfId="3742"/>
    <cellStyle name="Normal 3 6 3 2 2 3 6" xfId="14320"/>
    <cellStyle name="Normal 3 6 3 2 2 3 7" xfId="19251"/>
    <cellStyle name="Normal 3 6 3 2 2 3 8" xfId="29808"/>
    <cellStyle name="Normal 3 6 3 2 2 3 9" xfId="40363"/>
    <cellStyle name="Normal 3 6 3 2 2 4" xfId="1626"/>
    <cellStyle name="Normal 3 6 3 2 2 4 2" xfId="6912"/>
    <cellStyle name="Normal 3 6 3 2 2 4 2 2" xfId="12193"/>
    <cellStyle name="Normal 3 6 3 2 2 4 2 2 2" xfId="27699"/>
    <cellStyle name="Normal 3 6 3 2 2 4 2 2 3" xfId="38256"/>
    <cellStyle name="Normal 3 6 3 2 2 4 2 2 4" xfId="48811"/>
    <cellStyle name="Normal 3 6 3 2 2 4 2 2 5" xfId="59375"/>
    <cellStyle name="Normal 3 6 3 2 2 4 2 3" xfId="17312"/>
    <cellStyle name="Normal 3 6 3 2 2 4 2 4" xfId="22419"/>
    <cellStyle name="Normal 3 6 3 2 2 4 2 5" xfId="32976"/>
    <cellStyle name="Normal 3 6 3 2 2 4 2 6" xfId="43531"/>
    <cellStyle name="Normal 3 6 3 2 2 4 2 7" xfId="54095"/>
    <cellStyle name="Normal 3 6 3 2 2 4 3" xfId="9552"/>
    <cellStyle name="Normal 3 6 3 2 2 4 3 2" xfId="25059"/>
    <cellStyle name="Normal 3 6 3 2 2 4 3 3" xfId="35616"/>
    <cellStyle name="Normal 3 6 3 2 2 4 3 4" xfId="46171"/>
    <cellStyle name="Normal 3 6 3 2 2 4 3 5" xfId="56735"/>
    <cellStyle name="Normal 3 6 3 2 2 4 4" xfId="4270"/>
    <cellStyle name="Normal 3 6 3 2 2 4 5" xfId="14848"/>
    <cellStyle name="Normal 3 6 3 2 2 4 6" xfId="19779"/>
    <cellStyle name="Normal 3 6 3 2 2 4 7" xfId="30336"/>
    <cellStyle name="Normal 3 6 3 2 2 4 8" xfId="40891"/>
    <cellStyle name="Normal 3 6 3 2 2 4 9" xfId="51455"/>
    <cellStyle name="Normal 3 6 3 2 2 5" xfId="5679"/>
    <cellStyle name="Normal 3 6 3 2 2 5 2" xfId="10961"/>
    <cellStyle name="Normal 3 6 3 2 2 5 2 2" xfId="26467"/>
    <cellStyle name="Normal 3 6 3 2 2 5 2 3" xfId="37024"/>
    <cellStyle name="Normal 3 6 3 2 2 5 2 4" xfId="47579"/>
    <cellStyle name="Normal 3 6 3 2 2 5 2 5" xfId="58143"/>
    <cellStyle name="Normal 3 6 3 2 2 5 3" xfId="16080"/>
    <cellStyle name="Normal 3 6 3 2 2 5 4" xfId="21187"/>
    <cellStyle name="Normal 3 6 3 2 2 5 5" xfId="31744"/>
    <cellStyle name="Normal 3 6 3 2 2 5 6" xfId="42299"/>
    <cellStyle name="Normal 3 6 3 2 2 5 7" xfId="52863"/>
    <cellStyle name="Normal 3 6 3 2 2 6" xfId="8320"/>
    <cellStyle name="Normal 3 6 3 2 2 6 2" xfId="23827"/>
    <cellStyle name="Normal 3 6 3 2 2 6 3" xfId="34384"/>
    <cellStyle name="Normal 3 6 3 2 2 6 4" xfId="44939"/>
    <cellStyle name="Normal 3 6 3 2 2 6 5" xfId="55503"/>
    <cellStyle name="Normal 3 6 3 2 2 7" xfId="3042"/>
    <cellStyle name="Normal 3 6 3 2 2 8" xfId="13616"/>
    <cellStyle name="Normal 3 6 3 2 2 9" xfId="18547"/>
    <cellStyle name="Normal 3 6 3 2 3" xfId="569"/>
    <cellStyle name="Normal 3 6 3 2 3 10" xfId="39835"/>
    <cellStyle name="Normal 3 6 3 2 3 11" xfId="50399"/>
    <cellStyle name="Normal 3 6 3 2 3 2" xfId="1274"/>
    <cellStyle name="Normal 3 6 3 2 3 2 10" xfId="51103"/>
    <cellStyle name="Normal 3 6 3 2 3 2 2" xfId="2506"/>
    <cellStyle name="Normal 3 6 3 2 3 2 2 2" xfId="7792"/>
    <cellStyle name="Normal 3 6 3 2 3 2 2 2 2" xfId="13073"/>
    <cellStyle name="Normal 3 6 3 2 3 2 2 2 2 2" xfId="28579"/>
    <cellStyle name="Normal 3 6 3 2 3 2 2 2 2 3" xfId="39136"/>
    <cellStyle name="Normal 3 6 3 2 3 2 2 2 2 4" xfId="49691"/>
    <cellStyle name="Normal 3 6 3 2 3 2 2 2 2 5" xfId="60255"/>
    <cellStyle name="Normal 3 6 3 2 3 2 2 2 3" xfId="18192"/>
    <cellStyle name="Normal 3 6 3 2 3 2 2 2 4" xfId="23299"/>
    <cellStyle name="Normal 3 6 3 2 3 2 2 2 5" xfId="33856"/>
    <cellStyle name="Normal 3 6 3 2 3 2 2 2 6" xfId="44411"/>
    <cellStyle name="Normal 3 6 3 2 3 2 2 2 7" xfId="54975"/>
    <cellStyle name="Normal 3 6 3 2 3 2 2 3" xfId="10432"/>
    <cellStyle name="Normal 3 6 3 2 3 2 2 3 2" xfId="25939"/>
    <cellStyle name="Normal 3 6 3 2 3 2 2 3 3" xfId="36496"/>
    <cellStyle name="Normal 3 6 3 2 3 2 2 3 4" xfId="47051"/>
    <cellStyle name="Normal 3 6 3 2 3 2 2 3 5" xfId="57615"/>
    <cellStyle name="Normal 3 6 3 2 3 2 2 4" xfId="5150"/>
    <cellStyle name="Normal 3 6 3 2 3 2 2 5" xfId="15728"/>
    <cellStyle name="Normal 3 6 3 2 3 2 2 6" xfId="20659"/>
    <cellStyle name="Normal 3 6 3 2 3 2 2 7" xfId="31216"/>
    <cellStyle name="Normal 3 6 3 2 3 2 2 8" xfId="41771"/>
    <cellStyle name="Normal 3 6 3 2 3 2 2 9" xfId="52335"/>
    <cellStyle name="Normal 3 6 3 2 3 2 3" xfId="6560"/>
    <cellStyle name="Normal 3 6 3 2 3 2 3 2" xfId="11841"/>
    <cellStyle name="Normal 3 6 3 2 3 2 3 2 2" xfId="27347"/>
    <cellStyle name="Normal 3 6 3 2 3 2 3 2 3" xfId="37904"/>
    <cellStyle name="Normal 3 6 3 2 3 2 3 2 4" xfId="48459"/>
    <cellStyle name="Normal 3 6 3 2 3 2 3 2 5" xfId="59023"/>
    <cellStyle name="Normal 3 6 3 2 3 2 3 3" xfId="16960"/>
    <cellStyle name="Normal 3 6 3 2 3 2 3 4" xfId="22067"/>
    <cellStyle name="Normal 3 6 3 2 3 2 3 5" xfId="32624"/>
    <cellStyle name="Normal 3 6 3 2 3 2 3 6" xfId="43179"/>
    <cellStyle name="Normal 3 6 3 2 3 2 3 7" xfId="53743"/>
    <cellStyle name="Normal 3 6 3 2 3 2 4" xfId="9200"/>
    <cellStyle name="Normal 3 6 3 2 3 2 4 2" xfId="24707"/>
    <cellStyle name="Normal 3 6 3 2 3 2 4 3" xfId="35264"/>
    <cellStyle name="Normal 3 6 3 2 3 2 4 4" xfId="45819"/>
    <cellStyle name="Normal 3 6 3 2 3 2 4 5" xfId="56383"/>
    <cellStyle name="Normal 3 6 3 2 3 2 5" xfId="3918"/>
    <cellStyle name="Normal 3 6 3 2 3 2 6" xfId="14496"/>
    <cellStyle name="Normal 3 6 3 2 3 2 7" xfId="19427"/>
    <cellStyle name="Normal 3 6 3 2 3 2 8" xfId="29984"/>
    <cellStyle name="Normal 3 6 3 2 3 2 9" xfId="40539"/>
    <cellStyle name="Normal 3 6 3 2 3 3" xfId="1802"/>
    <cellStyle name="Normal 3 6 3 2 3 3 2" xfId="7088"/>
    <cellStyle name="Normal 3 6 3 2 3 3 2 2" xfId="12369"/>
    <cellStyle name="Normal 3 6 3 2 3 3 2 2 2" xfId="27875"/>
    <cellStyle name="Normal 3 6 3 2 3 3 2 2 3" xfId="38432"/>
    <cellStyle name="Normal 3 6 3 2 3 3 2 2 4" xfId="48987"/>
    <cellStyle name="Normal 3 6 3 2 3 3 2 2 5" xfId="59551"/>
    <cellStyle name="Normal 3 6 3 2 3 3 2 3" xfId="17488"/>
    <cellStyle name="Normal 3 6 3 2 3 3 2 4" xfId="22595"/>
    <cellStyle name="Normal 3 6 3 2 3 3 2 5" xfId="33152"/>
    <cellStyle name="Normal 3 6 3 2 3 3 2 6" xfId="43707"/>
    <cellStyle name="Normal 3 6 3 2 3 3 2 7" xfId="54271"/>
    <cellStyle name="Normal 3 6 3 2 3 3 3" xfId="9728"/>
    <cellStyle name="Normal 3 6 3 2 3 3 3 2" xfId="25235"/>
    <cellStyle name="Normal 3 6 3 2 3 3 3 3" xfId="35792"/>
    <cellStyle name="Normal 3 6 3 2 3 3 3 4" xfId="46347"/>
    <cellStyle name="Normal 3 6 3 2 3 3 3 5" xfId="56911"/>
    <cellStyle name="Normal 3 6 3 2 3 3 4" xfId="4446"/>
    <cellStyle name="Normal 3 6 3 2 3 3 5" xfId="15024"/>
    <cellStyle name="Normal 3 6 3 2 3 3 6" xfId="19955"/>
    <cellStyle name="Normal 3 6 3 2 3 3 7" xfId="30512"/>
    <cellStyle name="Normal 3 6 3 2 3 3 8" xfId="41067"/>
    <cellStyle name="Normal 3 6 3 2 3 3 9" xfId="51631"/>
    <cellStyle name="Normal 3 6 3 2 3 4" xfId="5855"/>
    <cellStyle name="Normal 3 6 3 2 3 4 2" xfId="11137"/>
    <cellStyle name="Normal 3 6 3 2 3 4 2 2" xfId="26643"/>
    <cellStyle name="Normal 3 6 3 2 3 4 2 3" xfId="37200"/>
    <cellStyle name="Normal 3 6 3 2 3 4 2 4" xfId="47755"/>
    <cellStyle name="Normal 3 6 3 2 3 4 2 5" xfId="58319"/>
    <cellStyle name="Normal 3 6 3 2 3 4 3" xfId="16256"/>
    <cellStyle name="Normal 3 6 3 2 3 4 4" xfId="21363"/>
    <cellStyle name="Normal 3 6 3 2 3 4 5" xfId="31920"/>
    <cellStyle name="Normal 3 6 3 2 3 4 6" xfId="42475"/>
    <cellStyle name="Normal 3 6 3 2 3 4 7" xfId="53039"/>
    <cellStyle name="Normal 3 6 3 2 3 5" xfId="8496"/>
    <cellStyle name="Normal 3 6 3 2 3 5 2" xfId="24003"/>
    <cellStyle name="Normal 3 6 3 2 3 5 3" xfId="34560"/>
    <cellStyle name="Normal 3 6 3 2 3 5 4" xfId="45115"/>
    <cellStyle name="Normal 3 6 3 2 3 5 5" xfId="55679"/>
    <cellStyle name="Normal 3 6 3 2 3 6" xfId="3214"/>
    <cellStyle name="Normal 3 6 3 2 3 7" xfId="13792"/>
    <cellStyle name="Normal 3 6 3 2 3 8" xfId="18723"/>
    <cellStyle name="Normal 3 6 3 2 3 9" xfId="29280"/>
    <cellStyle name="Normal 3 6 3 2 4" xfId="922"/>
    <cellStyle name="Normal 3 6 3 2 4 10" xfId="50751"/>
    <cellStyle name="Normal 3 6 3 2 4 2" xfId="2154"/>
    <cellStyle name="Normal 3 6 3 2 4 2 2" xfId="7440"/>
    <cellStyle name="Normal 3 6 3 2 4 2 2 2" xfId="12721"/>
    <cellStyle name="Normal 3 6 3 2 4 2 2 2 2" xfId="28227"/>
    <cellStyle name="Normal 3 6 3 2 4 2 2 2 3" xfId="38784"/>
    <cellStyle name="Normal 3 6 3 2 4 2 2 2 4" xfId="49339"/>
    <cellStyle name="Normal 3 6 3 2 4 2 2 2 5" xfId="59903"/>
    <cellStyle name="Normal 3 6 3 2 4 2 2 3" xfId="17840"/>
    <cellStyle name="Normal 3 6 3 2 4 2 2 4" xfId="22947"/>
    <cellStyle name="Normal 3 6 3 2 4 2 2 5" xfId="33504"/>
    <cellStyle name="Normal 3 6 3 2 4 2 2 6" xfId="44059"/>
    <cellStyle name="Normal 3 6 3 2 4 2 2 7" xfId="54623"/>
    <cellStyle name="Normal 3 6 3 2 4 2 3" xfId="10080"/>
    <cellStyle name="Normal 3 6 3 2 4 2 3 2" xfId="25587"/>
    <cellStyle name="Normal 3 6 3 2 4 2 3 3" xfId="36144"/>
    <cellStyle name="Normal 3 6 3 2 4 2 3 4" xfId="46699"/>
    <cellStyle name="Normal 3 6 3 2 4 2 3 5" xfId="57263"/>
    <cellStyle name="Normal 3 6 3 2 4 2 4" xfId="4798"/>
    <cellStyle name="Normal 3 6 3 2 4 2 5" xfId="15376"/>
    <cellStyle name="Normal 3 6 3 2 4 2 6" xfId="20307"/>
    <cellStyle name="Normal 3 6 3 2 4 2 7" xfId="30864"/>
    <cellStyle name="Normal 3 6 3 2 4 2 8" xfId="41419"/>
    <cellStyle name="Normal 3 6 3 2 4 2 9" xfId="51983"/>
    <cellStyle name="Normal 3 6 3 2 4 3" xfId="6208"/>
    <cellStyle name="Normal 3 6 3 2 4 3 2" xfId="11489"/>
    <cellStyle name="Normal 3 6 3 2 4 3 2 2" xfId="26995"/>
    <cellStyle name="Normal 3 6 3 2 4 3 2 3" xfId="37552"/>
    <cellStyle name="Normal 3 6 3 2 4 3 2 4" xfId="48107"/>
    <cellStyle name="Normal 3 6 3 2 4 3 2 5" xfId="58671"/>
    <cellStyle name="Normal 3 6 3 2 4 3 3" xfId="16608"/>
    <cellStyle name="Normal 3 6 3 2 4 3 4" xfId="21715"/>
    <cellStyle name="Normal 3 6 3 2 4 3 5" xfId="32272"/>
    <cellStyle name="Normal 3 6 3 2 4 3 6" xfId="42827"/>
    <cellStyle name="Normal 3 6 3 2 4 3 7" xfId="53391"/>
    <cellStyle name="Normal 3 6 3 2 4 4" xfId="8848"/>
    <cellStyle name="Normal 3 6 3 2 4 4 2" xfId="24355"/>
    <cellStyle name="Normal 3 6 3 2 4 4 3" xfId="34912"/>
    <cellStyle name="Normal 3 6 3 2 4 4 4" xfId="45467"/>
    <cellStyle name="Normal 3 6 3 2 4 4 5" xfId="56031"/>
    <cellStyle name="Normal 3 6 3 2 4 5" xfId="3566"/>
    <cellStyle name="Normal 3 6 3 2 4 6" xfId="14144"/>
    <cellStyle name="Normal 3 6 3 2 4 7" xfId="19075"/>
    <cellStyle name="Normal 3 6 3 2 4 8" xfId="29632"/>
    <cellStyle name="Normal 3 6 3 2 4 9" xfId="40187"/>
    <cellStyle name="Normal 3 6 3 2 5" xfId="1450"/>
    <cellStyle name="Normal 3 6 3 2 5 2" xfId="6736"/>
    <cellStyle name="Normal 3 6 3 2 5 2 2" xfId="12017"/>
    <cellStyle name="Normal 3 6 3 2 5 2 2 2" xfId="27523"/>
    <cellStyle name="Normal 3 6 3 2 5 2 2 3" xfId="38080"/>
    <cellStyle name="Normal 3 6 3 2 5 2 2 4" xfId="48635"/>
    <cellStyle name="Normal 3 6 3 2 5 2 2 5" xfId="59199"/>
    <cellStyle name="Normal 3 6 3 2 5 2 3" xfId="17136"/>
    <cellStyle name="Normal 3 6 3 2 5 2 4" xfId="22243"/>
    <cellStyle name="Normal 3 6 3 2 5 2 5" xfId="32800"/>
    <cellStyle name="Normal 3 6 3 2 5 2 6" xfId="43355"/>
    <cellStyle name="Normal 3 6 3 2 5 2 7" xfId="53919"/>
    <cellStyle name="Normal 3 6 3 2 5 3" xfId="9376"/>
    <cellStyle name="Normal 3 6 3 2 5 3 2" xfId="24883"/>
    <cellStyle name="Normal 3 6 3 2 5 3 3" xfId="35440"/>
    <cellStyle name="Normal 3 6 3 2 5 3 4" xfId="45995"/>
    <cellStyle name="Normal 3 6 3 2 5 3 5" xfId="56559"/>
    <cellStyle name="Normal 3 6 3 2 5 4" xfId="4094"/>
    <cellStyle name="Normal 3 6 3 2 5 5" xfId="14672"/>
    <cellStyle name="Normal 3 6 3 2 5 6" xfId="19603"/>
    <cellStyle name="Normal 3 6 3 2 5 7" xfId="30160"/>
    <cellStyle name="Normal 3 6 3 2 5 8" xfId="40715"/>
    <cellStyle name="Normal 3 6 3 2 5 9" xfId="51279"/>
    <cellStyle name="Normal 3 6 3 2 6" xfId="2682"/>
    <cellStyle name="Normal 3 6 3 2 6 2" xfId="7968"/>
    <cellStyle name="Normal 3 6 3 2 6 2 2" xfId="13249"/>
    <cellStyle name="Normal 3 6 3 2 6 2 2 2" xfId="28755"/>
    <cellStyle name="Normal 3 6 3 2 6 2 2 3" xfId="39312"/>
    <cellStyle name="Normal 3 6 3 2 6 2 2 4" xfId="49867"/>
    <cellStyle name="Normal 3 6 3 2 6 2 2 5" xfId="60431"/>
    <cellStyle name="Normal 3 6 3 2 6 2 3" xfId="23475"/>
    <cellStyle name="Normal 3 6 3 2 6 2 4" xfId="34032"/>
    <cellStyle name="Normal 3 6 3 2 6 2 5" xfId="44587"/>
    <cellStyle name="Normal 3 6 3 2 6 2 6" xfId="55151"/>
    <cellStyle name="Normal 3 6 3 2 6 3" xfId="10608"/>
    <cellStyle name="Normal 3 6 3 2 6 3 2" xfId="26115"/>
    <cellStyle name="Normal 3 6 3 2 6 3 3" xfId="36672"/>
    <cellStyle name="Normal 3 6 3 2 6 3 4" xfId="47227"/>
    <cellStyle name="Normal 3 6 3 2 6 3 5" xfId="57791"/>
    <cellStyle name="Normal 3 6 3 2 6 4" xfId="5326"/>
    <cellStyle name="Normal 3 6 3 2 6 5" xfId="15904"/>
    <cellStyle name="Normal 3 6 3 2 6 6" xfId="20835"/>
    <cellStyle name="Normal 3 6 3 2 6 7" xfId="31392"/>
    <cellStyle name="Normal 3 6 3 2 6 8" xfId="41947"/>
    <cellStyle name="Normal 3 6 3 2 6 9" xfId="52511"/>
    <cellStyle name="Normal 3 6 3 2 7" xfId="5503"/>
    <cellStyle name="Normal 3 6 3 2 7 2" xfId="10785"/>
    <cellStyle name="Normal 3 6 3 2 7 2 2" xfId="26291"/>
    <cellStyle name="Normal 3 6 3 2 7 2 3" xfId="36848"/>
    <cellStyle name="Normal 3 6 3 2 7 2 4" xfId="47403"/>
    <cellStyle name="Normal 3 6 3 2 7 2 5" xfId="57967"/>
    <cellStyle name="Normal 3 6 3 2 7 3" xfId="21011"/>
    <cellStyle name="Normal 3 6 3 2 7 4" xfId="31568"/>
    <cellStyle name="Normal 3 6 3 2 7 5" xfId="42123"/>
    <cellStyle name="Normal 3 6 3 2 7 6" xfId="52687"/>
    <cellStyle name="Normal 3 6 3 2 8" xfId="8144"/>
    <cellStyle name="Normal 3 6 3 2 8 2" xfId="23651"/>
    <cellStyle name="Normal 3 6 3 2 8 3" xfId="34208"/>
    <cellStyle name="Normal 3 6 3 2 8 4" xfId="44763"/>
    <cellStyle name="Normal 3 6 3 2 8 5" xfId="55327"/>
    <cellStyle name="Normal 3 6 3 2 9" xfId="2859"/>
    <cellStyle name="Normal 3 6 3 3" xfId="306"/>
    <cellStyle name="Normal 3 6 3 3 10" xfId="29021"/>
    <cellStyle name="Normal 3 6 3 3 11" xfId="39576"/>
    <cellStyle name="Normal 3 6 3 3 12" xfId="50136"/>
    <cellStyle name="Normal 3 6 3 3 2" xfId="659"/>
    <cellStyle name="Normal 3 6 3 3 2 10" xfId="50488"/>
    <cellStyle name="Normal 3 6 3 3 2 2" xfId="1891"/>
    <cellStyle name="Normal 3 6 3 3 2 2 2" xfId="7177"/>
    <cellStyle name="Normal 3 6 3 3 2 2 2 2" xfId="12458"/>
    <cellStyle name="Normal 3 6 3 3 2 2 2 2 2" xfId="27964"/>
    <cellStyle name="Normal 3 6 3 3 2 2 2 2 3" xfId="38521"/>
    <cellStyle name="Normal 3 6 3 3 2 2 2 2 4" xfId="49076"/>
    <cellStyle name="Normal 3 6 3 3 2 2 2 2 5" xfId="59640"/>
    <cellStyle name="Normal 3 6 3 3 2 2 2 3" xfId="17577"/>
    <cellStyle name="Normal 3 6 3 3 2 2 2 4" xfId="22684"/>
    <cellStyle name="Normal 3 6 3 3 2 2 2 5" xfId="33241"/>
    <cellStyle name="Normal 3 6 3 3 2 2 2 6" xfId="43796"/>
    <cellStyle name="Normal 3 6 3 3 2 2 2 7" xfId="54360"/>
    <cellStyle name="Normal 3 6 3 3 2 2 3" xfId="9817"/>
    <cellStyle name="Normal 3 6 3 3 2 2 3 2" xfId="25324"/>
    <cellStyle name="Normal 3 6 3 3 2 2 3 3" xfId="35881"/>
    <cellStyle name="Normal 3 6 3 3 2 2 3 4" xfId="46436"/>
    <cellStyle name="Normal 3 6 3 3 2 2 3 5" xfId="57000"/>
    <cellStyle name="Normal 3 6 3 3 2 2 4" xfId="4535"/>
    <cellStyle name="Normal 3 6 3 3 2 2 5" xfId="15113"/>
    <cellStyle name="Normal 3 6 3 3 2 2 6" xfId="20044"/>
    <cellStyle name="Normal 3 6 3 3 2 2 7" xfId="30601"/>
    <cellStyle name="Normal 3 6 3 3 2 2 8" xfId="41156"/>
    <cellStyle name="Normal 3 6 3 3 2 2 9" xfId="51720"/>
    <cellStyle name="Normal 3 6 3 3 2 3" xfId="5945"/>
    <cellStyle name="Normal 3 6 3 3 2 3 2" xfId="11226"/>
    <cellStyle name="Normal 3 6 3 3 2 3 2 2" xfId="26732"/>
    <cellStyle name="Normal 3 6 3 3 2 3 2 3" xfId="37289"/>
    <cellStyle name="Normal 3 6 3 3 2 3 2 4" xfId="47844"/>
    <cellStyle name="Normal 3 6 3 3 2 3 2 5" xfId="58408"/>
    <cellStyle name="Normal 3 6 3 3 2 3 3" xfId="16345"/>
    <cellStyle name="Normal 3 6 3 3 2 3 4" xfId="21452"/>
    <cellStyle name="Normal 3 6 3 3 2 3 5" xfId="32009"/>
    <cellStyle name="Normal 3 6 3 3 2 3 6" xfId="42564"/>
    <cellStyle name="Normal 3 6 3 3 2 3 7" xfId="53128"/>
    <cellStyle name="Normal 3 6 3 3 2 4" xfId="8585"/>
    <cellStyle name="Normal 3 6 3 3 2 4 2" xfId="24092"/>
    <cellStyle name="Normal 3 6 3 3 2 4 3" xfId="34649"/>
    <cellStyle name="Normal 3 6 3 3 2 4 4" xfId="45204"/>
    <cellStyle name="Normal 3 6 3 3 2 4 5" xfId="55768"/>
    <cellStyle name="Normal 3 6 3 3 2 5" xfId="3303"/>
    <cellStyle name="Normal 3 6 3 3 2 6" xfId="13881"/>
    <cellStyle name="Normal 3 6 3 3 2 7" xfId="18812"/>
    <cellStyle name="Normal 3 6 3 3 2 8" xfId="29369"/>
    <cellStyle name="Normal 3 6 3 3 2 9" xfId="39924"/>
    <cellStyle name="Normal 3 6 3 3 3" xfId="1011"/>
    <cellStyle name="Normal 3 6 3 3 3 10" xfId="50840"/>
    <cellStyle name="Normal 3 6 3 3 3 2" xfId="2243"/>
    <cellStyle name="Normal 3 6 3 3 3 2 2" xfId="7529"/>
    <cellStyle name="Normal 3 6 3 3 3 2 2 2" xfId="12810"/>
    <cellStyle name="Normal 3 6 3 3 3 2 2 2 2" xfId="28316"/>
    <cellStyle name="Normal 3 6 3 3 3 2 2 2 3" xfId="38873"/>
    <cellStyle name="Normal 3 6 3 3 3 2 2 2 4" xfId="49428"/>
    <cellStyle name="Normal 3 6 3 3 3 2 2 2 5" xfId="59992"/>
    <cellStyle name="Normal 3 6 3 3 3 2 2 3" xfId="17929"/>
    <cellStyle name="Normal 3 6 3 3 3 2 2 4" xfId="23036"/>
    <cellStyle name="Normal 3 6 3 3 3 2 2 5" xfId="33593"/>
    <cellStyle name="Normal 3 6 3 3 3 2 2 6" xfId="44148"/>
    <cellStyle name="Normal 3 6 3 3 3 2 2 7" xfId="54712"/>
    <cellStyle name="Normal 3 6 3 3 3 2 3" xfId="10169"/>
    <cellStyle name="Normal 3 6 3 3 3 2 3 2" xfId="25676"/>
    <cellStyle name="Normal 3 6 3 3 3 2 3 3" xfId="36233"/>
    <cellStyle name="Normal 3 6 3 3 3 2 3 4" xfId="46788"/>
    <cellStyle name="Normal 3 6 3 3 3 2 3 5" xfId="57352"/>
    <cellStyle name="Normal 3 6 3 3 3 2 4" xfId="4887"/>
    <cellStyle name="Normal 3 6 3 3 3 2 5" xfId="15465"/>
    <cellStyle name="Normal 3 6 3 3 3 2 6" xfId="20396"/>
    <cellStyle name="Normal 3 6 3 3 3 2 7" xfId="30953"/>
    <cellStyle name="Normal 3 6 3 3 3 2 8" xfId="41508"/>
    <cellStyle name="Normal 3 6 3 3 3 2 9" xfId="52072"/>
    <cellStyle name="Normal 3 6 3 3 3 3" xfId="6297"/>
    <cellStyle name="Normal 3 6 3 3 3 3 2" xfId="11578"/>
    <cellStyle name="Normal 3 6 3 3 3 3 2 2" xfId="27084"/>
    <cellStyle name="Normal 3 6 3 3 3 3 2 3" xfId="37641"/>
    <cellStyle name="Normal 3 6 3 3 3 3 2 4" xfId="48196"/>
    <cellStyle name="Normal 3 6 3 3 3 3 2 5" xfId="58760"/>
    <cellStyle name="Normal 3 6 3 3 3 3 3" xfId="16697"/>
    <cellStyle name="Normal 3 6 3 3 3 3 4" xfId="21804"/>
    <cellStyle name="Normal 3 6 3 3 3 3 5" xfId="32361"/>
    <cellStyle name="Normal 3 6 3 3 3 3 6" xfId="42916"/>
    <cellStyle name="Normal 3 6 3 3 3 3 7" xfId="53480"/>
    <cellStyle name="Normal 3 6 3 3 3 4" xfId="8937"/>
    <cellStyle name="Normal 3 6 3 3 3 4 2" xfId="24444"/>
    <cellStyle name="Normal 3 6 3 3 3 4 3" xfId="35001"/>
    <cellStyle name="Normal 3 6 3 3 3 4 4" xfId="45556"/>
    <cellStyle name="Normal 3 6 3 3 3 4 5" xfId="56120"/>
    <cellStyle name="Normal 3 6 3 3 3 5" xfId="3655"/>
    <cellStyle name="Normal 3 6 3 3 3 6" xfId="14233"/>
    <cellStyle name="Normal 3 6 3 3 3 7" xfId="19164"/>
    <cellStyle name="Normal 3 6 3 3 3 8" xfId="29721"/>
    <cellStyle name="Normal 3 6 3 3 3 9" xfId="40276"/>
    <cellStyle name="Normal 3 6 3 3 4" xfId="1539"/>
    <cellStyle name="Normal 3 6 3 3 4 2" xfId="6825"/>
    <cellStyle name="Normal 3 6 3 3 4 2 2" xfId="12106"/>
    <cellStyle name="Normal 3 6 3 3 4 2 2 2" xfId="27612"/>
    <cellStyle name="Normal 3 6 3 3 4 2 2 3" xfId="38169"/>
    <cellStyle name="Normal 3 6 3 3 4 2 2 4" xfId="48724"/>
    <cellStyle name="Normal 3 6 3 3 4 2 2 5" xfId="59288"/>
    <cellStyle name="Normal 3 6 3 3 4 2 3" xfId="17225"/>
    <cellStyle name="Normal 3 6 3 3 4 2 4" xfId="22332"/>
    <cellStyle name="Normal 3 6 3 3 4 2 5" xfId="32889"/>
    <cellStyle name="Normal 3 6 3 3 4 2 6" xfId="43444"/>
    <cellStyle name="Normal 3 6 3 3 4 2 7" xfId="54008"/>
    <cellStyle name="Normal 3 6 3 3 4 3" xfId="9465"/>
    <cellStyle name="Normal 3 6 3 3 4 3 2" xfId="24972"/>
    <cellStyle name="Normal 3 6 3 3 4 3 3" xfId="35529"/>
    <cellStyle name="Normal 3 6 3 3 4 3 4" xfId="46084"/>
    <cellStyle name="Normal 3 6 3 3 4 3 5" xfId="56648"/>
    <cellStyle name="Normal 3 6 3 3 4 4" xfId="4183"/>
    <cellStyle name="Normal 3 6 3 3 4 5" xfId="14761"/>
    <cellStyle name="Normal 3 6 3 3 4 6" xfId="19692"/>
    <cellStyle name="Normal 3 6 3 3 4 7" xfId="30249"/>
    <cellStyle name="Normal 3 6 3 3 4 8" xfId="40804"/>
    <cellStyle name="Normal 3 6 3 3 4 9" xfId="51368"/>
    <cellStyle name="Normal 3 6 3 3 5" xfId="5592"/>
    <cellStyle name="Normal 3 6 3 3 5 2" xfId="10874"/>
    <cellStyle name="Normal 3 6 3 3 5 2 2" xfId="26380"/>
    <cellStyle name="Normal 3 6 3 3 5 2 3" xfId="36937"/>
    <cellStyle name="Normal 3 6 3 3 5 2 4" xfId="47492"/>
    <cellStyle name="Normal 3 6 3 3 5 2 5" xfId="58056"/>
    <cellStyle name="Normal 3 6 3 3 5 3" xfId="15993"/>
    <cellStyle name="Normal 3 6 3 3 5 4" xfId="21100"/>
    <cellStyle name="Normal 3 6 3 3 5 5" xfId="31657"/>
    <cellStyle name="Normal 3 6 3 3 5 6" xfId="42212"/>
    <cellStyle name="Normal 3 6 3 3 5 7" xfId="52776"/>
    <cellStyle name="Normal 3 6 3 3 6" xfId="8233"/>
    <cellStyle name="Normal 3 6 3 3 6 2" xfId="23740"/>
    <cellStyle name="Normal 3 6 3 3 6 3" xfId="34297"/>
    <cellStyle name="Normal 3 6 3 3 6 4" xfId="44852"/>
    <cellStyle name="Normal 3 6 3 3 6 5" xfId="55416"/>
    <cellStyle name="Normal 3 6 3 3 7" xfId="2955"/>
    <cellStyle name="Normal 3 6 3 3 8" xfId="13529"/>
    <cellStyle name="Normal 3 6 3 3 9" xfId="18460"/>
    <cellStyle name="Normal 3 6 3 4" xfId="482"/>
    <cellStyle name="Normal 3 6 3 4 10" xfId="39750"/>
    <cellStyle name="Normal 3 6 3 4 11" xfId="50312"/>
    <cellStyle name="Normal 3 6 3 4 2" xfId="1187"/>
    <cellStyle name="Normal 3 6 3 4 2 10" xfId="51016"/>
    <cellStyle name="Normal 3 6 3 4 2 2" xfId="2419"/>
    <cellStyle name="Normal 3 6 3 4 2 2 2" xfId="7705"/>
    <cellStyle name="Normal 3 6 3 4 2 2 2 2" xfId="12986"/>
    <cellStyle name="Normal 3 6 3 4 2 2 2 2 2" xfId="28492"/>
    <cellStyle name="Normal 3 6 3 4 2 2 2 2 3" xfId="39049"/>
    <cellStyle name="Normal 3 6 3 4 2 2 2 2 4" xfId="49604"/>
    <cellStyle name="Normal 3 6 3 4 2 2 2 2 5" xfId="60168"/>
    <cellStyle name="Normal 3 6 3 4 2 2 2 3" xfId="18105"/>
    <cellStyle name="Normal 3 6 3 4 2 2 2 4" xfId="23212"/>
    <cellStyle name="Normal 3 6 3 4 2 2 2 5" xfId="33769"/>
    <cellStyle name="Normal 3 6 3 4 2 2 2 6" xfId="44324"/>
    <cellStyle name="Normal 3 6 3 4 2 2 2 7" xfId="54888"/>
    <cellStyle name="Normal 3 6 3 4 2 2 3" xfId="10345"/>
    <cellStyle name="Normal 3 6 3 4 2 2 3 2" xfId="25852"/>
    <cellStyle name="Normal 3 6 3 4 2 2 3 3" xfId="36409"/>
    <cellStyle name="Normal 3 6 3 4 2 2 3 4" xfId="46964"/>
    <cellStyle name="Normal 3 6 3 4 2 2 3 5" xfId="57528"/>
    <cellStyle name="Normal 3 6 3 4 2 2 4" xfId="5063"/>
    <cellStyle name="Normal 3 6 3 4 2 2 5" xfId="15641"/>
    <cellStyle name="Normal 3 6 3 4 2 2 6" xfId="20572"/>
    <cellStyle name="Normal 3 6 3 4 2 2 7" xfId="31129"/>
    <cellStyle name="Normal 3 6 3 4 2 2 8" xfId="41684"/>
    <cellStyle name="Normal 3 6 3 4 2 2 9" xfId="52248"/>
    <cellStyle name="Normal 3 6 3 4 2 3" xfId="6473"/>
    <cellStyle name="Normal 3 6 3 4 2 3 2" xfId="11754"/>
    <cellStyle name="Normal 3 6 3 4 2 3 2 2" xfId="27260"/>
    <cellStyle name="Normal 3 6 3 4 2 3 2 3" xfId="37817"/>
    <cellStyle name="Normal 3 6 3 4 2 3 2 4" xfId="48372"/>
    <cellStyle name="Normal 3 6 3 4 2 3 2 5" xfId="58936"/>
    <cellStyle name="Normal 3 6 3 4 2 3 3" xfId="16873"/>
    <cellStyle name="Normal 3 6 3 4 2 3 4" xfId="21980"/>
    <cellStyle name="Normal 3 6 3 4 2 3 5" xfId="32537"/>
    <cellStyle name="Normal 3 6 3 4 2 3 6" xfId="43092"/>
    <cellStyle name="Normal 3 6 3 4 2 3 7" xfId="53656"/>
    <cellStyle name="Normal 3 6 3 4 2 4" xfId="9113"/>
    <cellStyle name="Normal 3 6 3 4 2 4 2" xfId="24620"/>
    <cellStyle name="Normal 3 6 3 4 2 4 3" xfId="35177"/>
    <cellStyle name="Normal 3 6 3 4 2 4 4" xfId="45732"/>
    <cellStyle name="Normal 3 6 3 4 2 4 5" xfId="56296"/>
    <cellStyle name="Normal 3 6 3 4 2 5" xfId="3831"/>
    <cellStyle name="Normal 3 6 3 4 2 6" xfId="14409"/>
    <cellStyle name="Normal 3 6 3 4 2 7" xfId="19340"/>
    <cellStyle name="Normal 3 6 3 4 2 8" xfId="29897"/>
    <cellStyle name="Normal 3 6 3 4 2 9" xfId="40452"/>
    <cellStyle name="Normal 3 6 3 4 3" xfId="1715"/>
    <cellStyle name="Normal 3 6 3 4 3 2" xfId="7001"/>
    <cellStyle name="Normal 3 6 3 4 3 2 2" xfId="12282"/>
    <cellStyle name="Normal 3 6 3 4 3 2 2 2" xfId="27788"/>
    <cellStyle name="Normal 3 6 3 4 3 2 2 3" xfId="38345"/>
    <cellStyle name="Normal 3 6 3 4 3 2 2 4" xfId="48900"/>
    <cellStyle name="Normal 3 6 3 4 3 2 2 5" xfId="59464"/>
    <cellStyle name="Normal 3 6 3 4 3 2 3" xfId="17401"/>
    <cellStyle name="Normal 3 6 3 4 3 2 4" xfId="22508"/>
    <cellStyle name="Normal 3 6 3 4 3 2 5" xfId="33065"/>
    <cellStyle name="Normal 3 6 3 4 3 2 6" xfId="43620"/>
    <cellStyle name="Normal 3 6 3 4 3 2 7" xfId="54184"/>
    <cellStyle name="Normal 3 6 3 4 3 3" xfId="9641"/>
    <cellStyle name="Normal 3 6 3 4 3 3 2" xfId="25148"/>
    <cellStyle name="Normal 3 6 3 4 3 3 3" xfId="35705"/>
    <cellStyle name="Normal 3 6 3 4 3 3 4" xfId="46260"/>
    <cellStyle name="Normal 3 6 3 4 3 3 5" xfId="56824"/>
    <cellStyle name="Normal 3 6 3 4 3 4" xfId="4359"/>
    <cellStyle name="Normal 3 6 3 4 3 5" xfId="14937"/>
    <cellStyle name="Normal 3 6 3 4 3 6" xfId="19868"/>
    <cellStyle name="Normal 3 6 3 4 3 7" xfId="30425"/>
    <cellStyle name="Normal 3 6 3 4 3 8" xfId="40980"/>
    <cellStyle name="Normal 3 6 3 4 3 9" xfId="51544"/>
    <cellStyle name="Normal 3 6 3 4 4" xfId="5768"/>
    <cellStyle name="Normal 3 6 3 4 4 2" xfId="11050"/>
    <cellStyle name="Normal 3 6 3 4 4 2 2" xfId="26556"/>
    <cellStyle name="Normal 3 6 3 4 4 2 3" xfId="37113"/>
    <cellStyle name="Normal 3 6 3 4 4 2 4" xfId="47668"/>
    <cellStyle name="Normal 3 6 3 4 4 2 5" xfId="58232"/>
    <cellStyle name="Normal 3 6 3 4 4 3" xfId="16169"/>
    <cellStyle name="Normal 3 6 3 4 4 4" xfId="21276"/>
    <cellStyle name="Normal 3 6 3 4 4 5" xfId="31833"/>
    <cellStyle name="Normal 3 6 3 4 4 6" xfId="42388"/>
    <cellStyle name="Normal 3 6 3 4 4 7" xfId="52952"/>
    <cellStyle name="Normal 3 6 3 4 5" xfId="8409"/>
    <cellStyle name="Normal 3 6 3 4 5 2" xfId="23916"/>
    <cellStyle name="Normal 3 6 3 4 5 3" xfId="34473"/>
    <cellStyle name="Normal 3 6 3 4 5 4" xfId="45028"/>
    <cellStyle name="Normal 3 6 3 4 5 5" xfId="55592"/>
    <cellStyle name="Normal 3 6 3 4 6" xfId="3129"/>
    <cellStyle name="Normal 3 6 3 4 7" xfId="13705"/>
    <cellStyle name="Normal 3 6 3 4 8" xfId="18636"/>
    <cellStyle name="Normal 3 6 3 4 9" xfId="29195"/>
    <cellStyle name="Normal 3 6 3 5" xfId="835"/>
    <cellStyle name="Normal 3 6 3 5 10" xfId="50664"/>
    <cellStyle name="Normal 3 6 3 5 2" xfId="2067"/>
    <cellStyle name="Normal 3 6 3 5 2 2" xfId="7353"/>
    <cellStyle name="Normal 3 6 3 5 2 2 2" xfId="12634"/>
    <cellStyle name="Normal 3 6 3 5 2 2 2 2" xfId="28140"/>
    <cellStyle name="Normal 3 6 3 5 2 2 2 3" xfId="38697"/>
    <cellStyle name="Normal 3 6 3 5 2 2 2 4" xfId="49252"/>
    <cellStyle name="Normal 3 6 3 5 2 2 2 5" xfId="59816"/>
    <cellStyle name="Normal 3 6 3 5 2 2 3" xfId="17753"/>
    <cellStyle name="Normal 3 6 3 5 2 2 4" xfId="22860"/>
    <cellStyle name="Normal 3 6 3 5 2 2 5" xfId="33417"/>
    <cellStyle name="Normal 3 6 3 5 2 2 6" xfId="43972"/>
    <cellStyle name="Normal 3 6 3 5 2 2 7" xfId="54536"/>
    <cellStyle name="Normal 3 6 3 5 2 3" xfId="9993"/>
    <cellStyle name="Normal 3 6 3 5 2 3 2" xfId="25500"/>
    <cellStyle name="Normal 3 6 3 5 2 3 3" xfId="36057"/>
    <cellStyle name="Normal 3 6 3 5 2 3 4" xfId="46612"/>
    <cellStyle name="Normal 3 6 3 5 2 3 5" xfId="57176"/>
    <cellStyle name="Normal 3 6 3 5 2 4" xfId="4711"/>
    <cellStyle name="Normal 3 6 3 5 2 5" xfId="15289"/>
    <cellStyle name="Normal 3 6 3 5 2 6" xfId="20220"/>
    <cellStyle name="Normal 3 6 3 5 2 7" xfId="30777"/>
    <cellStyle name="Normal 3 6 3 5 2 8" xfId="41332"/>
    <cellStyle name="Normal 3 6 3 5 2 9" xfId="51896"/>
    <cellStyle name="Normal 3 6 3 5 3" xfId="6121"/>
    <cellStyle name="Normal 3 6 3 5 3 2" xfId="11402"/>
    <cellStyle name="Normal 3 6 3 5 3 2 2" xfId="26908"/>
    <cellStyle name="Normal 3 6 3 5 3 2 3" xfId="37465"/>
    <cellStyle name="Normal 3 6 3 5 3 2 4" xfId="48020"/>
    <cellStyle name="Normal 3 6 3 5 3 2 5" xfId="58584"/>
    <cellStyle name="Normal 3 6 3 5 3 3" xfId="16521"/>
    <cellStyle name="Normal 3 6 3 5 3 4" xfId="21628"/>
    <cellStyle name="Normal 3 6 3 5 3 5" xfId="32185"/>
    <cellStyle name="Normal 3 6 3 5 3 6" xfId="42740"/>
    <cellStyle name="Normal 3 6 3 5 3 7" xfId="53304"/>
    <cellStyle name="Normal 3 6 3 5 4" xfId="8761"/>
    <cellStyle name="Normal 3 6 3 5 4 2" xfId="24268"/>
    <cellStyle name="Normal 3 6 3 5 4 3" xfId="34825"/>
    <cellStyle name="Normal 3 6 3 5 4 4" xfId="45380"/>
    <cellStyle name="Normal 3 6 3 5 4 5" xfId="55944"/>
    <cellStyle name="Normal 3 6 3 5 5" xfId="3479"/>
    <cellStyle name="Normal 3 6 3 5 6" xfId="14057"/>
    <cellStyle name="Normal 3 6 3 5 7" xfId="18988"/>
    <cellStyle name="Normal 3 6 3 5 8" xfId="29545"/>
    <cellStyle name="Normal 3 6 3 5 9" xfId="40100"/>
    <cellStyle name="Normal 3 6 3 6" xfId="1363"/>
    <cellStyle name="Normal 3 6 3 6 2" xfId="6649"/>
    <cellStyle name="Normal 3 6 3 6 2 2" xfId="11930"/>
    <cellStyle name="Normal 3 6 3 6 2 2 2" xfId="27436"/>
    <cellStyle name="Normal 3 6 3 6 2 2 3" xfId="37993"/>
    <cellStyle name="Normal 3 6 3 6 2 2 4" xfId="48548"/>
    <cellStyle name="Normal 3 6 3 6 2 2 5" xfId="59112"/>
    <cellStyle name="Normal 3 6 3 6 2 3" xfId="17049"/>
    <cellStyle name="Normal 3 6 3 6 2 4" xfId="22156"/>
    <cellStyle name="Normal 3 6 3 6 2 5" xfId="32713"/>
    <cellStyle name="Normal 3 6 3 6 2 6" xfId="43268"/>
    <cellStyle name="Normal 3 6 3 6 2 7" xfId="53832"/>
    <cellStyle name="Normal 3 6 3 6 3" xfId="9289"/>
    <cellStyle name="Normal 3 6 3 6 3 2" xfId="24796"/>
    <cellStyle name="Normal 3 6 3 6 3 3" xfId="35353"/>
    <cellStyle name="Normal 3 6 3 6 3 4" xfId="45908"/>
    <cellStyle name="Normal 3 6 3 6 3 5" xfId="56472"/>
    <cellStyle name="Normal 3 6 3 6 4" xfId="4007"/>
    <cellStyle name="Normal 3 6 3 6 5" xfId="14585"/>
    <cellStyle name="Normal 3 6 3 6 6" xfId="19516"/>
    <cellStyle name="Normal 3 6 3 6 7" xfId="30073"/>
    <cellStyle name="Normal 3 6 3 6 8" xfId="40628"/>
    <cellStyle name="Normal 3 6 3 6 9" xfId="51192"/>
    <cellStyle name="Normal 3 6 3 7" xfId="2595"/>
    <cellStyle name="Normal 3 6 3 7 2" xfId="7881"/>
    <cellStyle name="Normal 3 6 3 7 2 2" xfId="13162"/>
    <cellStyle name="Normal 3 6 3 7 2 2 2" xfId="28668"/>
    <cellStyle name="Normal 3 6 3 7 2 2 3" xfId="39225"/>
    <cellStyle name="Normal 3 6 3 7 2 2 4" xfId="49780"/>
    <cellStyle name="Normal 3 6 3 7 2 2 5" xfId="60344"/>
    <cellStyle name="Normal 3 6 3 7 2 3" xfId="23388"/>
    <cellStyle name="Normal 3 6 3 7 2 4" xfId="33945"/>
    <cellStyle name="Normal 3 6 3 7 2 5" xfId="44500"/>
    <cellStyle name="Normal 3 6 3 7 2 6" xfId="55064"/>
    <cellStyle name="Normal 3 6 3 7 3" xfId="10521"/>
    <cellStyle name="Normal 3 6 3 7 3 2" xfId="26028"/>
    <cellStyle name="Normal 3 6 3 7 3 3" xfId="36585"/>
    <cellStyle name="Normal 3 6 3 7 3 4" xfId="47140"/>
    <cellStyle name="Normal 3 6 3 7 3 5" xfId="57704"/>
    <cellStyle name="Normal 3 6 3 7 4" xfId="5239"/>
    <cellStyle name="Normal 3 6 3 7 5" xfId="15817"/>
    <cellStyle name="Normal 3 6 3 7 6" xfId="20748"/>
    <cellStyle name="Normal 3 6 3 7 7" xfId="31305"/>
    <cellStyle name="Normal 3 6 3 7 8" xfId="41860"/>
    <cellStyle name="Normal 3 6 3 7 9" xfId="52424"/>
    <cellStyle name="Normal 3 6 3 8" xfId="5416"/>
    <cellStyle name="Normal 3 6 3 8 2" xfId="10698"/>
    <cellStyle name="Normal 3 6 3 8 2 2" xfId="26204"/>
    <cellStyle name="Normal 3 6 3 8 2 3" xfId="36761"/>
    <cellStyle name="Normal 3 6 3 8 2 4" xfId="47316"/>
    <cellStyle name="Normal 3 6 3 8 2 5" xfId="57880"/>
    <cellStyle name="Normal 3 6 3 8 3" xfId="20924"/>
    <cellStyle name="Normal 3 6 3 8 4" xfId="31481"/>
    <cellStyle name="Normal 3 6 3 8 5" xfId="42036"/>
    <cellStyle name="Normal 3 6 3 8 6" xfId="52600"/>
    <cellStyle name="Normal 3 6 3 9" xfId="8057"/>
    <cellStyle name="Normal 3 6 3 9 2" xfId="23564"/>
    <cellStyle name="Normal 3 6 3 9 3" xfId="34121"/>
    <cellStyle name="Normal 3 6 3 9 4" xfId="44676"/>
    <cellStyle name="Normal 3 6 3 9 5" xfId="55240"/>
    <cellStyle name="Normal 3 6 4" xfId="157"/>
    <cellStyle name="Normal 3 6 4 10" xfId="13386"/>
    <cellStyle name="Normal 3 6 4 11" xfId="18316"/>
    <cellStyle name="Normal 3 6 4 12" xfId="28878"/>
    <cellStyle name="Normal 3 6 4 13" xfId="39433"/>
    <cellStyle name="Normal 3 6 4 14" xfId="49993"/>
    <cellStyle name="Normal 3 6 4 2" xfId="339"/>
    <cellStyle name="Normal 3 6 4 2 10" xfId="29054"/>
    <cellStyle name="Normal 3 6 4 2 11" xfId="39609"/>
    <cellStyle name="Normal 3 6 4 2 12" xfId="50169"/>
    <cellStyle name="Normal 3 6 4 2 2" xfId="692"/>
    <cellStyle name="Normal 3 6 4 2 2 10" xfId="50521"/>
    <cellStyle name="Normal 3 6 4 2 2 2" xfId="1924"/>
    <cellStyle name="Normal 3 6 4 2 2 2 2" xfId="7210"/>
    <cellStyle name="Normal 3 6 4 2 2 2 2 2" xfId="12491"/>
    <cellStyle name="Normal 3 6 4 2 2 2 2 2 2" xfId="27997"/>
    <cellStyle name="Normal 3 6 4 2 2 2 2 2 3" xfId="38554"/>
    <cellStyle name="Normal 3 6 4 2 2 2 2 2 4" xfId="49109"/>
    <cellStyle name="Normal 3 6 4 2 2 2 2 2 5" xfId="59673"/>
    <cellStyle name="Normal 3 6 4 2 2 2 2 3" xfId="17610"/>
    <cellStyle name="Normal 3 6 4 2 2 2 2 4" xfId="22717"/>
    <cellStyle name="Normal 3 6 4 2 2 2 2 5" xfId="33274"/>
    <cellStyle name="Normal 3 6 4 2 2 2 2 6" xfId="43829"/>
    <cellStyle name="Normal 3 6 4 2 2 2 2 7" xfId="54393"/>
    <cellStyle name="Normal 3 6 4 2 2 2 3" xfId="9850"/>
    <cellStyle name="Normal 3 6 4 2 2 2 3 2" xfId="25357"/>
    <cellStyle name="Normal 3 6 4 2 2 2 3 3" xfId="35914"/>
    <cellStyle name="Normal 3 6 4 2 2 2 3 4" xfId="46469"/>
    <cellStyle name="Normal 3 6 4 2 2 2 3 5" xfId="57033"/>
    <cellStyle name="Normal 3 6 4 2 2 2 4" xfId="4568"/>
    <cellStyle name="Normal 3 6 4 2 2 2 5" xfId="15146"/>
    <cellStyle name="Normal 3 6 4 2 2 2 6" xfId="20077"/>
    <cellStyle name="Normal 3 6 4 2 2 2 7" xfId="30634"/>
    <cellStyle name="Normal 3 6 4 2 2 2 8" xfId="41189"/>
    <cellStyle name="Normal 3 6 4 2 2 2 9" xfId="51753"/>
    <cellStyle name="Normal 3 6 4 2 2 3" xfId="5978"/>
    <cellStyle name="Normal 3 6 4 2 2 3 2" xfId="11259"/>
    <cellStyle name="Normal 3 6 4 2 2 3 2 2" xfId="26765"/>
    <cellStyle name="Normal 3 6 4 2 2 3 2 3" xfId="37322"/>
    <cellStyle name="Normal 3 6 4 2 2 3 2 4" xfId="47877"/>
    <cellStyle name="Normal 3 6 4 2 2 3 2 5" xfId="58441"/>
    <cellStyle name="Normal 3 6 4 2 2 3 3" xfId="16378"/>
    <cellStyle name="Normal 3 6 4 2 2 3 4" xfId="21485"/>
    <cellStyle name="Normal 3 6 4 2 2 3 5" xfId="32042"/>
    <cellStyle name="Normal 3 6 4 2 2 3 6" xfId="42597"/>
    <cellStyle name="Normal 3 6 4 2 2 3 7" xfId="53161"/>
    <cellStyle name="Normal 3 6 4 2 2 4" xfId="8618"/>
    <cellStyle name="Normal 3 6 4 2 2 4 2" xfId="24125"/>
    <cellStyle name="Normal 3 6 4 2 2 4 3" xfId="34682"/>
    <cellStyle name="Normal 3 6 4 2 2 4 4" xfId="45237"/>
    <cellStyle name="Normal 3 6 4 2 2 4 5" xfId="55801"/>
    <cellStyle name="Normal 3 6 4 2 2 5" xfId="3336"/>
    <cellStyle name="Normal 3 6 4 2 2 6" xfId="13914"/>
    <cellStyle name="Normal 3 6 4 2 2 7" xfId="18845"/>
    <cellStyle name="Normal 3 6 4 2 2 8" xfId="29402"/>
    <cellStyle name="Normal 3 6 4 2 2 9" xfId="39957"/>
    <cellStyle name="Normal 3 6 4 2 3" xfId="1044"/>
    <cellStyle name="Normal 3 6 4 2 3 10" xfId="50873"/>
    <cellStyle name="Normal 3 6 4 2 3 2" xfId="2276"/>
    <cellStyle name="Normal 3 6 4 2 3 2 2" xfId="7562"/>
    <cellStyle name="Normal 3 6 4 2 3 2 2 2" xfId="12843"/>
    <cellStyle name="Normal 3 6 4 2 3 2 2 2 2" xfId="28349"/>
    <cellStyle name="Normal 3 6 4 2 3 2 2 2 3" xfId="38906"/>
    <cellStyle name="Normal 3 6 4 2 3 2 2 2 4" xfId="49461"/>
    <cellStyle name="Normal 3 6 4 2 3 2 2 2 5" xfId="60025"/>
    <cellStyle name="Normal 3 6 4 2 3 2 2 3" xfId="17962"/>
    <cellStyle name="Normal 3 6 4 2 3 2 2 4" xfId="23069"/>
    <cellStyle name="Normal 3 6 4 2 3 2 2 5" xfId="33626"/>
    <cellStyle name="Normal 3 6 4 2 3 2 2 6" xfId="44181"/>
    <cellStyle name="Normal 3 6 4 2 3 2 2 7" xfId="54745"/>
    <cellStyle name="Normal 3 6 4 2 3 2 3" xfId="10202"/>
    <cellStyle name="Normal 3 6 4 2 3 2 3 2" xfId="25709"/>
    <cellStyle name="Normal 3 6 4 2 3 2 3 3" xfId="36266"/>
    <cellStyle name="Normal 3 6 4 2 3 2 3 4" xfId="46821"/>
    <cellStyle name="Normal 3 6 4 2 3 2 3 5" xfId="57385"/>
    <cellStyle name="Normal 3 6 4 2 3 2 4" xfId="4920"/>
    <cellStyle name="Normal 3 6 4 2 3 2 5" xfId="15498"/>
    <cellStyle name="Normal 3 6 4 2 3 2 6" xfId="20429"/>
    <cellStyle name="Normal 3 6 4 2 3 2 7" xfId="30986"/>
    <cellStyle name="Normal 3 6 4 2 3 2 8" xfId="41541"/>
    <cellStyle name="Normal 3 6 4 2 3 2 9" xfId="52105"/>
    <cellStyle name="Normal 3 6 4 2 3 3" xfId="6330"/>
    <cellStyle name="Normal 3 6 4 2 3 3 2" xfId="11611"/>
    <cellStyle name="Normal 3 6 4 2 3 3 2 2" xfId="27117"/>
    <cellStyle name="Normal 3 6 4 2 3 3 2 3" xfId="37674"/>
    <cellStyle name="Normal 3 6 4 2 3 3 2 4" xfId="48229"/>
    <cellStyle name="Normal 3 6 4 2 3 3 2 5" xfId="58793"/>
    <cellStyle name="Normal 3 6 4 2 3 3 3" xfId="16730"/>
    <cellStyle name="Normal 3 6 4 2 3 3 4" xfId="21837"/>
    <cellStyle name="Normal 3 6 4 2 3 3 5" xfId="32394"/>
    <cellStyle name="Normal 3 6 4 2 3 3 6" xfId="42949"/>
    <cellStyle name="Normal 3 6 4 2 3 3 7" xfId="53513"/>
    <cellStyle name="Normal 3 6 4 2 3 4" xfId="8970"/>
    <cellStyle name="Normal 3 6 4 2 3 4 2" xfId="24477"/>
    <cellStyle name="Normal 3 6 4 2 3 4 3" xfId="35034"/>
    <cellStyle name="Normal 3 6 4 2 3 4 4" xfId="45589"/>
    <cellStyle name="Normal 3 6 4 2 3 4 5" xfId="56153"/>
    <cellStyle name="Normal 3 6 4 2 3 5" xfId="3688"/>
    <cellStyle name="Normal 3 6 4 2 3 6" xfId="14266"/>
    <cellStyle name="Normal 3 6 4 2 3 7" xfId="19197"/>
    <cellStyle name="Normal 3 6 4 2 3 8" xfId="29754"/>
    <cellStyle name="Normal 3 6 4 2 3 9" xfId="40309"/>
    <cellStyle name="Normal 3 6 4 2 4" xfId="1572"/>
    <cellStyle name="Normal 3 6 4 2 4 2" xfId="6858"/>
    <cellStyle name="Normal 3 6 4 2 4 2 2" xfId="12139"/>
    <cellStyle name="Normal 3 6 4 2 4 2 2 2" xfId="27645"/>
    <cellStyle name="Normal 3 6 4 2 4 2 2 3" xfId="38202"/>
    <cellStyle name="Normal 3 6 4 2 4 2 2 4" xfId="48757"/>
    <cellStyle name="Normal 3 6 4 2 4 2 2 5" xfId="59321"/>
    <cellStyle name="Normal 3 6 4 2 4 2 3" xfId="17258"/>
    <cellStyle name="Normal 3 6 4 2 4 2 4" xfId="22365"/>
    <cellStyle name="Normal 3 6 4 2 4 2 5" xfId="32922"/>
    <cellStyle name="Normal 3 6 4 2 4 2 6" xfId="43477"/>
    <cellStyle name="Normal 3 6 4 2 4 2 7" xfId="54041"/>
    <cellStyle name="Normal 3 6 4 2 4 3" xfId="9498"/>
    <cellStyle name="Normal 3 6 4 2 4 3 2" xfId="25005"/>
    <cellStyle name="Normal 3 6 4 2 4 3 3" xfId="35562"/>
    <cellStyle name="Normal 3 6 4 2 4 3 4" xfId="46117"/>
    <cellStyle name="Normal 3 6 4 2 4 3 5" xfId="56681"/>
    <cellStyle name="Normal 3 6 4 2 4 4" xfId="4216"/>
    <cellStyle name="Normal 3 6 4 2 4 5" xfId="14794"/>
    <cellStyle name="Normal 3 6 4 2 4 6" xfId="19725"/>
    <cellStyle name="Normal 3 6 4 2 4 7" xfId="30282"/>
    <cellStyle name="Normal 3 6 4 2 4 8" xfId="40837"/>
    <cellStyle name="Normal 3 6 4 2 4 9" xfId="51401"/>
    <cellStyle name="Normal 3 6 4 2 5" xfId="5625"/>
    <cellStyle name="Normal 3 6 4 2 5 2" xfId="10907"/>
    <cellStyle name="Normal 3 6 4 2 5 2 2" xfId="26413"/>
    <cellStyle name="Normal 3 6 4 2 5 2 3" xfId="36970"/>
    <cellStyle name="Normal 3 6 4 2 5 2 4" xfId="47525"/>
    <cellStyle name="Normal 3 6 4 2 5 2 5" xfId="58089"/>
    <cellStyle name="Normal 3 6 4 2 5 3" xfId="16026"/>
    <cellStyle name="Normal 3 6 4 2 5 4" xfId="21133"/>
    <cellStyle name="Normal 3 6 4 2 5 5" xfId="31690"/>
    <cellStyle name="Normal 3 6 4 2 5 6" xfId="42245"/>
    <cellStyle name="Normal 3 6 4 2 5 7" xfId="52809"/>
    <cellStyle name="Normal 3 6 4 2 6" xfId="8266"/>
    <cellStyle name="Normal 3 6 4 2 6 2" xfId="23773"/>
    <cellStyle name="Normal 3 6 4 2 6 3" xfId="34330"/>
    <cellStyle name="Normal 3 6 4 2 6 4" xfId="44885"/>
    <cellStyle name="Normal 3 6 4 2 6 5" xfId="55449"/>
    <cellStyle name="Normal 3 6 4 2 7" xfId="2988"/>
    <cellStyle name="Normal 3 6 4 2 8" xfId="13562"/>
    <cellStyle name="Normal 3 6 4 2 9" xfId="18493"/>
    <cellStyle name="Normal 3 6 4 3" xfId="515"/>
    <cellStyle name="Normal 3 6 4 3 10" xfId="39782"/>
    <cellStyle name="Normal 3 6 4 3 11" xfId="50345"/>
    <cellStyle name="Normal 3 6 4 3 2" xfId="1220"/>
    <cellStyle name="Normal 3 6 4 3 2 10" xfId="51049"/>
    <cellStyle name="Normal 3 6 4 3 2 2" xfId="2452"/>
    <cellStyle name="Normal 3 6 4 3 2 2 2" xfId="7738"/>
    <cellStyle name="Normal 3 6 4 3 2 2 2 2" xfId="13019"/>
    <cellStyle name="Normal 3 6 4 3 2 2 2 2 2" xfId="28525"/>
    <cellStyle name="Normal 3 6 4 3 2 2 2 2 3" xfId="39082"/>
    <cellStyle name="Normal 3 6 4 3 2 2 2 2 4" xfId="49637"/>
    <cellStyle name="Normal 3 6 4 3 2 2 2 2 5" xfId="60201"/>
    <cellStyle name="Normal 3 6 4 3 2 2 2 3" xfId="18138"/>
    <cellStyle name="Normal 3 6 4 3 2 2 2 4" xfId="23245"/>
    <cellStyle name="Normal 3 6 4 3 2 2 2 5" xfId="33802"/>
    <cellStyle name="Normal 3 6 4 3 2 2 2 6" xfId="44357"/>
    <cellStyle name="Normal 3 6 4 3 2 2 2 7" xfId="54921"/>
    <cellStyle name="Normal 3 6 4 3 2 2 3" xfId="10378"/>
    <cellStyle name="Normal 3 6 4 3 2 2 3 2" xfId="25885"/>
    <cellStyle name="Normal 3 6 4 3 2 2 3 3" xfId="36442"/>
    <cellStyle name="Normal 3 6 4 3 2 2 3 4" xfId="46997"/>
    <cellStyle name="Normal 3 6 4 3 2 2 3 5" xfId="57561"/>
    <cellStyle name="Normal 3 6 4 3 2 2 4" xfId="5096"/>
    <cellStyle name="Normal 3 6 4 3 2 2 5" xfId="15674"/>
    <cellStyle name="Normal 3 6 4 3 2 2 6" xfId="20605"/>
    <cellStyle name="Normal 3 6 4 3 2 2 7" xfId="31162"/>
    <cellStyle name="Normal 3 6 4 3 2 2 8" xfId="41717"/>
    <cellStyle name="Normal 3 6 4 3 2 2 9" xfId="52281"/>
    <cellStyle name="Normal 3 6 4 3 2 3" xfId="6506"/>
    <cellStyle name="Normal 3 6 4 3 2 3 2" xfId="11787"/>
    <cellStyle name="Normal 3 6 4 3 2 3 2 2" xfId="27293"/>
    <cellStyle name="Normal 3 6 4 3 2 3 2 3" xfId="37850"/>
    <cellStyle name="Normal 3 6 4 3 2 3 2 4" xfId="48405"/>
    <cellStyle name="Normal 3 6 4 3 2 3 2 5" xfId="58969"/>
    <cellStyle name="Normal 3 6 4 3 2 3 3" xfId="16906"/>
    <cellStyle name="Normal 3 6 4 3 2 3 4" xfId="22013"/>
    <cellStyle name="Normal 3 6 4 3 2 3 5" xfId="32570"/>
    <cellStyle name="Normal 3 6 4 3 2 3 6" xfId="43125"/>
    <cellStyle name="Normal 3 6 4 3 2 3 7" xfId="53689"/>
    <cellStyle name="Normal 3 6 4 3 2 4" xfId="9146"/>
    <cellStyle name="Normal 3 6 4 3 2 4 2" xfId="24653"/>
    <cellStyle name="Normal 3 6 4 3 2 4 3" xfId="35210"/>
    <cellStyle name="Normal 3 6 4 3 2 4 4" xfId="45765"/>
    <cellStyle name="Normal 3 6 4 3 2 4 5" xfId="56329"/>
    <cellStyle name="Normal 3 6 4 3 2 5" xfId="3864"/>
    <cellStyle name="Normal 3 6 4 3 2 6" xfId="14442"/>
    <cellStyle name="Normal 3 6 4 3 2 7" xfId="19373"/>
    <cellStyle name="Normal 3 6 4 3 2 8" xfId="29930"/>
    <cellStyle name="Normal 3 6 4 3 2 9" xfId="40485"/>
    <cellStyle name="Normal 3 6 4 3 3" xfId="1748"/>
    <cellStyle name="Normal 3 6 4 3 3 2" xfId="7034"/>
    <cellStyle name="Normal 3 6 4 3 3 2 2" xfId="12315"/>
    <cellStyle name="Normal 3 6 4 3 3 2 2 2" xfId="27821"/>
    <cellStyle name="Normal 3 6 4 3 3 2 2 3" xfId="38378"/>
    <cellStyle name="Normal 3 6 4 3 3 2 2 4" xfId="48933"/>
    <cellStyle name="Normal 3 6 4 3 3 2 2 5" xfId="59497"/>
    <cellStyle name="Normal 3 6 4 3 3 2 3" xfId="17434"/>
    <cellStyle name="Normal 3 6 4 3 3 2 4" xfId="22541"/>
    <cellStyle name="Normal 3 6 4 3 3 2 5" xfId="33098"/>
    <cellStyle name="Normal 3 6 4 3 3 2 6" xfId="43653"/>
    <cellStyle name="Normal 3 6 4 3 3 2 7" xfId="54217"/>
    <cellStyle name="Normal 3 6 4 3 3 3" xfId="9674"/>
    <cellStyle name="Normal 3 6 4 3 3 3 2" xfId="25181"/>
    <cellStyle name="Normal 3 6 4 3 3 3 3" xfId="35738"/>
    <cellStyle name="Normal 3 6 4 3 3 3 4" xfId="46293"/>
    <cellStyle name="Normal 3 6 4 3 3 3 5" xfId="56857"/>
    <cellStyle name="Normal 3 6 4 3 3 4" xfId="4392"/>
    <cellStyle name="Normal 3 6 4 3 3 5" xfId="14970"/>
    <cellStyle name="Normal 3 6 4 3 3 6" xfId="19901"/>
    <cellStyle name="Normal 3 6 4 3 3 7" xfId="30458"/>
    <cellStyle name="Normal 3 6 4 3 3 8" xfId="41013"/>
    <cellStyle name="Normal 3 6 4 3 3 9" xfId="51577"/>
    <cellStyle name="Normal 3 6 4 3 4" xfId="5801"/>
    <cellStyle name="Normal 3 6 4 3 4 2" xfId="11083"/>
    <cellStyle name="Normal 3 6 4 3 4 2 2" xfId="26589"/>
    <cellStyle name="Normal 3 6 4 3 4 2 3" xfId="37146"/>
    <cellStyle name="Normal 3 6 4 3 4 2 4" xfId="47701"/>
    <cellStyle name="Normal 3 6 4 3 4 2 5" xfId="58265"/>
    <cellStyle name="Normal 3 6 4 3 4 3" xfId="16202"/>
    <cellStyle name="Normal 3 6 4 3 4 4" xfId="21309"/>
    <cellStyle name="Normal 3 6 4 3 4 5" xfId="31866"/>
    <cellStyle name="Normal 3 6 4 3 4 6" xfId="42421"/>
    <cellStyle name="Normal 3 6 4 3 4 7" xfId="52985"/>
    <cellStyle name="Normal 3 6 4 3 5" xfId="8442"/>
    <cellStyle name="Normal 3 6 4 3 5 2" xfId="23949"/>
    <cellStyle name="Normal 3 6 4 3 5 3" xfId="34506"/>
    <cellStyle name="Normal 3 6 4 3 5 4" xfId="45061"/>
    <cellStyle name="Normal 3 6 4 3 5 5" xfId="55625"/>
    <cellStyle name="Normal 3 6 4 3 6" xfId="3161"/>
    <cellStyle name="Normal 3 6 4 3 7" xfId="13738"/>
    <cellStyle name="Normal 3 6 4 3 8" xfId="18669"/>
    <cellStyle name="Normal 3 6 4 3 9" xfId="29227"/>
    <cellStyle name="Normal 3 6 4 4" xfId="868"/>
    <cellStyle name="Normal 3 6 4 4 10" xfId="50697"/>
    <cellStyle name="Normal 3 6 4 4 2" xfId="2100"/>
    <cellStyle name="Normal 3 6 4 4 2 2" xfId="7386"/>
    <cellStyle name="Normal 3 6 4 4 2 2 2" xfId="12667"/>
    <cellStyle name="Normal 3 6 4 4 2 2 2 2" xfId="28173"/>
    <cellStyle name="Normal 3 6 4 4 2 2 2 3" xfId="38730"/>
    <cellStyle name="Normal 3 6 4 4 2 2 2 4" xfId="49285"/>
    <cellStyle name="Normal 3 6 4 4 2 2 2 5" xfId="59849"/>
    <cellStyle name="Normal 3 6 4 4 2 2 3" xfId="17786"/>
    <cellStyle name="Normal 3 6 4 4 2 2 4" xfId="22893"/>
    <cellStyle name="Normal 3 6 4 4 2 2 5" xfId="33450"/>
    <cellStyle name="Normal 3 6 4 4 2 2 6" xfId="44005"/>
    <cellStyle name="Normal 3 6 4 4 2 2 7" xfId="54569"/>
    <cellStyle name="Normal 3 6 4 4 2 3" xfId="10026"/>
    <cellStyle name="Normal 3 6 4 4 2 3 2" xfId="25533"/>
    <cellStyle name="Normal 3 6 4 4 2 3 3" xfId="36090"/>
    <cellStyle name="Normal 3 6 4 4 2 3 4" xfId="46645"/>
    <cellStyle name="Normal 3 6 4 4 2 3 5" xfId="57209"/>
    <cellStyle name="Normal 3 6 4 4 2 4" xfId="4744"/>
    <cellStyle name="Normal 3 6 4 4 2 5" xfId="15322"/>
    <cellStyle name="Normal 3 6 4 4 2 6" xfId="20253"/>
    <cellStyle name="Normal 3 6 4 4 2 7" xfId="30810"/>
    <cellStyle name="Normal 3 6 4 4 2 8" xfId="41365"/>
    <cellStyle name="Normal 3 6 4 4 2 9" xfId="51929"/>
    <cellStyle name="Normal 3 6 4 4 3" xfId="6154"/>
    <cellStyle name="Normal 3 6 4 4 3 2" xfId="11435"/>
    <cellStyle name="Normal 3 6 4 4 3 2 2" xfId="26941"/>
    <cellStyle name="Normal 3 6 4 4 3 2 3" xfId="37498"/>
    <cellStyle name="Normal 3 6 4 4 3 2 4" xfId="48053"/>
    <cellStyle name="Normal 3 6 4 4 3 2 5" xfId="58617"/>
    <cellStyle name="Normal 3 6 4 4 3 3" xfId="16554"/>
    <cellStyle name="Normal 3 6 4 4 3 4" xfId="21661"/>
    <cellStyle name="Normal 3 6 4 4 3 5" xfId="32218"/>
    <cellStyle name="Normal 3 6 4 4 3 6" xfId="42773"/>
    <cellStyle name="Normal 3 6 4 4 3 7" xfId="53337"/>
    <cellStyle name="Normal 3 6 4 4 4" xfId="8794"/>
    <cellStyle name="Normal 3 6 4 4 4 2" xfId="24301"/>
    <cellStyle name="Normal 3 6 4 4 4 3" xfId="34858"/>
    <cellStyle name="Normal 3 6 4 4 4 4" xfId="45413"/>
    <cellStyle name="Normal 3 6 4 4 4 5" xfId="55977"/>
    <cellStyle name="Normal 3 6 4 4 5" xfId="3512"/>
    <cellStyle name="Normal 3 6 4 4 6" xfId="14090"/>
    <cellStyle name="Normal 3 6 4 4 7" xfId="19021"/>
    <cellStyle name="Normal 3 6 4 4 8" xfId="29578"/>
    <cellStyle name="Normal 3 6 4 4 9" xfId="40133"/>
    <cellStyle name="Normal 3 6 4 5" xfId="1396"/>
    <cellStyle name="Normal 3 6 4 5 2" xfId="6682"/>
    <cellStyle name="Normal 3 6 4 5 2 2" xfId="11963"/>
    <cellStyle name="Normal 3 6 4 5 2 2 2" xfId="27469"/>
    <cellStyle name="Normal 3 6 4 5 2 2 3" xfId="38026"/>
    <cellStyle name="Normal 3 6 4 5 2 2 4" xfId="48581"/>
    <cellStyle name="Normal 3 6 4 5 2 2 5" xfId="59145"/>
    <cellStyle name="Normal 3 6 4 5 2 3" xfId="17082"/>
    <cellStyle name="Normal 3 6 4 5 2 4" xfId="22189"/>
    <cellStyle name="Normal 3 6 4 5 2 5" xfId="32746"/>
    <cellStyle name="Normal 3 6 4 5 2 6" xfId="43301"/>
    <cellStyle name="Normal 3 6 4 5 2 7" xfId="53865"/>
    <cellStyle name="Normal 3 6 4 5 3" xfId="9322"/>
    <cellStyle name="Normal 3 6 4 5 3 2" xfId="24829"/>
    <cellStyle name="Normal 3 6 4 5 3 3" xfId="35386"/>
    <cellStyle name="Normal 3 6 4 5 3 4" xfId="45941"/>
    <cellStyle name="Normal 3 6 4 5 3 5" xfId="56505"/>
    <cellStyle name="Normal 3 6 4 5 4" xfId="4040"/>
    <cellStyle name="Normal 3 6 4 5 5" xfId="14618"/>
    <cellStyle name="Normal 3 6 4 5 6" xfId="19549"/>
    <cellStyle name="Normal 3 6 4 5 7" xfId="30106"/>
    <cellStyle name="Normal 3 6 4 5 8" xfId="40661"/>
    <cellStyle name="Normal 3 6 4 5 9" xfId="51225"/>
    <cellStyle name="Normal 3 6 4 6" xfId="2628"/>
    <cellStyle name="Normal 3 6 4 6 2" xfId="7914"/>
    <cellStyle name="Normal 3 6 4 6 2 2" xfId="13195"/>
    <cellStyle name="Normal 3 6 4 6 2 2 2" xfId="28701"/>
    <cellStyle name="Normal 3 6 4 6 2 2 3" xfId="39258"/>
    <cellStyle name="Normal 3 6 4 6 2 2 4" xfId="49813"/>
    <cellStyle name="Normal 3 6 4 6 2 2 5" xfId="60377"/>
    <cellStyle name="Normal 3 6 4 6 2 3" xfId="23421"/>
    <cellStyle name="Normal 3 6 4 6 2 4" xfId="33978"/>
    <cellStyle name="Normal 3 6 4 6 2 5" xfId="44533"/>
    <cellStyle name="Normal 3 6 4 6 2 6" xfId="55097"/>
    <cellStyle name="Normal 3 6 4 6 3" xfId="10554"/>
    <cellStyle name="Normal 3 6 4 6 3 2" xfId="26061"/>
    <cellStyle name="Normal 3 6 4 6 3 3" xfId="36618"/>
    <cellStyle name="Normal 3 6 4 6 3 4" xfId="47173"/>
    <cellStyle name="Normal 3 6 4 6 3 5" xfId="57737"/>
    <cellStyle name="Normal 3 6 4 6 4" xfId="5272"/>
    <cellStyle name="Normal 3 6 4 6 5" xfId="15850"/>
    <cellStyle name="Normal 3 6 4 6 6" xfId="20781"/>
    <cellStyle name="Normal 3 6 4 6 7" xfId="31338"/>
    <cellStyle name="Normal 3 6 4 6 8" xfId="41893"/>
    <cellStyle name="Normal 3 6 4 6 9" xfId="52457"/>
    <cellStyle name="Normal 3 6 4 7" xfId="5449"/>
    <cellStyle name="Normal 3 6 4 7 2" xfId="10731"/>
    <cellStyle name="Normal 3 6 4 7 2 2" xfId="26237"/>
    <cellStyle name="Normal 3 6 4 7 2 3" xfId="36794"/>
    <cellStyle name="Normal 3 6 4 7 2 4" xfId="47349"/>
    <cellStyle name="Normal 3 6 4 7 2 5" xfId="57913"/>
    <cellStyle name="Normal 3 6 4 7 3" xfId="20957"/>
    <cellStyle name="Normal 3 6 4 7 4" xfId="31514"/>
    <cellStyle name="Normal 3 6 4 7 5" xfId="42069"/>
    <cellStyle name="Normal 3 6 4 7 6" xfId="52633"/>
    <cellStyle name="Normal 3 6 4 8" xfId="8090"/>
    <cellStyle name="Normal 3 6 4 8 2" xfId="23597"/>
    <cellStyle name="Normal 3 6 4 8 3" xfId="34154"/>
    <cellStyle name="Normal 3 6 4 8 4" xfId="44709"/>
    <cellStyle name="Normal 3 6 4 8 5" xfId="55273"/>
    <cellStyle name="Normal 3 6 4 9" xfId="2805"/>
    <cellStyle name="Normal 3 6 5" xfId="250"/>
    <cellStyle name="Normal 3 6 5 10" xfId="28936"/>
    <cellStyle name="Normal 3 6 5 11" xfId="39491"/>
    <cellStyle name="Normal 3 6 5 12" xfId="50051"/>
    <cellStyle name="Normal 3 6 5 2" xfId="603"/>
    <cellStyle name="Normal 3 6 5 2 10" xfId="50432"/>
    <cellStyle name="Normal 3 6 5 2 2" xfId="1835"/>
    <cellStyle name="Normal 3 6 5 2 2 2" xfId="7121"/>
    <cellStyle name="Normal 3 6 5 2 2 2 2" xfId="12402"/>
    <cellStyle name="Normal 3 6 5 2 2 2 2 2" xfId="27908"/>
    <cellStyle name="Normal 3 6 5 2 2 2 2 3" xfId="38465"/>
    <cellStyle name="Normal 3 6 5 2 2 2 2 4" xfId="49020"/>
    <cellStyle name="Normal 3 6 5 2 2 2 2 5" xfId="59584"/>
    <cellStyle name="Normal 3 6 5 2 2 2 3" xfId="17521"/>
    <cellStyle name="Normal 3 6 5 2 2 2 4" xfId="22628"/>
    <cellStyle name="Normal 3 6 5 2 2 2 5" xfId="33185"/>
    <cellStyle name="Normal 3 6 5 2 2 2 6" xfId="43740"/>
    <cellStyle name="Normal 3 6 5 2 2 2 7" xfId="54304"/>
    <cellStyle name="Normal 3 6 5 2 2 3" xfId="9761"/>
    <cellStyle name="Normal 3 6 5 2 2 3 2" xfId="25268"/>
    <cellStyle name="Normal 3 6 5 2 2 3 3" xfId="35825"/>
    <cellStyle name="Normal 3 6 5 2 2 3 4" xfId="46380"/>
    <cellStyle name="Normal 3 6 5 2 2 3 5" xfId="56944"/>
    <cellStyle name="Normal 3 6 5 2 2 4" xfId="4479"/>
    <cellStyle name="Normal 3 6 5 2 2 5" xfId="15057"/>
    <cellStyle name="Normal 3 6 5 2 2 6" xfId="19988"/>
    <cellStyle name="Normal 3 6 5 2 2 7" xfId="30545"/>
    <cellStyle name="Normal 3 6 5 2 2 8" xfId="41100"/>
    <cellStyle name="Normal 3 6 5 2 2 9" xfId="51664"/>
    <cellStyle name="Normal 3 6 5 2 3" xfId="5889"/>
    <cellStyle name="Normal 3 6 5 2 3 2" xfId="11170"/>
    <cellStyle name="Normal 3 6 5 2 3 2 2" xfId="26676"/>
    <cellStyle name="Normal 3 6 5 2 3 2 3" xfId="37233"/>
    <cellStyle name="Normal 3 6 5 2 3 2 4" xfId="47788"/>
    <cellStyle name="Normal 3 6 5 2 3 2 5" xfId="58352"/>
    <cellStyle name="Normal 3 6 5 2 3 3" xfId="16289"/>
    <cellStyle name="Normal 3 6 5 2 3 4" xfId="21396"/>
    <cellStyle name="Normal 3 6 5 2 3 5" xfId="31953"/>
    <cellStyle name="Normal 3 6 5 2 3 6" xfId="42508"/>
    <cellStyle name="Normal 3 6 5 2 3 7" xfId="53072"/>
    <cellStyle name="Normal 3 6 5 2 4" xfId="8529"/>
    <cellStyle name="Normal 3 6 5 2 4 2" xfId="24036"/>
    <cellStyle name="Normal 3 6 5 2 4 3" xfId="34593"/>
    <cellStyle name="Normal 3 6 5 2 4 4" xfId="45148"/>
    <cellStyle name="Normal 3 6 5 2 4 5" xfId="55712"/>
    <cellStyle name="Normal 3 6 5 2 5" xfId="3247"/>
    <cellStyle name="Normal 3 6 5 2 6" xfId="13825"/>
    <cellStyle name="Normal 3 6 5 2 7" xfId="18756"/>
    <cellStyle name="Normal 3 6 5 2 8" xfId="29313"/>
    <cellStyle name="Normal 3 6 5 2 9" xfId="39868"/>
    <cellStyle name="Normal 3 6 5 3" xfId="955"/>
    <cellStyle name="Normal 3 6 5 3 10" xfId="50784"/>
    <cellStyle name="Normal 3 6 5 3 2" xfId="2187"/>
    <cellStyle name="Normal 3 6 5 3 2 2" xfId="7473"/>
    <cellStyle name="Normal 3 6 5 3 2 2 2" xfId="12754"/>
    <cellStyle name="Normal 3 6 5 3 2 2 2 2" xfId="28260"/>
    <cellStyle name="Normal 3 6 5 3 2 2 2 3" xfId="38817"/>
    <cellStyle name="Normal 3 6 5 3 2 2 2 4" xfId="49372"/>
    <cellStyle name="Normal 3 6 5 3 2 2 2 5" xfId="59936"/>
    <cellStyle name="Normal 3 6 5 3 2 2 3" xfId="17873"/>
    <cellStyle name="Normal 3 6 5 3 2 2 4" xfId="22980"/>
    <cellStyle name="Normal 3 6 5 3 2 2 5" xfId="33537"/>
    <cellStyle name="Normal 3 6 5 3 2 2 6" xfId="44092"/>
    <cellStyle name="Normal 3 6 5 3 2 2 7" xfId="54656"/>
    <cellStyle name="Normal 3 6 5 3 2 3" xfId="10113"/>
    <cellStyle name="Normal 3 6 5 3 2 3 2" xfId="25620"/>
    <cellStyle name="Normal 3 6 5 3 2 3 3" xfId="36177"/>
    <cellStyle name="Normal 3 6 5 3 2 3 4" xfId="46732"/>
    <cellStyle name="Normal 3 6 5 3 2 3 5" xfId="57296"/>
    <cellStyle name="Normal 3 6 5 3 2 4" xfId="4831"/>
    <cellStyle name="Normal 3 6 5 3 2 5" xfId="15409"/>
    <cellStyle name="Normal 3 6 5 3 2 6" xfId="20340"/>
    <cellStyle name="Normal 3 6 5 3 2 7" xfId="30897"/>
    <cellStyle name="Normal 3 6 5 3 2 8" xfId="41452"/>
    <cellStyle name="Normal 3 6 5 3 2 9" xfId="52016"/>
    <cellStyle name="Normal 3 6 5 3 3" xfId="6241"/>
    <cellStyle name="Normal 3 6 5 3 3 2" xfId="11522"/>
    <cellStyle name="Normal 3 6 5 3 3 2 2" xfId="27028"/>
    <cellStyle name="Normal 3 6 5 3 3 2 3" xfId="37585"/>
    <cellStyle name="Normal 3 6 5 3 3 2 4" xfId="48140"/>
    <cellStyle name="Normal 3 6 5 3 3 2 5" xfId="58704"/>
    <cellStyle name="Normal 3 6 5 3 3 3" xfId="16641"/>
    <cellStyle name="Normal 3 6 5 3 3 4" xfId="21748"/>
    <cellStyle name="Normal 3 6 5 3 3 5" xfId="32305"/>
    <cellStyle name="Normal 3 6 5 3 3 6" xfId="42860"/>
    <cellStyle name="Normal 3 6 5 3 3 7" xfId="53424"/>
    <cellStyle name="Normal 3 6 5 3 4" xfId="8881"/>
    <cellStyle name="Normal 3 6 5 3 4 2" xfId="24388"/>
    <cellStyle name="Normal 3 6 5 3 4 3" xfId="34945"/>
    <cellStyle name="Normal 3 6 5 3 4 4" xfId="45500"/>
    <cellStyle name="Normal 3 6 5 3 4 5" xfId="56064"/>
    <cellStyle name="Normal 3 6 5 3 5" xfId="3599"/>
    <cellStyle name="Normal 3 6 5 3 6" xfId="14177"/>
    <cellStyle name="Normal 3 6 5 3 7" xfId="19108"/>
    <cellStyle name="Normal 3 6 5 3 8" xfId="29665"/>
    <cellStyle name="Normal 3 6 5 3 9" xfId="40220"/>
    <cellStyle name="Normal 3 6 5 4" xfId="1483"/>
    <cellStyle name="Normal 3 6 5 4 2" xfId="6769"/>
    <cellStyle name="Normal 3 6 5 4 2 2" xfId="12050"/>
    <cellStyle name="Normal 3 6 5 4 2 2 2" xfId="27556"/>
    <cellStyle name="Normal 3 6 5 4 2 2 3" xfId="38113"/>
    <cellStyle name="Normal 3 6 5 4 2 2 4" xfId="48668"/>
    <cellStyle name="Normal 3 6 5 4 2 2 5" xfId="59232"/>
    <cellStyle name="Normal 3 6 5 4 2 3" xfId="17169"/>
    <cellStyle name="Normal 3 6 5 4 2 4" xfId="22276"/>
    <cellStyle name="Normal 3 6 5 4 2 5" xfId="32833"/>
    <cellStyle name="Normal 3 6 5 4 2 6" xfId="43388"/>
    <cellStyle name="Normal 3 6 5 4 2 7" xfId="53952"/>
    <cellStyle name="Normal 3 6 5 4 3" xfId="9409"/>
    <cellStyle name="Normal 3 6 5 4 3 2" xfId="24916"/>
    <cellStyle name="Normal 3 6 5 4 3 3" xfId="35473"/>
    <cellStyle name="Normal 3 6 5 4 3 4" xfId="46028"/>
    <cellStyle name="Normal 3 6 5 4 3 5" xfId="56592"/>
    <cellStyle name="Normal 3 6 5 4 4" xfId="4127"/>
    <cellStyle name="Normal 3 6 5 4 5" xfId="14705"/>
    <cellStyle name="Normal 3 6 5 4 6" xfId="19636"/>
    <cellStyle name="Normal 3 6 5 4 7" xfId="30193"/>
    <cellStyle name="Normal 3 6 5 4 8" xfId="40748"/>
    <cellStyle name="Normal 3 6 5 4 9" xfId="51312"/>
    <cellStyle name="Normal 3 6 5 5" xfId="5536"/>
    <cellStyle name="Normal 3 6 5 5 2" xfId="10818"/>
    <cellStyle name="Normal 3 6 5 5 2 2" xfId="26324"/>
    <cellStyle name="Normal 3 6 5 5 2 3" xfId="36881"/>
    <cellStyle name="Normal 3 6 5 5 2 4" xfId="47436"/>
    <cellStyle name="Normal 3 6 5 5 2 5" xfId="58000"/>
    <cellStyle name="Normal 3 6 5 5 3" xfId="15937"/>
    <cellStyle name="Normal 3 6 5 5 4" xfId="21044"/>
    <cellStyle name="Normal 3 6 5 5 5" xfId="31601"/>
    <cellStyle name="Normal 3 6 5 5 6" xfId="42156"/>
    <cellStyle name="Normal 3 6 5 5 7" xfId="52720"/>
    <cellStyle name="Normal 3 6 5 6" xfId="8177"/>
    <cellStyle name="Normal 3 6 5 6 2" xfId="23684"/>
    <cellStyle name="Normal 3 6 5 6 3" xfId="34241"/>
    <cellStyle name="Normal 3 6 5 6 4" xfId="44796"/>
    <cellStyle name="Normal 3 6 5 6 5" xfId="55360"/>
    <cellStyle name="Normal 3 6 5 7" xfId="2868"/>
    <cellStyle name="Normal 3 6 5 8" xfId="13473"/>
    <cellStyle name="Normal 3 6 5 9" xfId="18375"/>
    <cellStyle name="Normal 3 6 6" xfId="428"/>
    <cellStyle name="Normal 3 6 6 10" xfId="39698"/>
    <cellStyle name="Normal 3 6 6 11" xfId="50258"/>
    <cellStyle name="Normal 3 6 6 2" xfId="1133"/>
    <cellStyle name="Normal 3 6 6 2 10" xfId="50962"/>
    <cellStyle name="Normal 3 6 6 2 2" xfId="2365"/>
    <cellStyle name="Normal 3 6 6 2 2 2" xfId="7651"/>
    <cellStyle name="Normal 3 6 6 2 2 2 2" xfId="12932"/>
    <cellStyle name="Normal 3 6 6 2 2 2 2 2" xfId="28438"/>
    <cellStyle name="Normal 3 6 6 2 2 2 2 3" xfId="38995"/>
    <cellStyle name="Normal 3 6 6 2 2 2 2 4" xfId="49550"/>
    <cellStyle name="Normal 3 6 6 2 2 2 2 5" xfId="60114"/>
    <cellStyle name="Normal 3 6 6 2 2 2 3" xfId="18051"/>
    <cellStyle name="Normal 3 6 6 2 2 2 4" xfId="23158"/>
    <cellStyle name="Normal 3 6 6 2 2 2 5" xfId="33715"/>
    <cellStyle name="Normal 3 6 6 2 2 2 6" xfId="44270"/>
    <cellStyle name="Normal 3 6 6 2 2 2 7" xfId="54834"/>
    <cellStyle name="Normal 3 6 6 2 2 3" xfId="10291"/>
    <cellStyle name="Normal 3 6 6 2 2 3 2" xfId="25798"/>
    <cellStyle name="Normal 3 6 6 2 2 3 3" xfId="36355"/>
    <cellStyle name="Normal 3 6 6 2 2 3 4" xfId="46910"/>
    <cellStyle name="Normal 3 6 6 2 2 3 5" xfId="57474"/>
    <cellStyle name="Normal 3 6 6 2 2 4" xfId="5009"/>
    <cellStyle name="Normal 3 6 6 2 2 5" xfId="15587"/>
    <cellStyle name="Normal 3 6 6 2 2 6" xfId="20518"/>
    <cellStyle name="Normal 3 6 6 2 2 7" xfId="31075"/>
    <cellStyle name="Normal 3 6 6 2 2 8" xfId="41630"/>
    <cellStyle name="Normal 3 6 6 2 2 9" xfId="52194"/>
    <cellStyle name="Normal 3 6 6 2 3" xfId="6419"/>
    <cellStyle name="Normal 3 6 6 2 3 2" xfId="11700"/>
    <cellStyle name="Normal 3 6 6 2 3 2 2" xfId="27206"/>
    <cellStyle name="Normal 3 6 6 2 3 2 3" xfId="37763"/>
    <cellStyle name="Normal 3 6 6 2 3 2 4" xfId="48318"/>
    <cellStyle name="Normal 3 6 6 2 3 2 5" xfId="58882"/>
    <cellStyle name="Normal 3 6 6 2 3 3" xfId="16819"/>
    <cellStyle name="Normal 3 6 6 2 3 4" xfId="21926"/>
    <cellStyle name="Normal 3 6 6 2 3 5" xfId="32483"/>
    <cellStyle name="Normal 3 6 6 2 3 6" xfId="43038"/>
    <cellStyle name="Normal 3 6 6 2 3 7" xfId="53602"/>
    <cellStyle name="Normal 3 6 6 2 4" xfId="9059"/>
    <cellStyle name="Normal 3 6 6 2 4 2" xfId="24566"/>
    <cellStyle name="Normal 3 6 6 2 4 3" xfId="35123"/>
    <cellStyle name="Normal 3 6 6 2 4 4" xfId="45678"/>
    <cellStyle name="Normal 3 6 6 2 4 5" xfId="56242"/>
    <cellStyle name="Normal 3 6 6 2 5" xfId="3777"/>
    <cellStyle name="Normal 3 6 6 2 6" xfId="14355"/>
    <cellStyle name="Normal 3 6 6 2 7" xfId="19286"/>
    <cellStyle name="Normal 3 6 6 2 8" xfId="29843"/>
    <cellStyle name="Normal 3 6 6 2 9" xfId="40398"/>
    <cellStyle name="Normal 3 6 6 3" xfId="1661"/>
    <cellStyle name="Normal 3 6 6 3 2" xfId="6947"/>
    <cellStyle name="Normal 3 6 6 3 2 2" xfId="12228"/>
    <cellStyle name="Normal 3 6 6 3 2 2 2" xfId="27734"/>
    <cellStyle name="Normal 3 6 6 3 2 2 3" xfId="38291"/>
    <cellStyle name="Normal 3 6 6 3 2 2 4" xfId="48846"/>
    <cellStyle name="Normal 3 6 6 3 2 2 5" xfId="59410"/>
    <cellStyle name="Normal 3 6 6 3 2 3" xfId="17347"/>
    <cellStyle name="Normal 3 6 6 3 2 4" xfId="22454"/>
    <cellStyle name="Normal 3 6 6 3 2 5" xfId="33011"/>
    <cellStyle name="Normal 3 6 6 3 2 6" xfId="43566"/>
    <cellStyle name="Normal 3 6 6 3 2 7" xfId="54130"/>
    <cellStyle name="Normal 3 6 6 3 3" xfId="9587"/>
    <cellStyle name="Normal 3 6 6 3 3 2" xfId="25094"/>
    <cellStyle name="Normal 3 6 6 3 3 3" xfId="35651"/>
    <cellStyle name="Normal 3 6 6 3 3 4" xfId="46206"/>
    <cellStyle name="Normal 3 6 6 3 3 5" xfId="56770"/>
    <cellStyle name="Normal 3 6 6 3 4" xfId="4305"/>
    <cellStyle name="Normal 3 6 6 3 5" xfId="14883"/>
    <cellStyle name="Normal 3 6 6 3 6" xfId="19814"/>
    <cellStyle name="Normal 3 6 6 3 7" xfId="30371"/>
    <cellStyle name="Normal 3 6 6 3 8" xfId="40926"/>
    <cellStyle name="Normal 3 6 6 3 9" xfId="51490"/>
    <cellStyle name="Normal 3 6 6 4" xfId="5714"/>
    <cellStyle name="Normal 3 6 6 4 2" xfId="10996"/>
    <cellStyle name="Normal 3 6 6 4 2 2" xfId="26502"/>
    <cellStyle name="Normal 3 6 6 4 2 3" xfId="37059"/>
    <cellStyle name="Normal 3 6 6 4 2 4" xfId="47614"/>
    <cellStyle name="Normal 3 6 6 4 2 5" xfId="58178"/>
    <cellStyle name="Normal 3 6 6 4 3" xfId="16115"/>
    <cellStyle name="Normal 3 6 6 4 4" xfId="21222"/>
    <cellStyle name="Normal 3 6 6 4 5" xfId="31779"/>
    <cellStyle name="Normal 3 6 6 4 6" xfId="42334"/>
    <cellStyle name="Normal 3 6 6 4 7" xfId="52898"/>
    <cellStyle name="Normal 3 6 6 5" xfId="8355"/>
    <cellStyle name="Normal 3 6 6 5 2" xfId="23862"/>
    <cellStyle name="Normal 3 6 6 5 3" xfId="34419"/>
    <cellStyle name="Normal 3 6 6 5 4" xfId="44974"/>
    <cellStyle name="Normal 3 6 6 5 5" xfId="55538"/>
    <cellStyle name="Normal 3 6 6 6" xfId="3077"/>
    <cellStyle name="Normal 3 6 6 7" xfId="13651"/>
    <cellStyle name="Normal 3 6 6 8" xfId="18582"/>
    <cellStyle name="Normal 3 6 6 9" xfId="29143"/>
    <cellStyle name="Normal 3 6 7" xfId="781"/>
    <cellStyle name="Normal 3 6 7 10" xfId="50610"/>
    <cellStyle name="Normal 3 6 7 2" xfId="2013"/>
    <cellStyle name="Normal 3 6 7 2 2" xfId="7299"/>
    <cellStyle name="Normal 3 6 7 2 2 2" xfId="12580"/>
    <cellStyle name="Normal 3 6 7 2 2 2 2" xfId="28086"/>
    <cellStyle name="Normal 3 6 7 2 2 2 3" xfId="38643"/>
    <cellStyle name="Normal 3 6 7 2 2 2 4" xfId="49198"/>
    <cellStyle name="Normal 3 6 7 2 2 2 5" xfId="59762"/>
    <cellStyle name="Normal 3 6 7 2 2 3" xfId="17699"/>
    <cellStyle name="Normal 3 6 7 2 2 4" xfId="22806"/>
    <cellStyle name="Normal 3 6 7 2 2 5" xfId="33363"/>
    <cellStyle name="Normal 3 6 7 2 2 6" xfId="43918"/>
    <cellStyle name="Normal 3 6 7 2 2 7" xfId="54482"/>
    <cellStyle name="Normal 3 6 7 2 3" xfId="9939"/>
    <cellStyle name="Normal 3 6 7 2 3 2" xfId="25446"/>
    <cellStyle name="Normal 3 6 7 2 3 3" xfId="36003"/>
    <cellStyle name="Normal 3 6 7 2 3 4" xfId="46558"/>
    <cellStyle name="Normal 3 6 7 2 3 5" xfId="57122"/>
    <cellStyle name="Normal 3 6 7 2 4" xfId="4657"/>
    <cellStyle name="Normal 3 6 7 2 5" xfId="15235"/>
    <cellStyle name="Normal 3 6 7 2 6" xfId="20166"/>
    <cellStyle name="Normal 3 6 7 2 7" xfId="30723"/>
    <cellStyle name="Normal 3 6 7 2 8" xfId="41278"/>
    <cellStyle name="Normal 3 6 7 2 9" xfId="51842"/>
    <cellStyle name="Normal 3 6 7 3" xfId="6067"/>
    <cellStyle name="Normal 3 6 7 3 2" xfId="11348"/>
    <cellStyle name="Normal 3 6 7 3 2 2" xfId="26854"/>
    <cellStyle name="Normal 3 6 7 3 2 3" xfId="37411"/>
    <cellStyle name="Normal 3 6 7 3 2 4" xfId="47966"/>
    <cellStyle name="Normal 3 6 7 3 2 5" xfId="58530"/>
    <cellStyle name="Normal 3 6 7 3 3" xfId="16467"/>
    <cellStyle name="Normal 3 6 7 3 4" xfId="21574"/>
    <cellStyle name="Normal 3 6 7 3 5" xfId="32131"/>
    <cellStyle name="Normal 3 6 7 3 6" xfId="42686"/>
    <cellStyle name="Normal 3 6 7 3 7" xfId="53250"/>
    <cellStyle name="Normal 3 6 7 4" xfId="8707"/>
    <cellStyle name="Normal 3 6 7 4 2" xfId="24214"/>
    <cellStyle name="Normal 3 6 7 4 3" xfId="34771"/>
    <cellStyle name="Normal 3 6 7 4 4" xfId="45326"/>
    <cellStyle name="Normal 3 6 7 4 5" xfId="55890"/>
    <cellStyle name="Normal 3 6 7 5" xfId="3425"/>
    <cellStyle name="Normal 3 6 7 6" xfId="14003"/>
    <cellStyle name="Normal 3 6 7 7" xfId="18934"/>
    <cellStyle name="Normal 3 6 7 8" xfId="29491"/>
    <cellStyle name="Normal 3 6 7 9" xfId="40046"/>
    <cellStyle name="Normal 3 6 8" xfId="1307"/>
    <cellStyle name="Normal 3 6 8 2" xfId="6593"/>
    <cellStyle name="Normal 3 6 8 2 2" xfId="11874"/>
    <cellStyle name="Normal 3 6 8 2 2 2" xfId="27380"/>
    <cellStyle name="Normal 3 6 8 2 2 3" xfId="37937"/>
    <cellStyle name="Normal 3 6 8 2 2 4" xfId="48492"/>
    <cellStyle name="Normal 3 6 8 2 2 5" xfId="59056"/>
    <cellStyle name="Normal 3 6 8 2 3" xfId="16993"/>
    <cellStyle name="Normal 3 6 8 2 4" xfId="22100"/>
    <cellStyle name="Normal 3 6 8 2 5" xfId="32657"/>
    <cellStyle name="Normal 3 6 8 2 6" xfId="43212"/>
    <cellStyle name="Normal 3 6 8 2 7" xfId="53776"/>
    <cellStyle name="Normal 3 6 8 3" xfId="9233"/>
    <cellStyle name="Normal 3 6 8 3 2" xfId="24740"/>
    <cellStyle name="Normal 3 6 8 3 3" xfId="35297"/>
    <cellStyle name="Normal 3 6 8 3 4" xfId="45852"/>
    <cellStyle name="Normal 3 6 8 3 5" xfId="56416"/>
    <cellStyle name="Normal 3 6 8 4" xfId="3951"/>
    <cellStyle name="Normal 3 6 8 5" xfId="14529"/>
    <cellStyle name="Normal 3 6 8 6" xfId="19460"/>
    <cellStyle name="Normal 3 6 8 7" xfId="30017"/>
    <cellStyle name="Normal 3 6 8 8" xfId="40572"/>
    <cellStyle name="Normal 3 6 8 9" xfId="51136"/>
    <cellStyle name="Normal 3 6 9" xfId="2539"/>
    <cellStyle name="Normal 3 6 9 2" xfId="7825"/>
    <cellStyle name="Normal 3 6 9 2 2" xfId="13106"/>
    <cellStyle name="Normal 3 6 9 2 2 2" xfId="28612"/>
    <cellStyle name="Normal 3 6 9 2 2 3" xfId="39169"/>
    <cellStyle name="Normal 3 6 9 2 2 4" xfId="49724"/>
    <cellStyle name="Normal 3 6 9 2 2 5" xfId="60288"/>
    <cellStyle name="Normal 3 6 9 2 3" xfId="23332"/>
    <cellStyle name="Normal 3 6 9 2 4" xfId="33889"/>
    <cellStyle name="Normal 3 6 9 2 5" xfId="44444"/>
    <cellStyle name="Normal 3 6 9 2 6" xfId="55008"/>
    <cellStyle name="Normal 3 6 9 3" xfId="10465"/>
    <cellStyle name="Normal 3 6 9 3 2" xfId="25972"/>
    <cellStyle name="Normal 3 6 9 3 3" xfId="36529"/>
    <cellStyle name="Normal 3 6 9 3 4" xfId="47084"/>
    <cellStyle name="Normal 3 6 9 3 5" xfId="57648"/>
    <cellStyle name="Normal 3 6 9 4" xfId="5183"/>
    <cellStyle name="Normal 3 6 9 5" xfId="15761"/>
    <cellStyle name="Normal 3 6 9 6" xfId="20692"/>
    <cellStyle name="Normal 3 6 9 7" xfId="31249"/>
    <cellStyle name="Normal 3 6 9 8" xfId="41804"/>
    <cellStyle name="Normal 3 6 9 9" xfId="52368"/>
    <cellStyle name="Normal 3 7" xfId="93"/>
    <cellStyle name="Normal 3 7 10" xfId="2749"/>
    <cellStyle name="Normal 3 7 11" xfId="13313"/>
    <cellStyle name="Normal 3 7 12" xfId="18242"/>
    <cellStyle name="Normal 3 7 13" xfId="28823"/>
    <cellStyle name="Normal 3 7 14" xfId="39378"/>
    <cellStyle name="Normal 3 7 15" xfId="49919"/>
    <cellStyle name="Normal 3 7 2" xfId="173"/>
    <cellStyle name="Normal 3 7 2 10" xfId="13400"/>
    <cellStyle name="Normal 3 7 2 11" xfId="18330"/>
    <cellStyle name="Normal 3 7 2 12" xfId="28892"/>
    <cellStyle name="Normal 3 7 2 13" xfId="39447"/>
    <cellStyle name="Normal 3 7 2 14" xfId="50007"/>
    <cellStyle name="Normal 3 7 2 2" xfId="353"/>
    <cellStyle name="Normal 3 7 2 2 10" xfId="29068"/>
    <cellStyle name="Normal 3 7 2 2 11" xfId="39623"/>
    <cellStyle name="Normal 3 7 2 2 12" xfId="50183"/>
    <cellStyle name="Normal 3 7 2 2 2" xfId="706"/>
    <cellStyle name="Normal 3 7 2 2 2 10" xfId="50535"/>
    <cellStyle name="Normal 3 7 2 2 2 2" xfId="1938"/>
    <cellStyle name="Normal 3 7 2 2 2 2 2" xfId="7224"/>
    <cellStyle name="Normal 3 7 2 2 2 2 2 2" xfId="12505"/>
    <cellStyle name="Normal 3 7 2 2 2 2 2 2 2" xfId="28011"/>
    <cellStyle name="Normal 3 7 2 2 2 2 2 2 3" xfId="38568"/>
    <cellStyle name="Normal 3 7 2 2 2 2 2 2 4" xfId="49123"/>
    <cellStyle name="Normal 3 7 2 2 2 2 2 2 5" xfId="59687"/>
    <cellStyle name="Normal 3 7 2 2 2 2 2 3" xfId="17624"/>
    <cellStyle name="Normal 3 7 2 2 2 2 2 4" xfId="22731"/>
    <cellStyle name="Normal 3 7 2 2 2 2 2 5" xfId="33288"/>
    <cellStyle name="Normal 3 7 2 2 2 2 2 6" xfId="43843"/>
    <cellStyle name="Normal 3 7 2 2 2 2 2 7" xfId="54407"/>
    <cellStyle name="Normal 3 7 2 2 2 2 3" xfId="9864"/>
    <cellStyle name="Normal 3 7 2 2 2 2 3 2" xfId="25371"/>
    <cellStyle name="Normal 3 7 2 2 2 2 3 3" xfId="35928"/>
    <cellStyle name="Normal 3 7 2 2 2 2 3 4" xfId="46483"/>
    <cellStyle name="Normal 3 7 2 2 2 2 3 5" xfId="57047"/>
    <cellStyle name="Normal 3 7 2 2 2 2 4" xfId="4582"/>
    <cellStyle name="Normal 3 7 2 2 2 2 5" xfId="15160"/>
    <cellStyle name="Normal 3 7 2 2 2 2 6" xfId="20091"/>
    <cellStyle name="Normal 3 7 2 2 2 2 7" xfId="30648"/>
    <cellStyle name="Normal 3 7 2 2 2 2 8" xfId="41203"/>
    <cellStyle name="Normal 3 7 2 2 2 2 9" xfId="51767"/>
    <cellStyle name="Normal 3 7 2 2 2 3" xfId="5992"/>
    <cellStyle name="Normal 3 7 2 2 2 3 2" xfId="11273"/>
    <cellStyle name="Normal 3 7 2 2 2 3 2 2" xfId="26779"/>
    <cellStyle name="Normal 3 7 2 2 2 3 2 3" xfId="37336"/>
    <cellStyle name="Normal 3 7 2 2 2 3 2 4" xfId="47891"/>
    <cellStyle name="Normal 3 7 2 2 2 3 2 5" xfId="58455"/>
    <cellStyle name="Normal 3 7 2 2 2 3 3" xfId="16392"/>
    <cellStyle name="Normal 3 7 2 2 2 3 4" xfId="21499"/>
    <cellStyle name="Normal 3 7 2 2 2 3 5" xfId="32056"/>
    <cellStyle name="Normal 3 7 2 2 2 3 6" xfId="42611"/>
    <cellStyle name="Normal 3 7 2 2 2 3 7" xfId="53175"/>
    <cellStyle name="Normal 3 7 2 2 2 4" xfId="8632"/>
    <cellStyle name="Normal 3 7 2 2 2 4 2" xfId="24139"/>
    <cellStyle name="Normal 3 7 2 2 2 4 3" xfId="34696"/>
    <cellStyle name="Normal 3 7 2 2 2 4 4" xfId="45251"/>
    <cellStyle name="Normal 3 7 2 2 2 4 5" xfId="55815"/>
    <cellStyle name="Normal 3 7 2 2 2 5" xfId="3350"/>
    <cellStyle name="Normal 3 7 2 2 2 6" xfId="13928"/>
    <cellStyle name="Normal 3 7 2 2 2 7" xfId="18859"/>
    <cellStyle name="Normal 3 7 2 2 2 8" xfId="29416"/>
    <cellStyle name="Normal 3 7 2 2 2 9" xfId="39971"/>
    <cellStyle name="Normal 3 7 2 2 3" xfId="1058"/>
    <cellStyle name="Normal 3 7 2 2 3 10" xfId="50887"/>
    <cellStyle name="Normal 3 7 2 2 3 2" xfId="2290"/>
    <cellStyle name="Normal 3 7 2 2 3 2 2" xfId="7576"/>
    <cellStyle name="Normal 3 7 2 2 3 2 2 2" xfId="12857"/>
    <cellStyle name="Normal 3 7 2 2 3 2 2 2 2" xfId="28363"/>
    <cellStyle name="Normal 3 7 2 2 3 2 2 2 3" xfId="38920"/>
    <cellStyle name="Normal 3 7 2 2 3 2 2 2 4" xfId="49475"/>
    <cellStyle name="Normal 3 7 2 2 3 2 2 2 5" xfId="60039"/>
    <cellStyle name="Normal 3 7 2 2 3 2 2 3" xfId="17976"/>
    <cellStyle name="Normal 3 7 2 2 3 2 2 4" xfId="23083"/>
    <cellStyle name="Normal 3 7 2 2 3 2 2 5" xfId="33640"/>
    <cellStyle name="Normal 3 7 2 2 3 2 2 6" xfId="44195"/>
    <cellStyle name="Normal 3 7 2 2 3 2 2 7" xfId="54759"/>
    <cellStyle name="Normal 3 7 2 2 3 2 3" xfId="10216"/>
    <cellStyle name="Normal 3 7 2 2 3 2 3 2" xfId="25723"/>
    <cellStyle name="Normal 3 7 2 2 3 2 3 3" xfId="36280"/>
    <cellStyle name="Normal 3 7 2 2 3 2 3 4" xfId="46835"/>
    <cellStyle name="Normal 3 7 2 2 3 2 3 5" xfId="57399"/>
    <cellStyle name="Normal 3 7 2 2 3 2 4" xfId="4934"/>
    <cellStyle name="Normal 3 7 2 2 3 2 5" xfId="15512"/>
    <cellStyle name="Normal 3 7 2 2 3 2 6" xfId="20443"/>
    <cellStyle name="Normal 3 7 2 2 3 2 7" xfId="31000"/>
    <cellStyle name="Normal 3 7 2 2 3 2 8" xfId="41555"/>
    <cellStyle name="Normal 3 7 2 2 3 2 9" xfId="52119"/>
    <cellStyle name="Normal 3 7 2 2 3 3" xfId="6344"/>
    <cellStyle name="Normal 3 7 2 2 3 3 2" xfId="11625"/>
    <cellStyle name="Normal 3 7 2 2 3 3 2 2" xfId="27131"/>
    <cellStyle name="Normal 3 7 2 2 3 3 2 3" xfId="37688"/>
    <cellStyle name="Normal 3 7 2 2 3 3 2 4" xfId="48243"/>
    <cellStyle name="Normal 3 7 2 2 3 3 2 5" xfId="58807"/>
    <cellStyle name="Normal 3 7 2 2 3 3 3" xfId="16744"/>
    <cellStyle name="Normal 3 7 2 2 3 3 4" xfId="21851"/>
    <cellStyle name="Normal 3 7 2 2 3 3 5" xfId="32408"/>
    <cellStyle name="Normal 3 7 2 2 3 3 6" xfId="42963"/>
    <cellStyle name="Normal 3 7 2 2 3 3 7" xfId="53527"/>
    <cellStyle name="Normal 3 7 2 2 3 4" xfId="8984"/>
    <cellStyle name="Normal 3 7 2 2 3 4 2" xfId="24491"/>
    <cellStyle name="Normal 3 7 2 2 3 4 3" xfId="35048"/>
    <cellStyle name="Normal 3 7 2 2 3 4 4" xfId="45603"/>
    <cellStyle name="Normal 3 7 2 2 3 4 5" xfId="56167"/>
    <cellStyle name="Normal 3 7 2 2 3 5" xfId="3702"/>
    <cellStyle name="Normal 3 7 2 2 3 6" xfId="14280"/>
    <cellStyle name="Normal 3 7 2 2 3 7" xfId="19211"/>
    <cellStyle name="Normal 3 7 2 2 3 8" xfId="29768"/>
    <cellStyle name="Normal 3 7 2 2 3 9" xfId="40323"/>
    <cellStyle name="Normal 3 7 2 2 4" xfId="1586"/>
    <cellStyle name="Normal 3 7 2 2 4 2" xfId="6872"/>
    <cellStyle name="Normal 3 7 2 2 4 2 2" xfId="12153"/>
    <cellStyle name="Normal 3 7 2 2 4 2 2 2" xfId="27659"/>
    <cellStyle name="Normal 3 7 2 2 4 2 2 3" xfId="38216"/>
    <cellStyle name="Normal 3 7 2 2 4 2 2 4" xfId="48771"/>
    <cellStyle name="Normal 3 7 2 2 4 2 2 5" xfId="59335"/>
    <cellStyle name="Normal 3 7 2 2 4 2 3" xfId="17272"/>
    <cellStyle name="Normal 3 7 2 2 4 2 4" xfId="22379"/>
    <cellStyle name="Normal 3 7 2 2 4 2 5" xfId="32936"/>
    <cellStyle name="Normal 3 7 2 2 4 2 6" xfId="43491"/>
    <cellStyle name="Normal 3 7 2 2 4 2 7" xfId="54055"/>
    <cellStyle name="Normal 3 7 2 2 4 3" xfId="9512"/>
    <cellStyle name="Normal 3 7 2 2 4 3 2" xfId="25019"/>
    <cellStyle name="Normal 3 7 2 2 4 3 3" xfId="35576"/>
    <cellStyle name="Normal 3 7 2 2 4 3 4" xfId="46131"/>
    <cellStyle name="Normal 3 7 2 2 4 3 5" xfId="56695"/>
    <cellStyle name="Normal 3 7 2 2 4 4" xfId="4230"/>
    <cellStyle name="Normal 3 7 2 2 4 5" xfId="14808"/>
    <cellStyle name="Normal 3 7 2 2 4 6" xfId="19739"/>
    <cellStyle name="Normal 3 7 2 2 4 7" xfId="30296"/>
    <cellStyle name="Normal 3 7 2 2 4 8" xfId="40851"/>
    <cellStyle name="Normal 3 7 2 2 4 9" xfId="51415"/>
    <cellStyle name="Normal 3 7 2 2 5" xfId="5639"/>
    <cellStyle name="Normal 3 7 2 2 5 2" xfId="10921"/>
    <cellStyle name="Normal 3 7 2 2 5 2 2" xfId="26427"/>
    <cellStyle name="Normal 3 7 2 2 5 2 3" xfId="36984"/>
    <cellStyle name="Normal 3 7 2 2 5 2 4" xfId="47539"/>
    <cellStyle name="Normal 3 7 2 2 5 2 5" xfId="58103"/>
    <cellStyle name="Normal 3 7 2 2 5 3" xfId="16040"/>
    <cellStyle name="Normal 3 7 2 2 5 4" xfId="21147"/>
    <cellStyle name="Normal 3 7 2 2 5 5" xfId="31704"/>
    <cellStyle name="Normal 3 7 2 2 5 6" xfId="42259"/>
    <cellStyle name="Normal 3 7 2 2 5 7" xfId="52823"/>
    <cellStyle name="Normal 3 7 2 2 6" xfId="8280"/>
    <cellStyle name="Normal 3 7 2 2 6 2" xfId="23787"/>
    <cellStyle name="Normal 3 7 2 2 6 3" xfId="34344"/>
    <cellStyle name="Normal 3 7 2 2 6 4" xfId="44899"/>
    <cellStyle name="Normal 3 7 2 2 6 5" xfId="55463"/>
    <cellStyle name="Normal 3 7 2 2 7" xfId="3002"/>
    <cellStyle name="Normal 3 7 2 2 8" xfId="13576"/>
    <cellStyle name="Normal 3 7 2 2 9" xfId="18507"/>
    <cellStyle name="Normal 3 7 2 3" xfId="529"/>
    <cellStyle name="Normal 3 7 2 3 10" xfId="39795"/>
    <cellStyle name="Normal 3 7 2 3 11" xfId="50359"/>
    <cellStyle name="Normal 3 7 2 3 2" xfId="1234"/>
    <cellStyle name="Normal 3 7 2 3 2 10" xfId="51063"/>
    <cellStyle name="Normal 3 7 2 3 2 2" xfId="2466"/>
    <cellStyle name="Normal 3 7 2 3 2 2 2" xfId="7752"/>
    <cellStyle name="Normal 3 7 2 3 2 2 2 2" xfId="13033"/>
    <cellStyle name="Normal 3 7 2 3 2 2 2 2 2" xfId="28539"/>
    <cellStyle name="Normal 3 7 2 3 2 2 2 2 3" xfId="39096"/>
    <cellStyle name="Normal 3 7 2 3 2 2 2 2 4" xfId="49651"/>
    <cellStyle name="Normal 3 7 2 3 2 2 2 2 5" xfId="60215"/>
    <cellStyle name="Normal 3 7 2 3 2 2 2 3" xfId="18152"/>
    <cellStyle name="Normal 3 7 2 3 2 2 2 4" xfId="23259"/>
    <cellStyle name="Normal 3 7 2 3 2 2 2 5" xfId="33816"/>
    <cellStyle name="Normal 3 7 2 3 2 2 2 6" xfId="44371"/>
    <cellStyle name="Normal 3 7 2 3 2 2 2 7" xfId="54935"/>
    <cellStyle name="Normal 3 7 2 3 2 2 3" xfId="10392"/>
    <cellStyle name="Normal 3 7 2 3 2 2 3 2" xfId="25899"/>
    <cellStyle name="Normal 3 7 2 3 2 2 3 3" xfId="36456"/>
    <cellStyle name="Normal 3 7 2 3 2 2 3 4" xfId="47011"/>
    <cellStyle name="Normal 3 7 2 3 2 2 3 5" xfId="57575"/>
    <cellStyle name="Normal 3 7 2 3 2 2 4" xfId="5110"/>
    <cellStyle name="Normal 3 7 2 3 2 2 5" xfId="15688"/>
    <cellStyle name="Normal 3 7 2 3 2 2 6" xfId="20619"/>
    <cellStyle name="Normal 3 7 2 3 2 2 7" xfId="31176"/>
    <cellStyle name="Normal 3 7 2 3 2 2 8" xfId="41731"/>
    <cellStyle name="Normal 3 7 2 3 2 2 9" xfId="52295"/>
    <cellStyle name="Normal 3 7 2 3 2 3" xfId="6520"/>
    <cellStyle name="Normal 3 7 2 3 2 3 2" xfId="11801"/>
    <cellStyle name="Normal 3 7 2 3 2 3 2 2" xfId="27307"/>
    <cellStyle name="Normal 3 7 2 3 2 3 2 3" xfId="37864"/>
    <cellStyle name="Normal 3 7 2 3 2 3 2 4" xfId="48419"/>
    <cellStyle name="Normal 3 7 2 3 2 3 2 5" xfId="58983"/>
    <cellStyle name="Normal 3 7 2 3 2 3 3" xfId="16920"/>
    <cellStyle name="Normal 3 7 2 3 2 3 4" xfId="22027"/>
    <cellStyle name="Normal 3 7 2 3 2 3 5" xfId="32584"/>
    <cellStyle name="Normal 3 7 2 3 2 3 6" xfId="43139"/>
    <cellStyle name="Normal 3 7 2 3 2 3 7" xfId="53703"/>
    <cellStyle name="Normal 3 7 2 3 2 4" xfId="9160"/>
    <cellStyle name="Normal 3 7 2 3 2 4 2" xfId="24667"/>
    <cellStyle name="Normal 3 7 2 3 2 4 3" xfId="35224"/>
    <cellStyle name="Normal 3 7 2 3 2 4 4" xfId="45779"/>
    <cellStyle name="Normal 3 7 2 3 2 4 5" xfId="56343"/>
    <cellStyle name="Normal 3 7 2 3 2 5" xfId="3878"/>
    <cellStyle name="Normal 3 7 2 3 2 6" xfId="14456"/>
    <cellStyle name="Normal 3 7 2 3 2 7" xfId="19387"/>
    <cellStyle name="Normal 3 7 2 3 2 8" xfId="29944"/>
    <cellStyle name="Normal 3 7 2 3 2 9" xfId="40499"/>
    <cellStyle name="Normal 3 7 2 3 3" xfId="1762"/>
    <cellStyle name="Normal 3 7 2 3 3 2" xfId="7048"/>
    <cellStyle name="Normal 3 7 2 3 3 2 2" xfId="12329"/>
    <cellStyle name="Normal 3 7 2 3 3 2 2 2" xfId="27835"/>
    <cellStyle name="Normal 3 7 2 3 3 2 2 3" xfId="38392"/>
    <cellStyle name="Normal 3 7 2 3 3 2 2 4" xfId="48947"/>
    <cellStyle name="Normal 3 7 2 3 3 2 2 5" xfId="59511"/>
    <cellStyle name="Normal 3 7 2 3 3 2 3" xfId="17448"/>
    <cellStyle name="Normal 3 7 2 3 3 2 4" xfId="22555"/>
    <cellStyle name="Normal 3 7 2 3 3 2 5" xfId="33112"/>
    <cellStyle name="Normal 3 7 2 3 3 2 6" xfId="43667"/>
    <cellStyle name="Normal 3 7 2 3 3 2 7" xfId="54231"/>
    <cellStyle name="Normal 3 7 2 3 3 3" xfId="9688"/>
    <cellStyle name="Normal 3 7 2 3 3 3 2" xfId="25195"/>
    <cellStyle name="Normal 3 7 2 3 3 3 3" xfId="35752"/>
    <cellStyle name="Normal 3 7 2 3 3 3 4" xfId="46307"/>
    <cellStyle name="Normal 3 7 2 3 3 3 5" xfId="56871"/>
    <cellStyle name="Normal 3 7 2 3 3 4" xfId="4406"/>
    <cellStyle name="Normal 3 7 2 3 3 5" xfId="14984"/>
    <cellStyle name="Normal 3 7 2 3 3 6" xfId="19915"/>
    <cellStyle name="Normal 3 7 2 3 3 7" xfId="30472"/>
    <cellStyle name="Normal 3 7 2 3 3 8" xfId="41027"/>
    <cellStyle name="Normal 3 7 2 3 3 9" xfId="51591"/>
    <cellStyle name="Normal 3 7 2 3 4" xfId="5815"/>
    <cellStyle name="Normal 3 7 2 3 4 2" xfId="11097"/>
    <cellStyle name="Normal 3 7 2 3 4 2 2" xfId="26603"/>
    <cellStyle name="Normal 3 7 2 3 4 2 3" xfId="37160"/>
    <cellStyle name="Normal 3 7 2 3 4 2 4" xfId="47715"/>
    <cellStyle name="Normal 3 7 2 3 4 2 5" xfId="58279"/>
    <cellStyle name="Normal 3 7 2 3 4 3" xfId="16216"/>
    <cellStyle name="Normal 3 7 2 3 4 4" xfId="21323"/>
    <cellStyle name="Normal 3 7 2 3 4 5" xfId="31880"/>
    <cellStyle name="Normal 3 7 2 3 4 6" xfId="42435"/>
    <cellStyle name="Normal 3 7 2 3 4 7" xfId="52999"/>
    <cellStyle name="Normal 3 7 2 3 5" xfId="8456"/>
    <cellStyle name="Normal 3 7 2 3 5 2" xfId="23963"/>
    <cellStyle name="Normal 3 7 2 3 5 3" xfId="34520"/>
    <cellStyle name="Normal 3 7 2 3 5 4" xfId="45075"/>
    <cellStyle name="Normal 3 7 2 3 5 5" xfId="55639"/>
    <cellStyle name="Normal 3 7 2 3 6" xfId="3174"/>
    <cellStyle name="Normal 3 7 2 3 7" xfId="13752"/>
    <cellStyle name="Normal 3 7 2 3 8" xfId="18683"/>
    <cellStyle name="Normal 3 7 2 3 9" xfId="29240"/>
    <cellStyle name="Normal 3 7 2 4" xfId="882"/>
    <cellStyle name="Normal 3 7 2 4 10" xfId="50711"/>
    <cellStyle name="Normal 3 7 2 4 2" xfId="2114"/>
    <cellStyle name="Normal 3 7 2 4 2 2" xfId="7400"/>
    <cellStyle name="Normal 3 7 2 4 2 2 2" xfId="12681"/>
    <cellStyle name="Normal 3 7 2 4 2 2 2 2" xfId="28187"/>
    <cellStyle name="Normal 3 7 2 4 2 2 2 3" xfId="38744"/>
    <cellStyle name="Normal 3 7 2 4 2 2 2 4" xfId="49299"/>
    <cellStyle name="Normal 3 7 2 4 2 2 2 5" xfId="59863"/>
    <cellStyle name="Normal 3 7 2 4 2 2 3" xfId="17800"/>
    <cellStyle name="Normal 3 7 2 4 2 2 4" xfId="22907"/>
    <cellStyle name="Normal 3 7 2 4 2 2 5" xfId="33464"/>
    <cellStyle name="Normal 3 7 2 4 2 2 6" xfId="44019"/>
    <cellStyle name="Normal 3 7 2 4 2 2 7" xfId="54583"/>
    <cellStyle name="Normal 3 7 2 4 2 3" xfId="10040"/>
    <cellStyle name="Normal 3 7 2 4 2 3 2" xfId="25547"/>
    <cellStyle name="Normal 3 7 2 4 2 3 3" xfId="36104"/>
    <cellStyle name="Normal 3 7 2 4 2 3 4" xfId="46659"/>
    <cellStyle name="Normal 3 7 2 4 2 3 5" xfId="57223"/>
    <cellStyle name="Normal 3 7 2 4 2 4" xfId="4758"/>
    <cellStyle name="Normal 3 7 2 4 2 5" xfId="15336"/>
    <cellStyle name="Normal 3 7 2 4 2 6" xfId="20267"/>
    <cellStyle name="Normal 3 7 2 4 2 7" xfId="30824"/>
    <cellStyle name="Normal 3 7 2 4 2 8" xfId="41379"/>
    <cellStyle name="Normal 3 7 2 4 2 9" xfId="51943"/>
    <cellStyle name="Normal 3 7 2 4 3" xfId="6168"/>
    <cellStyle name="Normal 3 7 2 4 3 2" xfId="11449"/>
    <cellStyle name="Normal 3 7 2 4 3 2 2" xfId="26955"/>
    <cellStyle name="Normal 3 7 2 4 3 2 3" xfId="37512"/>
    <cellStyle name="Normal 3 7 2 4 3 2 4" xfId="48067"/>
    <cellStyle name="Normal 3 7 2 4 3 2 5" xfId="58631"/>
    <cellStyle name="Normal 3 7 2 4 3 3" xfId="16568"/>
    <cellStyle name="Normal 3 7 2 4 3 4" xfId="21675"/>
    <cellStyle name="Normal 3 7 2 4 3 5" xfId="32232"/>
    <cellStyle name="Normal 3 7 2 4 3 6" xfId="42787"/>
    <cellStyle name="Normal 3 7 2 4 3 7" xfId="53351"/>
    <cellStyle name="Normal 3 7 2 4 4" xfId="8808"/>
    <cellStyle name="Normal 3 7 2 4 4 2" xfId="24315"/>
    <cellStyle name="Normal 3 7 2 4 4 3" xfId="34872"/>
    <cellStyle name="Normal 3 7 2 4 4 4" xfId="45427"/>
    <cellStyle name="Normal 3 7 2 4 4 5" xfId="55991"/>
    <cellStyle name="Normal 3 7 2 4 5" xfId="3526"/>
    <cellStyle name="Normal 3 7 2 4 6" xfId="14104"/>
    <cellStyle name="Normal 3 7 2 4 7" xfId="19035"/>
    <cellStyle name="Normal 3 7 2 4 8" xfId="29592"/>
    <cellStyle name="Normal 3 7 2 4 9" xfId="40147"/>
    <cellStyle name="Normal 3 7 2 5" xfId="1410"/>
    <cellStyle name="Normal 3 7 2 5 2" xfId="6696"/>
    <cellStyle name="Normal 3 7 2 5 2 2" xfId="11977"/>
    <cellStyle name="Normal 3 7 2 5 2 2 2" xfId="27483"/>
    <cellStyle name="Normal 3 7 2 5 2 2 3" xfId="38040"/>
    <cellStyle name="Normal 3 7 2 5 2 2 4" xfId="48595"/>
    <cellStyle name="Normal 3 7 2 5 2 2 5" xfId="59159"/>
    <cellStyle name="Normal 3 7 2 5 2 3" xfId="17096"/>
    <cellStyle name="Normal 3 7 2 5 2 4" xfId="22203"/>
    <cellStyle name="Normal 3 7 2 5 2 5" xfId="32760"/>
    <cellStyle name="Normal 3 7 2 5 2 6" xfId="43315"/>
    <cellStyle name="Normal 3 7 2 5 2 7" xfId="53879"/>
    <cellStyle name="Normal 3 7 2 5 3" xfId="9336"/>
    <cellStyle name="Normal 3 7 2 5 3 2" xfId="24843"/>
    <cellStyle name="Normal 3 7 2 5 3 3" xfId="35400"/>
    <cellStyle name="Normal 3 7 2 5 3 4" xfId="45955"/>
    <cellStyle name="Normal 3 7 2 5 3 5" xfId="56519"/>
    <cellStyle name="Normal 3 7 2 5 4" xfId="4054"/>
    <cellStyle name="Normal 3 7 2 5 5" xfId="14632"/>
    <cellStyle name="Normal 3 7 2 5 6" xfId="19563"/>
    <cellStyle name="Normal 3 7 2 5 7" xfId="30120"/>
    <cellStyle name="Normal 3 7 2 5 8" xfId="40675"/>
    <cellStyle name="Normal 3 7 2 5 9" xfId="51239"/>
    <cellStyle name="Normal 3 7 2 6" xfId="2642"/>
    <cellStyle name="Normal 3 7 2 6 2" xfId="7928"/>
    <cellStyle name="Normal 3 7 2 6 2 2" xfId="13209"/>
    <cellStyle name="Normal 3 7 2 6 2 2 2" xfId="28715"/>
    <cellStyle name="Normal 3 7 2 6 2 2 3" xfId="39272"/>
    <cellStyle name="Normal 3 7 2 6 2 2 4" xfId="49827"/>
    <cellStyle name="Normal 3 7 2 6 2 2 5" xfId="60391"/>
    <cellStyle name="Normal 3 7 2 6 2 3" xfId="23435"/>
    <cellStyle name="Normal 3 7 2 6 2 4" xfId="33992"/>
    <cellStyle name="Normal 3 7 2 6 2 5" xfId="44547"/>
    <cellStyle name="Normal 3 7 2 6 2 6" xfId="55111"/>
    <cellStyle name="Normal 3 7 2 6 3" xfId="10568"/>
    <cellStyle name="Normal 3 7 2 6 3 2" xfId="26075"/>
    <cellStyle name="Normal 3 7 2 6 3 3" xfId="36632"/>
    <cellStyle name="Normal 3 7 2 6 3 4" xfId="47187"/>
    <cellStyle name="Normal 3 7 2 6 3 5" xfId="57751"/>
    <cellStyle name="Normal 3 7 2 6 4" xfId="5286"/>
    <cellStyle name="Normal 3 7 2 6 5" xfId="15864"/>
    <cellStyle name="Normal 3 7 2 6 6" xfId="20795"/>
    <cellStyle name="Normal 3 7 2 6 7" xfId="31352"/>
    <cellStyle name="Normal 3 7 2 6 8" xfId="41907"/>
    <cellStyle name="Normal 3 7 2 6 9" xfId="52471"/>
    <cellStyle name="Normal 3 7 2 7" xfId="5463"/>
    <cellStyle name="Normal 3 7 2 7 2" xfId="10745"/>
    <cellStyle name="Normal 3 7 2 7 2 2" xfId="26251"/>
    <cellStyle name="Normal 3 7 2 7 2 3" xfId="36808"/>
    <cellStyle name="Normal 3 7 2 7 2 4" xfId="47363"/>
    <cellStyle name="Normal 3 7 2 7 2 5" xfId="57927"/>
    <cellStyle name="Normal 3 7 2 7 3" xfId="20971"/>
    <cellStyle name="Normal 3 7 2 7 4" xfId="31528"/>
    <cellStyle name="Normal 3 7 2 7 5" xfId="42083"/>
    <cellStyle name="Normal 3 7 2 7 6" xfId="52647"/>
    <cellStyle name="Normal 3 7 2 8" xfId="8104"/>
    <cellStyle name="Normal 3 7 2 8 2" xfId="23611"/>
    <cellStyle name="Normal 3 7 2 8 3" xfId="34168"/>
    <cellStyle name="Normal 3 7 2 8 4" xfId="44723"/>
    <cellStyle name="Normal 3 7 2 8 5" xfId="55287"/>
    <cellStyle name="Normal 3 7 2 9" xfId="2819"/>
    <cellStyle name="Normal 3 7 3" xfId="266"/>
    <cellStyle name="Normal 3 7 3 10" xfId="28981"/>
    <cellStyle name="Normal 3 7 3 11" xfId="39536"/>
    <cellStyle name="Normal 3 7 3 12" xfId="50096"/>
    <cellStyle name="Normal 3 7 3 2" xfId="619"/>
    <cellStyle name="Normal 3 7 3 2 10" xfId="50448"/>
    <cellStyle name="Normal 3 7 3 2 2" xfId="1851"/>
    <cellStyle name="Normal 3 7 3 2 2 2" xfId="7137"/>
    <cellStyle name="Normal 3 7 3 2 2 2 2" xfId="12418"/>
    <cellStyle name="Normal 3 7 3 2 2 2 2 2" xfId="27924"/>
    <cellStyle name="Normal 3 7 3 2 2 2 2 3" xfId="38481"/>
    <cellStyle name="Normal 3 7 3 2 2 2 2 4" xfId="49036"/>
    <cellStyle name="Normal 3 7 3 2 2 2 2 5" xfId="59600"/>
    <cellStyle name="Normal 3 7 3 2 2 2 3" xfId="17537"/>
    <cellStyle name="Normal 3 7 3 2 2 2 4" xfId="22644"/>
    <cellStyle name="Normal 3 7 3 2 2 2 5" xfId="33201"/>
    <cellStyle name="Normal 3 7 3 2 2 2 6" xfId="43756"/>
    <cellStyle name="Normal 3 7 3 2 2 2 7" xfId="54320"/>
    <cellStyle name="Normal 3 7 3 2 2 3" xfId="9777"/>
    <cellStyle name="Normal 3 7 3 2 2 3 2" xfId="25284"/>
    <cellStyle name="Normal 3 7 3 2 2 3 3" xfId="35841"/>
    <cellStyle name="Normal 3 7 3 2 2 3 4" xfId="46396"/>
    <cellStyle name="Normal 3 7 3 2 2 3 5" xfId="56960"/>
    <cellStyle name="Normal 3 7 3 2 2 4" xfId="4495"/>
    <cellStyle name="Normal 3 7 3 2 2 5" xfId="15073"/>
    <cellStyle name="Normal 3 7 3 2 2 6" xfId="20004"/>
    <cellStyle name="Normal 3 7 3 2 2 7" xfId="30561"/>
    <cellStyle name="Normal 3 7 3 2 2 8" xfId="41116"/>
    <cellStyle name="Normal 3 7 3 2 2 9" xfId="51680"/>
    <cellStyle name="Normal 3 7 3 2 3" xfId="5905"/>
    <cellStyle name="Normal 3 7 3 2 3 2" xfId="11186"/>
    <cellStyle name="Normal 3 7 3 2 3 2 2" xfId="26692"/>
    <cellStyle name="Normal 3 7 3 2 3 2 3" xfId="37249"/>
    <cellStyle name="Normal 3 7 3 2 3 2 4" xfId="47804"/>
    <cellStyle name="Normal 3 7 3 2 3 2 5" xfId="58368"/>
    <cellStyle name="Normal 3 7 3 2 3 3" xfId="16305"/>
    <cellStyle name="Normal 3 7 3 2 3 4" xfId="21412"/>
    <cellStyle name="Normal 3 7 3 2 3 5" xfId="31969"/>
    <cellStyle name="Normal 3 7 3 2 3 6" xfId="42524"/>
    <cellStyle name="Normal 3 7 3 2 3 7" xfId="53088"/>
    <cellStyle name="Normal 3 7 3 2 4" xfId="8545"/>
    <cellStyle name="Normal 3 7 3 2 4 2" xfId="24052"/>
    <cellStyle name="Normal 3 7 3 2 4 3" xfId="34609"/>
    <cellStyle name="Normal 3 7 3 2 4 4" xfId="45164"/>
    <cellStyle name="Normal 3 7 3 2 4 5" xfId="55728"/>
    <cellStyle name="Normal 3 7 3 2 5" xfId="3263"/>
    <cellStyle name="Normal 3 7 3 2 6" xfId="13841"/>
    <cellStyle name="Normal 3 7 3 2 7" xfId="18772"/>
    <cellStyle name="Normal 3 7 3 2 8" xfId="29329"/>
    <cellStyle name="Normal 3 7 3 2 9" xfId="39884"/>
    <cellStyle name="Normal 3 7 3 3" xfId="971"/>
    <cellStyle name="Normal 3 7 3 3 10" xfId="50800"/>
    <cellStyle name="Normal 3 7 3 3 2" xfId="2203"/>
    <cellStyle name="Normal 3 7 3 3 2 2" xfId="7489"/>
    <cellStyle name="Normal 3 7 3 3 2 2 2" xfId="12770"/>
    <cellStyle name="Normal 3 7 3 3 2 2 2 2" xfId="28276"/>
    <cellStyle name="Normal 3 7 3 3 2 2 2 3" xfId="38833"/>
    <cellStyle name="Normal 3 7 3 3 2 2 2 4" xfId="49388"/>
    <cellStyle name="Normal 3 7 3 3 2 2 2 5" xfId="59952"/>
    <cellStyle name="Normal 3 7 3 3 2 2 3" xfId="17889"/>
    <cellStyle name="Normal 3 7 3 3 2 2 4" xfId="22996"/>
    <cellStyle name="Normal 3 7 3 3 2 2 5" xfId="33553"/>
    <cellStyle name="Normal 3 7 3 3 2 2 6" xfId="44108"/>
    <cellStyle name="Normal 3 7 3 3 2 2 7" xfId="54672"/>
    <cellStyle name="Normal 3 7 3 3 2 3" xfId="10129"/>
    <cellStyle name="Normal 3 7 3 3 2 3 2" xfId="25636"/>
    <cellStyle name="Normal 3 7 3 3 2 3 3" xfId="36193"/>
    <cellStyle name="Normal 3 7 3 3 2 3 4" xfId="46748"/>
    <cellStyle name="Normal 3 7 3 3 2 3 5" xfId="57312"/>
    <cellStyle name="Normal 3 7 3 3 2 4" xfId="4847"/>
    <cellStyle name="Normal 3 7 3 3 2 5" xfId="15425"/>
    <cellStyle name="Normal 3 7 3 3 2 6" xfId="20356"/>
    <cellStyle name="Normal 3 7 3 3 2 7" xfId="30913"/>
    <cellStyle name="Normal 3 7 3 3 2 8" xfId="41468"/>
    <cellStyle name="Normal 3 7 3 3 2 9" xfId="52032"/>
    <cellStyle name="Normal 3 7 3 3 3" xfId="6257"/>
    <cellStyle name="Normal 3 7 3 3 3 2" xfId="11538"/>
    <cellStyle name="Normal 3 7 3 3 3 2 2" xfId="27044"/>
    <cellStyle name="Normal 3 7 3 3 3 2 3" xfId="37601"/>
    <cellStyle name="Normal 3 7 3 3 3 2 4" xfId="48156"/>
    <cellStyle name="Normal 3 7 3 3 3 2 5" xfId="58720"/>
    <cellStyle name="Normal 3 7 3 3 3 3" xfId="16657"/>
    <cellStyle name="Normal 3 7 3 3 3 4" xfId="21764"/>
    <cellStyle name="Normal 3 7 3 3 3 5" xfId="32321"/>
    <cellStyle name="Normal 3 7 3 3 3 6" xfId="42876"/>
    <cellStyle name="Normal 3 7 3 3 3 7" xfId="53440"/>
    <cellStyle name="Normal 3 7 3 3 4" xfId="8897"/>
    <cellStyle name="Normal 3 7 3 3 4 2" xfId="24404"/>
    <cellStyle name="Normal 3 7 3 3 4 3" xfId="34961"/>
    <cellStyle name="Normal 3 7 3 3 4 4" xfId="45516"/>
    <cellStyle name="Normal 3 7 3 3 4 5" xfId="56080"/>
    <cellStyle name="Normal 3 7 3 3 5" xfId="3615"/>
    <cellStyle name="Normal 3 7 3 3 6" xfId="14193"/>
    <cellStyle name="Normal 3 7 3 3 7" xfId="19124"/>
    <cellStyle name="Normal 3 7 3 3 8" xfId="29681"/>
    <cellStyle name="Normal 3 7 3 3 9" xfId="40236"/>
    <cellStyle name="Normal 3 7 3 4" xfId="1499"/>
    <cellStyle name="Normal 3 7 3 4 2" xfId="6785"/>
    <cellStyle name="Normal 3 7 3 4 2 2" xfId="12066"/>
    <cellStyle name="Normal 3 7 3 4 2 2 2" xfId="27572"/>
    <cellStyle name="Normal 3 7 3 4 2 2 3" xfId="38129"/>
    <cellStyle name="Normal 3 7 3 4 2 2 4" xfId="48684"/>
    <cellStyle name="Normal 3 7 3 4 2 2 5" xfId="59248"/>
    <cellStyle name="Normal 3 7 3 4 2 3" xfId="17185"/>
    <cellStyle name="Normal 3 7 3 4 2 4" xfId="22292"/>
    <cellStyle name="Normal 3 7 3 4 2 5" xfId="32849"/>
    <cellStyle name="Normal 3 7 3 4 2 6" xfId="43404"/>
    <cellStyle name="Normal 3 7 3 4 2 7" xfId="53968"/>
    <cellStyle name="Normal 3 7 3 4 3" xfId="9425"/>
    <cellStyle name="Normal 3 7 3 4 3 2" xfId="24932"/>
    <cellStyle name="Normal 3 7 3 4 3 3" xfId="35489"/>
    <cellStyle name="Normal 3 7 3 4 3 4" xfId="46044"/>
    <cellStyle name="Normal 3 7 3 4 3 5" xfId="56608"/>
    <cellStyle name="Normal 3 7 3 4 4" xfId="4143"/>
    <cellStyle name="Normal 3 7 3 4 5" xfId="14721"/>
    <cellStyle name="Normal 3 7 3 4 6" xfId="19652"/>
    <cellStyle name="Normal 3 7 3 4 7" xfId="30209"/>
    <cellStyle name="Normal 3 7 3 4 8" xfId="40764"/>
    <cellStyle name="Normal 3 7 3 4 9" xfId="51328"/>
    <cellStyle name="Normal 3 7 3 5" xfId="5552"/>
    <cellStyle name="Normal 3 7 3 5 2" xfId="10834"/>
    <cellStyle name="Normal 3 7 3 5 2 2" xfId="26340"/>
    <cellStyle name="Normal 3 7 3 5 2 3" xfId="36897"/>
    <cellStyle name="Normal 3 7 3 5 2 4" xfId="47452"/>
    <cellStyle name="Normal 3 7 3 5 2 5" xfId="58016"/>
    <cellStyle name="Normal 3 7 3 5 3" xfId="15953"/>
    <cellStyle name="Normal 3 7 3 5 4" xfId="21060"/>
    <cellStyle name="Normal 3 7 3 5 5" xfId="31617"/>
    <cellStyle name="Normal 3 7 3 5 6" xfId="42172"/>
    <cellStyle name="Normal 3 7 3 5 7" xfId="52736"/>
    <cellStyle name="Normal 3 7 3 6" xfId="8193"/>
    <cellStyle name="Normal 3 7 3 6 2" xfId="23700"/>
    <cellStyle name="Normal 3 7 3 6 3" xfId="34257"/>
    <cellStyle name="Normal 3 7 3 6 4" xfId="44812"/>
    <cellStyle name="Normal 3 7 3 6 5" xfId="55376"/>
    <cellStyle name="Normal 3 7 3 7" xfId="2915"/>
    <cellStyle name="Normal 3 7 3 8" xfId="13489"/>
    <cellStyle name="Normal 3 7 3 9" xfId="18420"/>
    <cellStyle name="Normal 3 7 4" xfId="444"/>
    <cellStyle name="Normal 3 7 4 10" xfId="39712"/>
    <cellStyle name="Normal 3 7 4 11" xfId="50274"/>
    <cellStyle name="Normal 3 7 4 2" xfId="1149"/>
    <cellStyle name="Normal 3 7 4 2 10" xfId="50978"/>
    <cellStyle name="Normal 3 7 4 2 2" xfId="2381"/>
    <cellStyle name="Normal 3 7 4 2 2 2" xfId="7667"/>
    <cellStyle name="Normal 3 7 4 2 2 2 2" xfId="12948"/>
    <cellStyle name="Normal 3 7 4 2 2 2 2 2" xfId="28454"/>
    <cellStyle name="Normal 3 7 4 2 2 2 2 3" xfId="39011"/>
    <cellStyle name="Normal 3 7 4 2 2 2 2 4" xfId="49566"/>
    <cellStyle name="Normal 3 7 4 2 2 2 2 5" xfId="60130"/>
    <cellStyle name="Normal 3 7 4 2 2 2 3" xfId="18067"/>
    <cellStyle name="Normal 3 7 4 2 2 2 4" xfId="23174"/>
    <cellStyle name="Normal 3 7 4 2 2 2 5" xfId="33731"/>
    <cellStyle name="Normal 3 7 4 2 2 2 6" xfId="44286"/>
    <cellStyle name="Normal 3 7 4 2 2 2 7" xfId="54850"/>
    <cellStyle name="Normal 3 7 4 2 2 3" xfId="10307"/>
    <cellStyle name="Normal 3 7 4 2 2 3 2" xfId="25814"/>
    <cellStyle name="Normal 3 7 4 2 2 3 3" xfId="36371"/>
    <cellStyle name="Normal 3 7 4 2 2 3 4" xfId="46926"/>
    <cellStyle name="Normal 3 7 4 2 2 3 5" xfId="57490"/>
    <cellStyle name="Normal 3 7 4 2 2 4" xfId="5025"/>
    <cellStyle name="Normal 3 7 4 2 2 5" xfId="15603"/>
    <cellStyle name="Normal 3 7 4 2 2 6" xfId="20534"/>
    <cellStyle name="Normal 3 7 4 2 2 7" xfId="31091"/>
    <cellStyle name="Normal 3 7 4 2 2 8" xfId="41646"/>
    <cellStyle name="Normal 3 7 4 2 2 9" xfId="52210"/>
    <cellStyle name="Normal 3 7 4 2 3" xfId="6435"/>
    <cellStyle name="Normal 3 7 4 2 3 2" xfId="11716"/>
    <cellStyle name="Normal 3 7 4 2 3 2 2" xfId="27222"/>
    <cellStyle name="Normal 3 7 4 2 3 2 3" xfId="37779"/>
    <cellStyle name="Normal 3 7 4 2 3 2 4" xfId="48334"/>
    <cellStyle name="Normal 3 7 4 2 3 2 5" xfId="58898"/>
    <cellStyle name="Normal 3 7 4 2 3 3" xfId="16835"/>
    <cellStyle name="Normal 3 7 4 2 3 4" xfId="21942"/>
    <cellStyle name="Normal 3 7 4 2 3 5" xfId="32499"/>
    <cellStyle name="Normal 3 7 4 2 3 6" xfId="43054"/>
    <cellStyle name="Normal 3 7 4 2 3 7" xfId="53618"/>
    <cellStyle name="Normal 3 7 4 2 4" xfId="9075"/>
    <cellStyle name="Normal 3 7 4 2 4 2" xfId="24582"/>
    <cellStyle name="Normal 3 7 4 2 4 3" xfId="35139"/>
    <cellStyle name="Normal 3 7 4 2 4 4" xfId="45694"/>
    <cellStyle name="Normal 3 7 4 2 4 5" xfId="56258"/>
    <cellStyle name="Normal 3 7 4 2 5" xfId="3793"/>
    <cellStyle name="Normal 3 7 4 2 6" xfId="14371"/>
    <cellStyle name="Normal 3 7 4 2 7" xfId="19302"/>
    <cellStyle name="Normal 3 7 4 2 8" xfId="29859"/>
    <cellStyle name="Normal 3 7 4 2 9" xfId="40414"/>
    <cellStyle name="Normal 3 7 4 3" xfId="1677"/>
    <cellStyle name="Normal 3 7 4 3 2" xfId="6963"/>
    <cellStyle name="Normal 3 7 4 3 2 2" xfId="12244"/>
    <cellStyle name="Normal 3 7 4 3 2 2 2" xfId="27750"/>
    <cellStyle name="Normal 3 7 4 3 2 2 3" xfId="38307"/>
    <cellStyle name="Normal 3 7 4 3 2 2 4" xfId="48862"/>
    <cellStyle name="Normal 3 7 4 3 2 2 5" xfId="59426"/>
    <cellStyle name="Normal 3 7 4 3 2 3" xfId="17363"/>
    <cellStyle name="Normal 3 7 4 3 2 4" xfId="22470"/>
    <cellStyle name="Normal 3 7 4 3 2 5" xfId="33027"/>
    <cellStyle name="Normal 3 7 4 3 2 6" xfId="43582"/>
    <cellStyle name="Normal 3 7 4 3 2 7" xfId="54146"/>
    <cellStyle name="Normal 3 7 4 3 3" xfId="9603"/>
    <cellStyle name="Normal 3 7 4 3 3 2" xfId="25110"/>
    <cellStyle name="Normal 3 7 4 3 3 3" xfId="35667"/>
    <cellStyle name="Normal 3 7 4 3 3 4" xfId="46222"/>
    <cellStyle name="Normal 3 7 4 3 3 5" xfId="56786"/>
    <cellStyle name="Normal 3 7 4 3 4" xfId="4321"/>
    <cellStyle name="Normal 3 7 4 3 5" xfId="14899"/>
    <cellStyle name="Normal 3 7 4 3 6" xfId="19830"/>
    <cellStyle name="Normal 3 7 4 3 7" xfId="30387"/>
    <cellStyle name="Normal 3 7 4 3 8" xfId="40942"/>
    <cellStyle name="Normal 3 7 4 3 9" xfId="51506"/>
    <cellStyle name="Normal 3 7 4 4" xfId="5730"/>
    <cellStyle name="Normal 3 7 4 4 2" xfId="11012"/>
    <cellStyle name="Normal 3 7 4 4 2 2" xfId="26518"/>
    <cellStyle name="Normal 3 7 4 4 2 3" xfId="37075"/>
    <cellStyle name="Normal 3 7 4 4 2 4" xfId="47630"/>
    <cellStyle name="Normal 3 7 4 4 2 5" xfId="58194"/>
    <cellStyle name="Normal 3 7 4 4 3" xfId="16131"/>
    <cellStyle name="Normal 3 7 4 4 4" xfId="21238"/>
    <cellStyle name="Normal 3 7 4 4 5" xfId="31795"/>
    <cellStyle name="Normal 3 7 4 4 6" xfId="42350"/>
    <cellStyle name="Normal 3 7 4 4 7" xfId="52914"/>
    <cellStyle name="Normal 3 7 4 5" xfId="8371"/>
    <cellStyle name="Normal 3 7 4 5 2" xfId="23878"/>
    <cellStyle name="Normal 3 7 4 5 3" xfId="34435"/>
    <cellStyle name="Normal 3 7 4 5 4" xfId="44990"/>
    <cellStyle name="Normal 3 7 4 5 5" xfId="55554"/>
    <cellStyle name="Normal 3 7 4 6" xfId="3091"/>
    <cellStyle name="Normal 3 7 4 7" xfId="13667"/>
    <cellStyle name="Normal 3 7 4 8" xfId="18598"/>
    <cellStyle name="Normal 3 7 4 9" xfId="29157"/>
    <cellStyle name="Normal 3 7 5" xfId="797"/>
    <cellStyle name="Normal 3 7 5 10" xfId="50626"/>
    <cellStyle name="Normal 3 7 5 2" xfId="2029"/>
    <cellStyle name="Normal 3 7 5 2 2" xfId="7315"/>
    <cellStyle name="Normal 3 7 5 2 2 2" xfId="12596"/>
    <cellStyle name="Normal 3 7 5 2 2 2 2" xfId="28102"/>
    <cellStyle name="Normal 3 7 5 2 2 2 3" xfId="38659"/>
    <cellStyle name="Normal 3 7 5 2 2 2 4" xfId="49214"/>
    <cellStyle name="Normal 3 7 5 2 2 2 5" xfId="59778"/>
    <cellStyle name="Normal 3 7 5 2 2 3" xfId="17715"/>
    <cellStyle name="Normal 3 7 5 2 2 4" xfId="22822"/>
    <cellStyle name="Normal 3 7 5 2 2 5" xfId="33379"/>
    <cellStyle name="Normal 3 7 5 2 2 6" xfId="43934"/>
    <cellStyle name="Normal 3 7 5 2 2 7" xfId="54498"/>
    <cellStyle name="Normal 3 7 5 2 3" xfId="9955"/>
    <cellStyle name="Normal 3 7 5 2 3 2" xfId="25462"/>
    <cellStyle name="Normal 3 7 5 2 3 3" xfId="36019"/>
    <cellStyle name="Normal 3 7 5 2 3 4" xfId="46574"/>
    <cellStyle name="Normal 3 7 5 2 3 5" xfId="57138"/>
    <cellStyle name="Normal 3 7 5 2 4" xfId="4673"/>
    <cellStyle name="Normal 3 7 5 2 5" xfId="15251"/>
    <cellStyle name="Normal 3 7 5 2 6" xfId="20182"/>
    <cellStyle name="Normal 3 7 5 2 7" xfId="30739"/>
    <cellStyle name="Normal 3 7 5 2 8" xfId="41294"/>
    <cellStyle name="Normal 3 7 5 2 9" xfId="51858"/>
    <cellStyle name="Normal 3 7 5 3" xfId="6083"/>
    <cellStyle name="Normal 3 7 5 3 2" xfId="11364"/>
    <cellStyle name="Normal 3 7 5 3 2 2" xfId="26870"/>
    <cellStyle name="Normal 3 7 5 3 2 3" xfId="37427"/>
    <cellStyle name="Normal 3 7 5 3 2 4" xfId="47982"/>
    <cellStyle name="Normal 3 7 5 3 2 5" xfId="58546"/>
    <cellStyle name="Normal 3 7 5 3 3" xfId="16483"/>
    <cellStyle name="Normal 3 7 5 3 4" xfId="21590"/>
    <cellStyle name="Normal 3 7 5 3 5" xfId="32147"/>
    <cellStyle name="Normal 3 7 5 3 6" xfId="42702"/>
    <cellStyle name="Normal 3 7 5 3 7" xfId="53266"/>
    <cellStyle name="Normal 3 7 5 4" xfId="8723"/>
    <cellStyle name="Normal 3 7 5 4 2" xfId="24230"/>
    <cellStyle name="Normal 3 7 5 4 3" xfId="34787"/>
    <cellStyle name="Normal 3 7 5 4 4" xfId="45342"/>
    <cellStyle name="Normal 3 7 5 4 5" xfId="55906"/>
    <cellStyle name="Normal 3 7 5 5" xfId="3441"/>
    <cellStyle name="Normal 3 7 5 6" xfId="14019"/>
    <cellStyle name="Normal 3 7 5 7" xfId="18950"/>
    <cellStyle name="Normal 3 7 5 8" xfId="29507"/>
    <cellStyle name="Normal 3 7 5 9" xfId="40062"/>
    <cellStyle name="Normal 3 7 6" xfId="1323"/>
    <cellStyle name="Normal 3 7 6 2" xfId="6609"/>
    <cellStyle name="Normal 3 7 6 2 2" xfId="11890"/>
    <cellStyle name="Normal 3 7 6 2 2 2" xfId="27396"/>
    <cellStyle name="Normal 3 7 6 2 2 3" xfId="37953"/>
    <cellStyle name="Normal 3 7 6 2 2 4" xfId="48508"/>
    <cellStyle name="Normal 3 7 6 2 2 5" xfId="59072"/>
    <cellStyle name="Normal 3 7 6 2 3" xfId="17009"/>
    <cellStyle name="Normal 3 7 6 2 4" xfId="22116"/>
    <cellStyle name="Normal 3 7 6 2 5" xfId="32673"/>
    <cellStyle name="Normal 3 7 6 2 6" xfId="43228"/>
    <cellStyle name="Normal 3 7 6 2 7" xfId="53792"/>
    <cellStyle name="Normal 3 7 6 3" xfId="9249"/>
    <cellStyle name="Normal 3 7 6 3 2" xfId="24756"/>
    <cellStyle name="Normal 3 7 6 3 3" xfId="35313"/>
    <cellStyle name="Normal 3 7 6 3 4" xfId="45868"/>
    <cellStyle name="Normal 3 7 6 3 5" xfId="56432"/>
    <cellStyle name="Normal 3 7 6 4" xfId="3967"/>
    <cellStyle name="Normal 3 7 6 5" xfId="14545"/>
    <cellStyle name="Normal 3 7 6 6" xfId="19476"/>
    <cellStyle name="Normal 3 7 6 7" xfId="30033"/>
    <cellStyle name="Normal 3 7 6 8" xfId="40588"/>
    <cellStyle name="Normal 3 7 6 9" xfId="51152"/>
    <cellStyle name="Normal 3 7 7" xfId="2555"/>
    <cellStyle name="Normal 3 7 7 2" xfId="7841"/>
    <cellStyle name="Normal 3 7 7 2 2" xfId="13122"/>
    <cellStyle name="Normal 3 7 7 2 2 2" xfId="28628"/>
    <cellStyle name="Normal 3 7 7 2 2 3" xfId="39185"/>
    <cellStyle name="Normal 3 7 7 2 2 4" xfId="49740"/>
    <cellStyle name="Normal 3 7 7 2 2 5" xfId="60304"/>
    <cellStyle name="Normal 3 7 7 2 3" xfId="23348"/>
    <cellStyle name="Normal 3 7 7 2 4" xfId="33905"/>
    <cellStyle name="Normal 3 7 7 2 5" xfId="44460"/>
    <cellStyle name="Normal 3 7 7 2 6" xfId="55024"/>
    <cellStyle name="Normal 3 7 7 3" xfId="10481"/>
    <cellStyle name="Normal 3 7 7 3 2" xfId="25988"/>
    <cellStyle name="Normal 3 7 7 3 3" xfId="36545"/>
    <cellStyle name="Normal 3 7 7 3 4" xfId="47100"/>
    <cellStyle name="Normal 3 7 7 3 5" xfId="57664"/>
    <cellStyle name="Normal 3 7 7 4" xfId="5199"/>
    <cellStyle name="Normal 3 7 7 5" xfId="15777"/>
    <cellStyle name="Normal 3 7 7 6" xfId="20708"/>
    <cellStyle name="Normal 3 7 7 7" xfId="31265"/>
    <cellStyle name="Normal 3 7 7 8" xfId="41820"/>
    <cellStyle name="Normal 3 7 7 9" xfId="52384"/>
    <cellStyle name="Normal 3 7 8" xfId="5378"/>
    <cellStyle name="Normal 3 7 8 2" xfId="10660"/>
    <cellStyle name="Normal 3 7 8 2 2" xfId="26166"/>
    <cellStyle name="Normal 3 7 8 2 3" xfId="36723"/>
    <cellStyle name="Normal 3 7 8 2 4" xfId="47278"/>
    <cellStyle name="Normal 3 7 8 2 5" xfId="57842"/>
    <cellStyle name="Normal 3 7 8 3" xfId="20886"/>
    <cellStyle name="Normal 3 7 8 4" xfId="31443"/>
    <cellStyle name="Normal 3 7 8 5" xfId="41998"/>
    <cellStyle name="Normal 3 7 8 6" xfId="52562"/>
    <cellStyle name="Normal 3 7 9" xfId="8019"/>
    <cellStyle name="Normal 3 7 9 2" xfId="23526"/>
    <cellStyle name="Normal 3 7 9 3" xfId="34083"/>
    <cellStyle name="Normal 3 7 9 4" xfId="44638"/>
    <cellStyle name="Normal 3 7 9 5" xfId="55202"/>
    <cellStyle name="Normal 3 8" xfId="109"/>
    <cellStyle name="Normal 3 8 10" xfId="2765"/>
    <cellStyle name="Normal 3 8 11" xfId="13329"/>
    <cellStyle name="Normal 3 8 12" xfId="18258"/>
    <cellStyle name="Normal 3 8 13" xfId="28839"/>
    <cellStyle name="Normal 3 8 14" xfId="39394"/>
    <cellStyle name="Normal 3 8 15" xfId="49935"/>
    <cellStyle name="Normal 3 8 2" xfId="189"/>
    <cellStyle name="Normal 3 8 2 10" xfId="13416"/>
    <cellStyle name="Normal 3 8 2 11" xfId="18346"/>
    <cellStyle name="Normal 3 8 2 12" xfId="28908"/>
    <cellStyle name="Normal 3 8 2 13" xfId="39463"/>
    <cellStyle name="Normal 3 8 2 14" xfId="50023"/>
    <cellStyle name="Normal 3 8 2 2" xfId="369"/>
    <cellStyle name="Normal 3 8 2 2 10" xfId="29084"/>
    <cellStyle name="Normal 3 8 2 2 11" xfId="39639"/>
    <cellStyle name="Normal 3 8 2 2 12" xfId="50199"/>
    <cellStyle name="Normal 3 8 2 2 2" xfId="722"/>
    <cellStyle name="Normal 3 8 2 2 2 10" xfId="50551"/>
    <cellStyle name="Normal 3 8 2 2 2 2" xfId="1954"/>
    <cellStyle name="Normal 3 8 2 2 2 2 2" xfId="7240"/>
    <cellStyle name="Normal 3 8 2 2 2 2 2 2" xfId="12521"/>
    <cellStyle name="Normal 3 8 2 2 2 2 2 2 2" xfId="28027"/>
    <cellStyle name="Normal 3 8 2 2 2 2 2 2 3" xfId="38584"/>
    <cellStyle name="Normal 3 8 2 2 2 2 2 2 4" xfId="49139"/>
    <cellStyle name="Normal 3 8 2 2 2 2 2 2 5" xfId="59703"/>
    <cellStyle name="Normal 3 8 2 2 2 2 2 3" xfId="17640"/>
    <cellStyle name="Normal 3 8 2 2 2 2 2 4" xfId="22747"/>
    <cellStyle name="Normal 3 8 2 2 2 2 2 5" xfId="33304"/>
    <cellStyle name="Normal 3 8 2 2 2 2 2 6" xfId="43859"/>
    <cellStyle name="Normal 3 8 2 2 2 2 2 7" xfId="54423"/>
    <cellStyle name="Normal 3 8 2 2 2 2 3" xfId="9880"/>
    <cellStyle name="Normal 3 8 2 2 2 2 3 2" xfId="25387"/>
    <cellStyle name="Normal 3 8 2 2 2 2 3 3" xfId="35944"/>
    <cellStyle name="Normal 3 8 2 2 2 2 3 4" xfId="46499"/>
    <cellStyle name="Normal 3 8 2 2 2 2 3 5" xfId="57063"/>
    <cellStyle name="Normal 3 8 2 2 2 2 4" xfId="4598"/>
    <cellStyle name="Normal 3 8 2 2 2 2 5" xfId="15176"/>
    <cellStyle name="Normal 3 8 2 2 2 2 6" xfId="20107"/>
    <cellStyle name="Normal 3 8 2 2 2 2 7" xfId="30664"/>
    <cellStyle name="Normal 3 8 2 2 2 2 8" xfId="41219"/>
    <cellStyle name="Normal 3 8 2 2 2 2 9" xfId="51783"/>
    <cellStyle name="Normal 3 8 2 2 2 3" xfId="6008"/>
    <cellStyle name="Normal 3 8 2 2 2 3 2" xfId="11289"/>
    <cellStyle name="Normal 3 8 2 2 2 3 2 2" xfId="26795"/>
    <cellStyle name="Normal 3 8 2 2 2 3 2 3" xfId="37352"/>
    <cellStyle name="Normal 3 8 2 2 2 3 2 4" xfId="47907"/>
    <cellStyle name="Normal 3 8 2 2 2 3 2 5" xfId="58471"/>
    <cellStyle name="Normal 3 8 2 2 2 3 3" xfId="16408"/>
    <cellStyle name="Normal 3 8 2 2 2 3 4" xfId="21515"/>
    <cellStyle name="Normal 3 8 2 2 2 3 5" xfId="32072"/>
    <cellStyle name="Normal 3 8 2 2 2 3 6" xfId="42627"/>
    <cellStyle name="Normal 3 8 2 2 2 3 7" xfId="53191"/>
    <cellStyle name="Normal 3 8 2 2 2 4" xfId="8648"/>
    <cellStyle name="Normal 3 8 2 2 2 4 2" xfId="24155"/>
    <cellStyle name="Normal 3 8 2 2 2 4 3" xfId="34712"/>
    <cellStyle name="Normal 3 8 2 2 2 4 4" xfId="45267"/>
    <cellStyle name="Normal 3 8 2 2 2 4 5" xfId="55831"/>
    <cellStyle name="Normal 3 8 2 2 2 5" xfId="3366"/>
    <cellStyle name="Normal 3 8 2 2 2 6" xfId="13944"/>
    <cellStyle name="Normal 3 8 2 2 2 7" xfId="18875"/>
    <cellStyle name="Normal 3 8 2 2 2 8" xfId="29432"/>
    <cellStyle name="Normal 3 8 2 2 2 9" xfId="39987"/>
    <cellStyle name="Normal 3 8 2 2 3" xfId="1074"/>
    <cellStyle name="Normal 3 8 2 2 3 10" xfId="50903"/>
    <cellStyle name="Normal 3 8 2 2 3 2" xfId="2306"/>
    <cellStyle name="Normal 3 8 2 2 3 2 2" xfId="7592"/>
    <cellStyle name="Normal 3 8 2 2 3 2 2 2" xfId="12873"/>
    <cellStyle name="Normal 3 8 2 2 3 2 2 2 2" xfId="28379"/>
    <cellStyle name="Normal 3 8 2 2 3 2 2 2 3" xfId="38936"/>
    <cellStyle name="Normal 3 8 2 2 3 2 2 2 4" xfId="49491"/>
    <cellStyle name="Normal 3 8 2 2 3 2 2 2 5" xfId="60055"/>
    <cellStyle name="Normal 3 8 2 2 3 2 2 3" xfId="17992"/>
    <cellStyle name="Normal 3 8 2 2 3 2 2 4" xfId="23099"/>
    <cellStyle name="Normal 3 8 2 2 3 2 2 5" xfId="33656"/>
    <cellStyle name="Normal 3 8 2 2 3 2 2 6" xfId="44211"/>
    <cellStyle name="Normal 3 8 2 2 3 2 2 7" xfId="54775"/>
    <cellStyle name="Normal 3 8 2 2 3 2 3" xfId="10232"/>
    <cellStyle name="Normal 3 8 2 2 3 2 3 2" xfId="25739"/>
    <cellStyle name="Normal 3 8 2 2 3 2 3 3" xfId="36296"/>
    <cellStyle name="Normal 3 8 2 2 3 2 3 4" xfId="46851"/>
    <cellStyle name="Normal 3 8 2 2 3 2 3 5" xfId="57415"/>
    <cellStyle name="Normal 3 8 2 2 3 2 4" xfId="4950"/>
    <cellStyle name="Normal 3 8 2 2 3 2 5" xfId="15528"/>
    <cellStyle name="Normal 3 8 2 2 3 2 6" xfId="20459"/>
    <cellStyle name="Normal 3 8 2 2 3 2 7" xfId="31016"/>
    <cellStyle name="Normal 3 8 2 2 3 2 8" xfId="41571"/>
    <cellStyle name="Normal 3 8 2 2 3 2 9" xfId="52135"/>
    <cellStyle name="Normal 3 8 2 2 3 3" xfId="6360"/>
    <cellStyle name="Normal 3 8 2 2 3 3 2" xfId="11641"/>
    <cellStyle name="Normal 3 8 2 2 3 3 2 2" xfId="27147"/>
    <cellStyle name="Normal 3 8 2 2 3 3 2 3" xfId="37704"/>
    <cellStyle name="Normal 3 8 2 2 3 3 2 4" xfId="48259"/>
    <cellStyle name="Normal 3 8 2 2 3 3 2 5" xfId="58823"/>
    <cellStyle name="Normal 3 8 2 2 3 3 3" xfId="16760"/>
    <cellStyle name="Normal 3 8 2 2 3 3 4" xfId="21867"/>
    <cellStyle name="Normal 3 8 2 2 3 3 5" xfId="32424"/>
    <cellStyle name="Normal 3 8 2 2 3 3 6" xfId="42979"/>
    <cellStyle name="Normal 3 8 2 2 3 3 7" xfId="53543"/>
    <cellStyle name="Normal 3 8 2 2 3 4" xfId="9000"/>
    <cellStyle name="Normal 3 8 2 2 3 4 2" xfId="24507"/>
    <cellStyle name="Normal 3 8 2 2 3 4 3" xfId="35064"/>
    <cellStyle name="Normal 3 8 2 2 3 4 4" xfId="45619"/>
    <cellStyle name="Normal 3 8 2 2 3 4 5" xfId="56183"/>
    <cellStyle name="Normal 3 8 2 2 3 5" xfId="3718"/>
    <cellStyle name="Normal 3 8 2 2 3 6" xfId="14296"/>
    <cellStyle name="Normal 3 8 2 2 3 7" xfId="19227"/>
    <cellStyle name="Normal 3 8 2 2 3 8" xfId="29784"/>
    <cellStyle name="Normal 3 8 2 2 3 9" xfId="40339"/>
    <cellStyle name="Normal 3 8 2 2 4" xfId="1602"/>
    <cellStyle name="Normal 3 8 2 2 4 2" xfId="6888"/>
    <cellStyle name="Normal 3 8 2 2 4 2 2" xfId="12169"/>
    <cellStyle name="Normal 3 8 2 2 4 2 2 2" xfId="27675"/>
    <cellStyle name="Normal 3 8 2 2 4 2 2 3" xfId="38232"/>
    <cellStyle name="Normal 3 8 2 2 4 2 2 4" xfId="48787"/>
    <cellStyle name="Normal 3 8 2 2 4 2 2 5" xfId="59351"/>
    <cellStyle name="Normal 3 8 2 2 4 2 3" xfId="17288"/>
    <cellStyle name="Normal 3 8 2 2 4 2 4" xfId="22395"/>
    <cellStyle name="Normal 3 8 2 2 4 2 5" xfId="32952"/>
    <cellStyle name="Normal 3 8 2 2 4 2 6" xfId="43507"/>
    <cellStyle name="Normal 3 8 2 2 4 2 7" xfId="54071"/>
    <cellStyle name="Normal 3 8 2 2 4 3" xfId="9528"/>
    <cellStyle name="Normal 3 8 2 2 4 3 2" xfId="25035"/>
    <cellStyle name="Normal 3 8 2 2 4 3 3" xfId="35592"/>
    <cellStyle name="Normal 3 8 2 2 4 3 4" xfId="46147"/>
    <cellStyle name="Normal 3 8 2 2 4 3 5" xfId="56711"/>
    <cellStyle name="Normal 3 8 2 2 4 4" xfId="4246"/>
    <cellStyle name="Normal 3 8 2 2 4 5" xfId="14824"/>
    <cellStyle name="Normal 3 8 2 2 4 6" xfId="19755"/>
    <cellStyle name="Normal 3 8 2 2 4 7" xfId="30312"/>
    <cellStyle name="Normal 3 8 2 2 4 8" xfId="40867"/>
    <cellStyle name="Normal 3 8 2 2 4 9" xfId="51431"/>
    <cellStyle name="Normal 3 8 2 2 5" xfId="5655"/>
    <cellStyle name="Normal 3 8 2 2 5 2" xfId="10937"/>
    <cellStyle name="Normal 3 8 2 2 5 2 2" xfId="26443"/>
    <cellStyle name="Normal 3 8 2 2 5 2 3" xfId="37000"/>
    <cellStyle name="Normal 3 8 2 2 5 2 4" xfId="47555"/>
    <cellStyle name="Normal 3 8 2 2 5 2 5" xfId="58119"/>
    <cellStyle name="Normal 3 8 2 2 5 3" xfId="16056"/>
    <cellStyle name="Normal 3 8 2 2 5 4" xfId="21163"/>
    <cellStyle name="Normal 3 8 2 2 5 5" xfId="31720"/>
    <cellStyle name="Normal 3 8 2 2 5 6" xfId="42275"/>
    <cellStyle name="Normal 3 8 2 2 5 7" xfId="52839"/>
    <cellStyle name="Normal 3 8 2 2 6" xfId="8296"/>
    <cellStyle name="Normal 3 8 2 2 6 2" xfId="23803"/>
    <cellStyle name="Normal 3 8 2 2 6 3" xfId="34360"/>
    <cellStyle name="Normal 3 8 2 2 6 4" xfId="44915"/>
    <cellStyle name="Normal 3 8 2 2 6 5" xfId="55479"/>
    <cellStyle name="Normal 3 8 2 2 7" xfId="3018"/>
    <cellStyle name="Normal 3 8 2 2 8" xfId="13592"/>
    <cellStyle name="Normal 3 8 2 2 9" xfId="18523"/>
    <cellStyle name="Normal 3 8 2 3" xfId="545"/>
    <cellStyle name="Normal 3 8 2 3 10" xfId="39811"/>
    <cellStyle name="Normal 3 8 2 3 11" xfId="50375"/>
    <cellStyle name="Normal 3 8 2 3 2" xfId="1250"/>
    <cellStyle name="Normal 3 8 2 3 2 10" xfId="51079"/>
    <cellStyle name="Normal 3 8 2 3 2 2" xfId="2482"/>
    <cellStyle name="Normal 3 8 2 3 2 2 2" xfId="7768"/>
    <cellStyle name="Normal 3 8 2 3 2 2 2 2" xfId="13049"/>
    <cellStyle name="Normal 3 8 2 3 2 2 2 2 2" xfId="28555"/>
    <cellStyle name="Normal 3 8 2 3 2 2 2 2 3" xfId="39112"/>
    <cellStyle name="Normal 3 8 2 3 2 2 2 2 4" xfId="49667"/>
    <cellStyle name="Normal 3 8 2 3 2 2 2 2 5" xfId="60231"/>
    <cellStyle name="Normal 3 8 2 3 2 2 2 3" xfId="18168"/>
    <cellStyle name="Normal 3 8 2 3 2 2 2 4" xfId="23275"/>
    <cellStyle name="Normal 3 8 2 3 2 2 2 5" xfId="33832"/>
    <cellStyle name="Normal 3 8 2 3 2 2 2 6" xfId="44387"/>
    <cellStyle name="Normal 3 8 2 3 2 2 2 7" xfId="54951"/>
    <cellStyle name="Normal 3 8 2 3 2 2 3" xfId="10408"/>
    <cellStyle name="Normal 3 8 2 3 2 2 3 2" xfId="25915"/>
    <cellStyle name="Normal 3 8 2 3 2 2 3 3" xfId="36472"/>
    <cellStyle name="Normal 3 8 2 3 2 2 3 4" xfId="47027"/>
    <cellStyle name="Normal 3 8 2 3 2 2 3 5" xfId="57591"/>
    <cellStyle name="Normal 3 8 2 3 2 2 4" xfId="5126"/>
    <cellStyle name="Normal 3 8 2 3 2 2 5" xfId="15704"/>
    <cellStyle name="Normal 3 8 2 3 2 2 6" xfId="20635"/>
    <cellStyle name="Normal 3 8 2 3 2 2 7" xfId="31192"/>
    <cellStyle name="Normal 3 8 2 3 2 2 8" xfId="41747"/>
    <cellStyle name="Normal 3 8 2 3 2 2 9" xfId="52311"/>
    <cellStyle name="Normal 3 8 2 3 2 3" xfId="6536"/>
    <cellStyle name="Normal 3 8 2 3 2 3 2" xfId="11817"/>
    <cellStyle name="Normal 3 8 2 3 2 3 2 2" xfId="27323"/>
    <cellStyle name="Normal 3 8 2 3 2 3 2 3" xfId="37880"/>
    <cellStyle name="Normal 3 8 2 3 2 3 2 4" xfId="48435"/>
    <cellStyle name="Normal 3 8 2 3 2 3 2 5" xfId="58999"/>
    <cellStyle name="Normal 3 8 2 3 2 3 3" xfId="16936"/>
    <cellStyle name="Normal 3 8 2 3 2 3 4" xfId="22043"/>
    <cellStyle name="Normal 3 8 2 3 2 3 5" xfId="32600"/>
    <cellStyle name="Normal 3 8 2 3 2 3 6" xfId="43155"/>
    <cellStyle name="Normal 3 8 2 3 2 3 7" xfId="53719"/>
    <cellStyle name="Normal 3 8 2 3 2 4" xfId="9176"/>
    <cellStyle name="Normal 3 8 2 3 2 4 2" xfId="24683"/>
    <cellStyle name="Normal 3 8 2 3 2 4 3" xfId="35240"/>
    <cellStyle name="Normal 3 8 2 3 2 4 4" xfId="45795"/>
    <cellStyle name="Normal 3 8 2 3 2 4 5" xfId="56359"/>
    <cellStyle name="Normal 3 8 2 3 2 5" xfId="3894"/>
    <cellStyle name="Normal 3 8 2 3 2 6" xfId="14472"/>
    <cellStyle name="Normal 3 8 2 3 2 7" xfId="19403"/>
    <cellStyle name="Normal 3 8 2 3 2 8" xfId="29960"/>
    <cellStyle name="Normal 3 8 2 3 2 9" xfId="40515"/>
    <cellStyle name="Normal 3 8 2 3 3" xfId="1778"/>
    <cellStyle name="Normal 3 8 2 3 3 2" xfId="7064"/>
    <cellStyle name="Normal 3 8 2 3 3 2 2" xfId="12345"/>
    <cellStyle name="Normal 3 8 2 3 3 2 2 2" xfId="27851"/>
    <cellStyle name="Normal 3 8 2 3 3 2 2 3" xfId="38408"/>
    <cellStyle name="Normal 3 8 2 3 3 2 2 4" xfId="48963"/>
    <cellStyle name="Normal 3 8 2 3 3 2 2 5" xfId="59527"/>
    <cellStyle name="Normal 3 8 2 3 3 2 3" xfId="17464"/>
    <cellStyle name="Normal 3 8 2 3 3 2 4" xfId="22571"/>
    <cellStyle name="Normal 3 8 2 3 3 2 5" xfId="33128"/>
    <cellStyle name="Normal 3 8 2 3 3 2 6" xfId="43683"/>
    <cellStyle name="Normal 3 8 2 3 3 2 7" xfId="54247"/>
    <cellStyle name="Normal 3 8 2 3 3 3" xfId="9704"/>
    <cellStyle name="Normal 3 8 2 3 3 3 2" xfId="25211"/>
    <cellStyle name="Normal 3 8 2 3 3 3 3" xfId="35768"/>
    <cellStyle name="Normal 3 8 2 3 3 3 4" xfId="46323"/>
    <cellStyle name="Normal 3 8 2 3 3 3 5" xfId="56887"/>
    <cellStyle name="Normal 3 8 2 3 3 4" xfId="4422"/>
    <cellStyle name="Normal 3 8 2 3 3 5" xfId="15000"/>
    <cellStyle name="Normal 3 8 2 3 3 6" xfId="19931"/>
    <cellStyle name="Normal 3 8 2 3 3 7" xfId="30488"/>
    <cellStyle name="Normal 3 8 2 3 3 8" xfId="41043"/>
    <cellStyle name="Normal 3 8 2 3 3 9" xfId="51607"/>
    <cellStyle name="Normal 3 8 2 3 4" xfId="5831"/>
    <cellStyle name="Normal 3 8 2 3 4 2" xfId="11113"/>
    <cellStyle name="Normal 3 8 2 3 4 2 2" xfId="26619"/>
    <cellStyle name="Normal 3 8 2 3 4 2 3" xfId="37176"/>
    <cellStyle name="Normal 3 8 2 3 4 2 4" xfId="47731"/>
    <cellStyle name="Normal 3 8 2 3 4 2 5" xfId="58295"/>
    <cellStyle name="Normal 3 8 2 3 4 3" xfId="16232"/>
    <cellStyle name="Normal 3 8 2 3 4 4" xfId="21339"/>
    <cellStyle name="Normal 3 8 2 3 4 5" xfId="31896"/>
    <cellStyle name="Normal 3 8 2 3 4 6" xfId="42451"/>
    <cellStyle name="Normal 3 8 2 3 4 7" xfId="53015"/>
    <cellStyle name="Normal 3 8 2 3 5" xfId="8472"/>
    <cellStyle name="Normal 3 8 2 3 5 2" xfId="23979"/>
    <cellStyle name="Normal 3 8 2 3 5 3" xfId="34536"/>
    <cellStyle name="Normal 3 8 2 3 5 4" xfId="45091"/>
    <cellStyle name="Normal 3 8 2 3 5 5" xfId="55655"/>
    <cellStyle name="Normal 3 8 2 3 6" xfId="3190"/>
    <cellStyle name="Normal 3 8 2 3 7" xfId="13768"/>
    <cellStyle name="Normal 3 8 2 3 8" xfId="18699"/>
    <cellStyle name="Normal 3 8 2 3 9" xfId="29256"/>
    <cellStyle name="Normal 3 8 2 4" xfId="898"/>
    <cellStyle name="Normal 3 8 2 4 10" xfId="50727"/>
    <cellStyle name="Normal 3 8 2 4 2" xfId="2130"/>
    <cellStyle name="Normal 3 8 2 4 2 2" xfId="7416"/>
    <cellStyle name="Normal 3 8 2 4 2 2 2" xfId="12697"/>
    <cellStyle name="Normal 3 8 2 4 2 2 2 2" xfId="28203"/>
    <cellStyle name="Normal 3 8 2 4 2 2 2 3" xfId="38760"/>
    <cellStyle name="Normal 3 8 2 4 2 2 2 4" xfId="49315"/>
    <cellStyle name="Normal 3 8 2 4 2 2 2 5" xfId="59879"/>
    <cellStyle name="Normal 3 8 2 4 2 2 3" xfId="17816"/>
    <cellStyle name="Normal 3 8 2 4 2 2 4" xfId="22923"/>
    <cellStyle name="Normal 3 8 2 4 2 2 5" xfId="33480"/>
    <cellStyle name="Normal 3 8 2 4 2 2 6" xfId="44035"/>
    <cellStyle name="Normal 3 8 2 4 2 2 7" xfId="54599"/>
    <cellStyle name="Normal 3 8 2 4 2 3" xfId="10056"/>
    <cellStyle name="Normal 3 8 2 4 2 3 2" xfId="25563"/>
    <cellStyle name="Normal 3 8 2 4 2 3 3" xfId="36120"/>
    <cellStyle name="Normal 3 8 2 4 2 3 4" xfId="46675"/>
    <cellStyle name="Normal 3 8 2 4 2 3 5" xfId="57239"/>
    <cellStyle name="Normal 3 8 2 4 2 4" xfId="4774"/>
    <cellStyle name="Normal 3 8 2 4 2 5" xfId="15352"/>
    <cellStyle name="Normal 3 8 2 4 2 6" xfId="20283"/>
    <cellStyle name="Normal 3 8 2 4 2 7" xfId="30840"/>
    <cellStyle name="Normal 3 8 2 4 2 8" xfId="41395"/>
    <cellStyle name="Normal 3 8 2 4 2 9" xfId="51959"/>
    <cellStyle name="Normal 3 8 2 4 3" xfId="6184"/>
    <cellStyle name="Normal 3 8 2 4 3 2" xfId="11465"/>
    <cellStyle name="Normal 3 8 2 4 3 2 2" xfId="26971"/>
    <cellStyle name="Normal 3 8 2 4 3 2 3" xfId="37528"/>
    <cellStyle name="Normal 3 8 2 4 3 2 4" xfId="48083"/>
    <cellStyle name="Normal 3 8 2 4 3 2 5" xfId="58647"/>
    <cellStyle name="Normal 3 8 2 4 3 3" xfId="16584"/>
    <cellStyle name="Normal 3 8 2 4 3 4" xfId="21691"/>
    <cellStyle name="Normal 3 8 2 4 3 5" xfId="32248"/>
    <cellStyle name="Normal 3 8 2 4 3 6" xfId="42803"/>
    <cellStyle name="Normal 3 8 2 4 3 7" xfId="53367"/>
    <cellStyle name="Normal 3 8 2 4 4" xfId="8824"/>
    <cellStyle name="Normal 3 8 2 4 4 2" xfId="24331"/>
    <cellStyle name="Normal 3 8 2 4 4 3" xfId="34888"/>
    <cellStyle name="Normal 3 8 2 4 4 4" xfId="45443"/>
    <cellStyle name="Normal 3 8 2 4 4 5" xfId="56007"/>
    <cellStyle name="Normal 3 8 2 4 5" xfId="3542"/>
    <cellStyle name="Normal 3 8 2 4 6" xfId="14120"/>
    <cellStyle name="Normal 3 8 2 4 7" xfId="19051"/>
    <cellStyle name="Normal 3 8 2 4 8" xfId="29608"/>
    <cellStyle name="Normal 3 8 2 4 9" xfId="40163"/>
    <cellStyle name="Normal 3 8 2 5" xfId="1426"/>
    <cellStyle name="Normal 3 8 2 5 2" xfId="6712"/>
    <cellStyle name="Normal 3 8 2 5 2 2" xfId="11993"/>
    <cellStyle name="Normal 3 8 2 5 2 2 2" xfId="27499"/>
    <cellStyle name="Normal 3 8 2 5 2 2 3" xfId="38056"/>
    <cellStyle name="Normal 3 8 2 5 2 2 4" xfId="48611"/>
    <cellStyle name="Normal 3 8 2 5 2 2 5" xfId="59175"/>
    <cellStyle name="Normal 3 8 2 5 2 3" xfId="17112"/>
    <cellStyle name="Normal 3 8 2 5 2 4" xfId="22219"/>
    <cellStyle name="Normal 3 8 2 5 2 5" xfId="32776"/>
    <cellStyle name="Normal 3 8 2 5 2 6" xfId="43331"/>
    <cellStyle name="Normal 3 8 2 5 2 7" xfId="53895"/>
    <cellStyle name="Normal 3 8 2 5 3" xfId="9352"/>
    <cellStyle name="Normal 3 8 2 5 3 2" xfId="24859"/>
    <cellStyle name="Normal 3 8 2 5 3 3" xfId="35416"/>
    <cellStyle name="Normal 3 8 2 5 3 4" xfId="45971"/>
    <cellStyle name="Normal 3 8 2 5 3 5" xfId="56535"/>
    <cellStyle name="Normal 3 8 2 5 4" xfId="4070"/>
    <cellStyle name="Normal 3 8 2 5 5" xfId="14648"/>
    <cellStyle name="Normal 3 8 2 5 6" xfId="19579"/>
    <cellStyle name="Normal 3 8 2 5 7" xfId="30136"/>
    <cellStyle name="Normal 3 8 2 5 8" xfId="40691"/>
    <cellStyle name="Normal 3 8 2 5 9" xfId="51255"/>
    <cellStyle name="Normal 3 8 2 6" xfId="2658"/>
    <cellStyle name="Normal 3 8 2 6 2" xfId="7944"/>
    <cellStyle name="Normal 3 8 2 6 2 2" xfId="13225"/>
    <cellStyle name="Normal 3 8 2 6 2 2 2" xfId="28731"/>
    <cellStyle name="Normal 3 8 2 6 2 2 3" xfId="39288"/>
    <cellStyle name="Normal 3 8 2 6 2 2 4" xfId="49843"/>
    <cellStyle name="Normal 3 8 2 6 2 2 5" xfId="60407"/>
    <cellStyle name="Normal 3 8 2 6 2 3" xfId="23451"/>
    <cellStyle name="Normal 3 8 2 6 2 4" xfId="34008"/>
    <cellStyle name="Normal 3 8 2 6 2 5" xfId="44563"/>
    <cellStyle name="Normal 3 8 2 6 2 6" xfId="55127"/>
    <cellStyle name="Normal 3 8 2 6 3" xfId="10584"/>
    <cellStyle name="Normal 3 8 2 6 3 2" xfId="26091"/>
    <cellStyle name="Normal 3 8 2 6 3 3" xfId="36648"/>
    <cellStyle name="Normal 3 8 2 6 3 4" xfId="47203"/>
    <cellStyle name="Normal 3 8 2 6 3 5" xfId="57767"/>
    <cellStyle name="Normal 3 8 2 6 4" xfId="5302"/>
    <cellStyle name="Normal 3 8 2 6 5" xfId="15880"/>
    <cellStyle name="Normal 3 8 2 6 6" xfId="20811"/>
    <cellStyle name="Normal 3 8 2 6 7" xfId="31368"/>
    <cellStyle name="Normal 3 8 2 6 8" xfId="41923"/>
    <cellStyle name="Normal 3 8 2 6 9" xfId="52487"/>
    <cellStyle name="Normal 3 8 2 7" xfId="5479"/>
    <cellStyle name="Normal 3 8 2 7 2" xfId="10761"/>
    <cellStyle name="Normal 3 8 2 7 2 2" xfId="26267"/>
    <cellStyle name="Normal 3 8 2 7 2 3" xfId="36824"/>
    <cellStyle name="Normal 3 8 2 7 2 4" xfId="47379"/>
    <cellStyle name="Normal 3 8 2 7 2 5" xfId="57943"/>
    <cellStyle name="Normal 3 8 2 7 3" xfId="20987"/>
    <cellStyle name="Normal 3 8 2 7 4" xfId="31544"/>
    <cellStyle name="Normal 3 8 2 7 5" xfId="42099"/>
    <cellStyle name="Normal 3 8 2 7 6" xfId="52663"/>
    <cellStyle name="Normal 3 8 2 8" xfId="8120"/>
    <cellStyle name="Normal 3 8 2 8 2" xfId="23627"/>
    <cellStyle name="Normal 3 8 2 8 3" xfId="34184"/>
    <cellStyle name="Normal 3 8 2 8 4" xfId="44739"/>
    <cellStyle name="Normal 3 8 2 8 5" xfId="55303"/>
    <cellStyle name="Normal 3 8 2 9" xfId="2835"/>
    <cellStyle name="Normal 3 8 3" xfId="282"/>
    <cellStyle name="Normal 3 8 3 10" xfId="28997"/>
    <cellStyle name="Normal 3 8 3 11" xfId="39552"/>
    <cellStyle name="Normal 3 8 3 12" xfId="50112"/>
    <cellStyle name="Normal 3 8 3 2" xfId="635"/>
    <cellStyle name="Normal 3 8 3 2 10" xfId="50464"/>
    <cellStyle name="Normal 3 8 3 2 2" xfId="1867"/>
    <cellStyle name="Normal 3 8 3 2 2 2" xfId="7153"/>
    <cellStyle name="Normal 3 8 3 2 2 2 2" xfId="12434"/>
    <cellStyle name="Normal 3 8 3 2 2 2 2 2" xfId="27940"/>
    <cellStyle name="Normal 3 8 3 2 2 2 2 3" xfId="38497"/>
    <cellStyle name="Normal 3 8 3 2 2 2 2 4" xfId="49052"/>
    <cellStyle name="Normal 3 8 3 2 2 2 2 5" xfId="59616"/>
    <cellStyle name="Normal 3 8 3 2 2 2 3" xfId="17553"/>
    <cellStyle name="Normal 3 8 3 2 2 2 4" xfId="22660"/>
    <cellStyle name="Normal 3 8 3 2 2 2 5" xfId="33217"/>
    <cellStyle name="Normal 3 8 3 2 2 2 6" xfId="43772"/>
    <cellStyle name="Normal 3 8 3 2 2 2 7" xfId="54336"/>
    <cellStyle name="Normal 3 8 3 2 2 3" xfId="9793"/>
    <cellStyle name="Normal 3 8 3 2 2 3 2" xfId="25300"/>
    <cellStyle name="Normal 3 8 3 2 2 3 3" xfId="35857"/>
    <cellStyle name="Normal 3 8 3 2 2 3 4" xfId="46412"/>
    <cellStyle name="Normal 3 8 3 2 2 3 5" xfId="56976"/>
    <cellStyle name="Normal 3 8 3 2 2 4" xfId="4511"/>
    <cellStyle name="Normal 3 8 3 2 2 5" xfId="15089"/>
    <cellStyle name="Normal 3 8 3 2 2 6" xfId="20020"/>
    <cellStyle name="Normal 3 8 3 2 2 7" xfId="30577"/>
    <cellStyle name="Normal 3 8 3 2 2 8" xfId="41132"/>
    <cellStyle name="Normal 3 8 3 2 2 9" xfId="51696"/>
    <cellStyle name="Normal 3 8 3 2 3" xfId="5921"/>
    <cellStyle name="Normal 3 8 3 2 3 2" xfId="11202"/>
    <cellStyle name="Normal 3 8 3 2 3 2 2" xfId="26708"/>
    <cellStyle name="Normal 3 8 3 2 3 2 3" xfId="37265"/>
    <cellStyle name="Normal 3 8 3 2 3 2 4" xfId="47820"/>
    <cellStyle name="Normal 3 8 3 2 3 2 5" xfId="58384"/>
    <cellStyle name="Normal 3 8 3 2 3 3" xfId="16321"/>
    <cellStyle name="Normal 3 8 3 2 3 4" xfId="21428"/>
    <cellStyle name="Normal 3 8 3 2 3 5" xfId="31985"/>
    <cellStyle name="Normal 3 8 3 2 3 6" xfId="42540"/>
    <cellStyle name="Normal 3 8 3 2 3 7" xfId="53104"/>
    <cellStyle name="Normal 3 8 3 2 4" xfId="8561"/>
    <cellStyle name="Normal 3 8 3 2 4 2" xfId="24068"/>
    <cellStyle name="Normal 3 8 3 2 4 3" xfId="34625"/>
    <cellStyle name="Normal 3 8 3 2 4 4" xfId="45180"/>
    <cellStyle name="Normal 3 8 3 2 4 5" xfId="55744"/>
    <cellStyle name="Normal 3 8 3 2 5" xfId="3279"/>
    <cellStyle name="Normal 3 8 3 2 6" xfId="13857"/>
    <cellStyle name="Normal 3 8 3 2 7" xfId="18788"/>
    <cellStyle name="Normal 3 8 3 2 8" xfId="29345"/>
    <cellStyle name="Normal 3 8 3 2 9" xfId="39900"/>
    <cellStyle name="Normal 3 8 3 3" xfId="987"/>
    <cellStyle name="Normal 3 8 3 3 10" xfId="50816"/>
    <cellStyle name="Normal 3 8 3 3 2" xfId="2219"/>
    <cellStyle name="Normal 3 8 3 3 2 2" xfId="7505"/>
    <cellStyle name="Normal 3 8 3 3 2 2 2" xfId="12786"/>
    <cellStyle name="Normal 3 8 3 3 2 2 2 2" xfId="28292"/>
    <cellStyle name="Normal 3 8 3 3 2 2 2 3" xfId="38849"/>
    <cellStyle name="Normal 3 8 3 3 2 2 2 4" xfId="49404"/>
    <cellStyle name="Normal 3 8 3 3 2 2 2 5" xfId="59968"/>
    <cellStyle name="Normal 3 8 3 3 2 2 3" xfId="17905"/>
    <cellStyle name="Normal 3 8 3 3 2 2 4" xfId="23012"/>
    <cellStyle name="Normal 3 8 3 3 2 2 5" xfId="33569"/>
    <cellStyle name="Normal 3 8 3 3 2 2 6" xfId="44124"/>
    <cellStyle name="Normal 3 8 3 3 2 2 7" xfId="54688"/>
    <cellStyle name="Normal 3 8 3 3 2 3" xfId="10145"/>
    <cellStyle name="Normal 3 8 3 3 2 3 2" xfId="25652"/>
    <cellStyle name="Normal 3 8 3 3 2 3 3" xfId="36209"/>
    <cellStyle name="Normal 3 8 3 3 2 3 4" xfId="46764"/>
    <cellStyle name="Normal 3 8 3 3 2 3 5" xfId="57328"/>
    <cellStyle name="Normal 3 8 3 3 2 4" xfId="4863"/>
    <cellStyle name="Normal 3 8 3 3 2 5" xfId="15441"/>
    <cellStyle name="Normal 3 8 3 3 2 6" xfId="20372"/>
    <cellStyle name="Normal 3 8 3 3 2 7" xfId="30929"/>
    <cellStyle name="Normal 3 8 3 3 2 8" xfId="41484"/>
    <cellStyle name="Normal 3 8 3 3 2 9" xfId="52048"/>
    <cellStyle name="Normal 3 8 3 3 3" xfId="6273"/>
    <cellStyle name="Normal 3 8 3 3 3 2" xfId="11554"/>
    <cellStyle name="Normal 3 8 3 3 3 2 2" xfId="27060"/>
    <cellStyle name="Normal 3 8 3 3 3 2 3" xfId="37617"/>
    <cellStyle name="Normal 3 8 3 3 3 2 4" xfId="48172"/>
    <cellStyle name="Normal 3 8 3 3 3 2 5" xfId="58736"/>
    <cellStyle name="Normal 3 8 3 3 3 3" xfId="16673"/>
    <cellStyle name="Normal 3 8 3 3 3 4" xfId="21780"/>
    <cellStyle name="Normal 3 8 3 3 3 5" xfId="32337"/>
    <cellStyle name="Normal 3 8 3 3 3 6" xfId="42892"/>
    <cellStyle name="Normal 3 8 3 3 3 7" xfId="53456"/>
    <cellStyle name="Normal 3 8 3 3 4" xfId="8913"/>
    <cellStyle name="Normal 3 8 3 3 4 2" xfId="24420"/>
    <cellStyle name="Normal 3 8 3 3 4 3" xfId="34977"/>
    <cellStyle name="Normal 3 8 3 3 4 4" xfId="45532"/>
    <cellStyle name="Normal 3 8 3 3 4 5" xfId="56096"/>
    <cellStyle name="Normal 3 8 3 3 5" xfId="3631"/>
    <cellStyle name="Normal 3 8 3 3 6" xfId="14209"/>
    <cellStyle name="Normal 3 8 3 3 7" xfId="19140"/>
    <cellStyle name="Normal 3 8 3 3 8" xfId="29697"/>
    <cellStyle name="Normal 3 8 3 3 9" xfId="40252"/>
    <cellStyle name="Normal 3 8 3 4" xfId="1515"/>
    <cellStyle name="Normal 3 8 3 4 2" xfId="6801"/>
    <cellStyle name="Normal 3 8 3 4 2 2" xfId="12082"/>
    <cellStyle name="Normal 3 8 3 4 2 2 2" xfId="27588"/>
    <cellStyle name="Normal 3 8 3 4 2 2 3" xfId="38145"/>
    <cellStyle name="Normal 3 8 3 4 2 2 4" xfId="48700"/>
    <cellStyle name="Normal 3 8 3 4 2 2 5" xfId="59264"/>
    <cellStyle name="Normal 3 8 3 4 2 3" xfId="17201"/>
    <cellStyle name="Normal 3 8 3 4 2 4" xfId="22308"/>
    <cellStyle name="Normal 3 8 3 4 2 5" xfId="32865"/>
    <cellStyle name="Normal 3 8 3 4 2 6" xfId="43420"/>
    <cellStyle name="Normal 3 8 3 4 2 7" xfId="53984"/>
    <cellStyle name="Normal 3 8 3 4 3" xfId="9441"/>
    <cellStyle name="Normal 3 8 3 4 3 2" xfId="24948"/>
    <cellStyle name="Normal 3 8 3 4 3 3" xfId="35505"/>
    <cellStyle name="Normal 3 8 3 4 3 4" xfId="46060"/>
    <cellStyle name="Normal 3 8 3 4 3 5" xfId="56624"/>
    <cellStyle name="Normal 3 8 3 4 4" xfId="4159"/>
    <cellStyle name="Normal 3 8 3 4 5" xfId="14737"/>
    <cellStyle name="Normal 3 8 3 4 6" xfId="19668"/>
    <cellStyle name="Normal 3 8 3 4 7" xfId="30225"/>
    <cellStyle name="Normal 3 8 3 4 8" xfId="40780"/>
    <cellStyle name="Normal 3 8 3 4 9" xfId="51344"/>
    <cellStyle name="Normal 3 8 3 5" xfId="5568"/>
    <cellStyle name="Normal 3 8 3 5 2" xfId="10850"/>
    <cellStyle name="Normal 3 8 3 5 2 2" xfId="26356"/>
    <cellStyle name="Normal 3 8 3 5 2 3" xfId="36913"/>
    <cellStyle name="Normal 3 8 3 5 2 4" xfId="47468"/>
    <cellStyle name="Normal 3 8 3 5 2 5" xfId="58032"/>
    <cellStyle name="Normal 3 8 3 5 3" xfId="15969"/>
    <cellStyle name="Normal 3 8 3 5 4" xfId="21076"/>
    <cellStyle name="Normal 3 8 3 5 5" xfId="31633"/>
    <cellStyle name="Normal 3 8 3 5 6" xfId="42188"/>
    <cellStyle name="Normal 3 8 3 5 7" xfId="52752"/>
    <cellStyle name="Normal 3 8 3 6" xfId="8209"/>
    <cellStyle name="Normal 3 8 3 6 2" xfId="23716"/>
    <cellStyle name="Normal 3 8 3 6 3" xfId="34273"/>
    <cellStyle name="Normal 3 8 3 6 4" xfId="44828"/>
    <cellStyle name="Normal 3 8 3 6 5" xfId="55392"/>
    <cellStyle name="Normal 3 8 3 7" xfId="2931"/>
    <cellStyle name="Normal 3 8 3 8" xfId="13505"/>
    <cellStyle name="Normal 3 8 3 9" xfId="18436"/>
    <cellStyle name="Normal 3 8 4" xfId="458"/>
    <cellStyle name="Normal 3 8 4 10" xfId="39726"/>
    <cellStyle name="Normal 3 8 4 11" xfId="50288"/>
    <cellStyle name="Normal 3 8 4 2" xfId="1163"/>
    <cellStyle name="Normal 3 8 4 2 10" xfId="50992"/>
    <cellStyle name="Normal 3 8 4 2 2" xfId="2395"/>
    <cellStyle name="Normal 3 8 4 2 2 2" xfId="7681"/>
    <cellStyle name="Normal 3 8 4 2 2 2 2" xfId="12962"/>
    <cellStyle name="Normal 3 8 4 2 2 2 2 2" xfId="28468"/>
    <cellStyle name="Normal 3 8 4 2 2 2 2 3" xfId="39025"/>
    <cellStyle name="Normal 3 8 4 2 2 2 2 4" xfId="49580"/>
    <cellStyle name="Normal 3 8 4 2 2 2 2 5" xfId="60144"/>
    <cellStyle name="Normal 3 8 4 2 2 2 3" xfId="18081"/>
    <cellStyle name="Normal 3 8 4 2 2 2 4" xfId="23188"/>
    <cellStyle name="Normal 3 8 4 2 2 2 5" xfId="33745"/>
    <cellStyle name="Normal 3 8 4 2 2 2 6" xfId="44300"/>
    <cellStyle name="Normal 3 8 4 2 2 2 7" xfId="54864"/>
    <cellStyle name="Normal 3 8 4 2 2 3" xfId="10321"/>
    <cellStyle name="Normal 3 8 4 2 2 3 2" xfId="25828"/>
    <cellStyle name="Normal 3 8 4 2 2 3 3" xfId="36385"/>
    <cellStyle name="Normal 3 8 4 2 2 3 4" xfId="46940"/>
    <cellStyle name="Normal 3 8 4 2 2 3 5" xfId="57504"/>
    <cellStyle name="Normal 3 8 4 2 2 4" xfId="5039"/>
    <cellStyle name="Normal 3 8 4 2 2 5" xfId="15617"/>
    <cellStyle name="Normal 3 8 4 2 2 6" xfId="20548"/>
    <cellStyle name="Normal 3 8 4 2 2 7" xfId="31105"/>
    <cellStyle name="Normal 3 8 4 2 2 8" xfId="41660"/>
    <cellStyle name="Normal 3 8 4 2 2 9" xfId="52224"/>
    <cellStyle name="Normal 3 8 4 2 3" xfId="6449"/>
    <cellStyle name="Normal 3 8 4 2 3 2" xfId="11730"/>
    <cellStyle name="Normal 3 8 4 2 3 2 2" xfId="27236"/>
    <cellStyle name="Normal 3 8 4 2 3 2 3" xfId="37793"/>
    <cellStyle name="Normal 3 8 4 2 3 2 4" xfId="48348"/>
    <cellStyle name="Normal 3 8 4 2 3 2 5" xfId="58912"/>
    <cellStyle name="Normal 3 8 4 2 3 3" xfId="16849"/>
    <cellStyle name="Normal 3 8 4 2 3 4" xfId="21956"/>
    <cellStyle name="Normal 3 8 4 2 3 5" xfId="32513"/>
    <cellStyle name="Normal 3 8 4 2 3 6" xfId="43068"/>
    <cellStyle name="Normal 3 8 4 2 3 7" xfId="53632"/>
    <cellStyle name="Normal 3 8 4 2 4" xfId="9089"/>
    <cellStyle name="Normal 3 8 4 2 4 2" xfId="24596"/>
    <cellStyle name="Normal 3 8 4 2 4 3" xfId="35153"/>
    <cellStyle name="Normal 3 8 4 2 4 4" xfId="45708"/>
    <cellStyle name="Normal 3 8 4 2 4 5" xfId="56272"/>
    <cellStyle name="Normal 3 8 4 2 5" xfId="3807"/>
    <cellStyle name="Normal 3 8 4 2 6" xfId="14385"/>
    <cellStyle name="Normal 3 8 4 2 7" xfId="19316"/>
    <cellStyle name="Normal 3 8 4 2 8" xfId="29873"/>
    <cellStyle name="Normal 3 8 4 2 9" xfId="40428"/>
    <cellStyle name="Normal 3 8 4 3" xfId="1691"/>
    <cellStyle name="Normal 3 8 4 3 2" xfId="6977"/>
    <cellStyle name="Normal 3 8 4 3 2 2" xfId="12258"/>
    <cellStyle name="Normal 3 8 4 3 2 2 2" xfId="27764"/>
    <cellStyle name="Normal 3 8 4 3 2 2 3" xfId="38321"/>
    <cellStyle name="Normal 3 8 4 3 2 2 4" xfId="48876"/>
    <cellStyle name="Normal 3 8 4 3 2 2 5" xfId="59440"/>
    <cellStyle name="Normal 3 8 4 3 2 3" xfId="17377"/>
    <cellStyle name="Normal 3 8 4 3 2 4" xfId="22484"/>
    <cellStyle name="Normal 3 8 4 3 2 5" xfId="33041"/>
    <cellStyle name="Normal 3 8 4 3 2 6" xfId="43596"/>
    <cellStyle name="Normal 3 8 4 3 2 7" xfId="54160"/>
    <cellStyle name="Normal 3 8 4 3 3" xfId="9617"/>
    <cellStyle name="Normal 3 8 4 3 3 2" xfId="25124"/>
    <cellStyle name="Normal 3 8 4 3 3 3" xfId="35681"/>
    <cellStyle name="Normal 3 8 4 3 3 4" xfId="46236"/>
    <cellStyle name="Normal 3 8 4 3 3 5" xfId="56800"/>
    <cellStyle name="Normal 3 8 4 3 4" xfId="4335"/>
    <cellStyle name="Normal 3 8 4 3 5" xfId="14913"/>
    <cellStyle name="Normal 3 8 4 3 6" xfId="19844"/>
    <cellStyle name="Normal 3 8 4 3 7" xfId="30401"/>
    <cellStyle name="Normal 3 8 4 3 8" xfId="40956"/>
    <cellStyle name="Normal 3 8 4 3 9" xfId="51520"/>
    <cellStyle name="Normal 3 8 4 4" xfId="5744"/>
    <cellStyle name="Normal 3 8 4 4 2" xfId="11026"/>
    <cellStyle name="Normal 3 8 4 4 2 2" xfId="26532"/>
    <cellStyle name="Normal 3 8 4 4 2 3" xfId="37089"/>
    <cellStyle name="Normal 3 8 4 4 2 4" xfId="47644"/>
    <cellStyle name="Normal 3 8 4 4 2 5" xfId="58208"/>
    <cellStyle name="Normal 3 8 4 4 3" xfId="16145"/>
    <cellStyle name="Normal 3 8 4 4 4" xfId="21252"/>
    <cellStyle name="Normal 3 8 4 4 5" xfId="31809"/>
    <cellStyle name="Normal 3 8 4 4 6" xfId="42364"/>
    <cellStyle name="Normal 3 8 4 4 7" xfId="52928"/>
    <cellStyle name="Normal 3 8 4 5" xfId="8385"/>
    <cellStyle name="Normal 3 8 4 5 2" xfId="23892"/>
    <cellStyle name="Normal 3 8 4 5 3" xfId="34449"/>
    <cellStyle name="Normal 3 8 4 5 4" xfId="45004"/>
    <cellStyle name="Normal 3 8 4 5 5" xfId="55568"/>
    <cellStyle name="Normal 3 8 4 6" xfId="3105"/>
    <cellStyle name="Normal 3 8 4 7" xfId="13681"/>
    <cellStyle name="Normal 3 8 4 8" xfId="18612"/>
    <cellStyle name="Normal 3 8 4 9" xfId="29171"/>
    <cellStyle name="Normal 3 8 5" xfId="811"/>
    <cellStyle name="Normal 3 8 5 10" xfId="50640"/>
    <cellStyle name="Normal 3 8 5 2" xfId="2043"/>
    <cellStyle name="Normal 3 8 5 2 2" xfId="7329"/>
    <cellStyle name="Normal 3 8 5 2 2 2" xfId="12610"/>
    <cellStyle name="Normal 3 8 5 2 2 2 2" xfId="28116"/>
    <cellStyle name="Normal 3 8 5 2 2 2 3" xfId="38673"/>
    <cellStyle name="Normal 3 8 5 2 2 2 4" xfId="49228"/>
    <cellStyle name="Normal 3 8 5 2 2 2 5" xfId="59792"/>
    <cellStyle name="Normal 3 8 5 2 2 3" xfId="17729"/>
    <cellStyle name="Normal 3 8 5 2 2 4" xfId="22836"/>
    <cellStyle name="Normal 3 8 5 2 2 5" xfId="33393"/>
    <cellStyle name="Normal 3 8 5 2 2 6" xfId="43948"/>
    <cellStyle name="Normal 3 8 5 2 2 7" xfId="54512"/>
    <cellStyle name="Normal 3 8 5 2 3" xfId="9969"/>
    <cellStyle name="Normal 3 8 5 2 3 2" xfId="25476"/>
    <cellStyle name="Normal 3 8 5 2 3 3" xfId="36033"/>
    <cellStyle name="Normal 3 8 5 2 3 4" xfId="46588"/>
    <cellStyle name="Normal 3 8 5 2 3 5" xfId="57152"/>
    <cellStyle name="Normal 3 8 5 2 4" xfId="4687"/>
    <cellStyle name="Normal 3 8 5 2 5" xfId="15265"/>
    <cellStyle name="Normal 3 8 5 2 6" xfId="20196"/>
    <cellStyle name="Normal 3 8 5 2 7" xfId="30753"/>
    <cellStyle name="Normal 3 8 5 2 8" xfId="41308"/>
    <cellStyle name="Normal 3 8 5 2 9" xfId="51872"/>
    <cellStyle name="Normal 3 8 5 3" xfId="6097"/>
    <cellStyle name="Normal 3 8 5 3 2" xfId="11378"/>
    <cellStyle name="Normal 3 8 5 3 2 2" xfId="26884"/>
    <cellStyle name="Normal 3 8 5 3 2 3" xfId="37441"/>
    <cellStyle name="Normal 3 8 5 3 2 4" xfId="47996"/>
    <cellStyle name="Normal 3 8 5 3 2 5" xfId="58560"/>
    <cellStyle name="Normal 3 8 5 3 3" xfId="16497"/>
    <cellStyle name="Normal 3 8 5 3 4" xfId="21604"/>
    <cellStyle name="Normal 3 8 5 3 5" xfId="32161"/>
    <cellStyle name="Normal 3 8 5 3 6" xfId="42716"/>
    <cellStyle name="Normal 3 8 5 3 7" xfId="53280"/>
    <cellStyle name="Normal 3 8 5 4" xfId="8737"/>
    <cellStyle name="Normal 3 8 5 4 2" xfId="24244"/>
    <cellStyle name="Normal 3 8 5 4 3" xfId="34801"/>
    <cellStyle name="Normal 3 8 5 4 4" xfId="45356"/>
    <cellStyle name="Normal 3 8 5 4 5" xfId="55920"/>
    <cellStyle name="Normal 3 8 5 5" xfId="3455"/>
    <cellStyle name="Normal 3 8 5 6" xfId="14033"/>
    <cellStyle name="Normal 3 8 5 7" xfId="18964"/>
    <cellStyle name="Normal 3 8 5 8" xfId="29521"/>
    <cellStyle name="Normal 3 8 5 9" xfId="40076"/>
    <cellStyle name="Normal 3 8 6" xfId="1339"/>
    <cellStyle name="Normal 3 8 6 2" xfId="6625"/>
    <cellStyle name="Normal 3 8 6 2 2" xfId="11906"/>
    <cellStyle name="Normal 3 8 6 2 2 2" xfId="27412"/>
    <cellStyle name="Normal 3 8 6 2 2 3" xfId="37969"/>
    <cellStyle name="Normal 3 8 6 2 2 4" xfId="48524"/>
    <cellStyle name="Normal 3 8 6 2 2 5" xfId="59088"/>
    <cellStyle name="Normal 3 8 6 2 3" xfId="17025"/>
    <cellStyle name="Normal 3 8 6 2 4" xfId="22132"/>
    <cellStyle name="Normal 3 8 6 2 5" xfId="32689"/>
    <cellStyle name="Normal 3 8 6 2 6" xfId="43244"/>
    <cellStyle name="Normal 3 8 6 2 7" xfId="53808"/>
    <cellStyle name="Normal 3 8 6 3" xfId="9265"/>
    <cellStyle name="Normal 3 8 6 3 2" xfId="24772"/>
    <cellStyle name="Normal 3 8 6 3 3" xfId="35329"/>
    <cellStyle name="Normal 3 8 6 3 4" xfId="45884"/>
    <cellStyle name="Normal 3 8 6 3 5" xfId="56448"/>
    <cellStyle name="Normal 3 8 6 4" xfId="3983"/>
    <cellStyle name="Normal 3 8 6 5" xfId="14561"/>
    <cellStyle name="Normal 3 8 6 6" xfId="19492"/>
    <cellStyle name="Normal 3 8 6 7" xfId="30049"/>
    <cellStyle name="Normal 3 8 6 8" xfId="40604"/>
    <cellStyle name="Normal 3 8 6 9" xfId="51168"/>
    <cellStyle name="Normal 3 8 7" xfId="2571"/>
    <cellStyle name="Normal 3 8 7 2" xfId="7857"/>
    <cellStyle name="Normal 3 8 7 2 2" xfId="13138"/>
    <cellStyle name="Normal 3 8 7 2 2 2" xfId="28644"/>
    <cellStyle name="Normal 3 8 7 2 2 3" xfId="39201"/>
    <cellStyle name="Normal 3 8 7 2 2 4" xfId="49756"/>
    <cellStyle name="Normal 3 8 7 2 2 5" xfId="60320"/>
    <cellStyle name="Normal 3 8 7 2 3" xfId="23364"/>
    <cellStyle name="Normal 3 8 7 2 4" xfId="33921"/>
    <cellStyle name="Normal 3 8 7 2 5" xfId="44476"/>
    <cellStyle name="Normal 3 8 7 2 6" xfId="55040"/>
    <cellStyle name="Normal 3 8 7 3" xfId="10497"/>
    <cellStyle name="Normal 3 8 7 3 2" xfId="26004"/>
    <cellStyle name="Normal 3 8 7 3 3" xfId="36561"/>
    <cellStyle name="Normal 3 8 7 3 4" xfId="47116"/>
    <cellStyle name="Normal 3 8 7 3 5" xfId="57680"/>
    <cellStyle name="Normal 3 8 7 4" xfId="5215"/>
    <cellStyle name="Normal 3 8 7 5" xfId="15793"/>
    <cellStyle name="Normal 3 8 7 6" xfId="20724"/>
    <cellStyle name="Normal 3 8 7 7" xfId="31281"/>
    <cellStyle name="Normal 3 8 7 8" xfId="41836"/>
    <cellStyle name="Normal 3 8 7 9" xfId="52400"/>
    <cellStyle name="Normal 3 8 8" xfId="5392"/>
    <cellStyle name="Normal 3 8 8 2" xfId="10674"/>
    <cellStyle name="Normal 3 8 8 2 2" xfId="26180"/>
    <cellStyle name="Normal 3 8 8 2 3" xfId="36737"/>
    <cellStyle name="Normal 3 8 8 2 4" xfId="47292"/>
    <cellStyle name="Normal 3 8 8 2 5" xfId="57856"/>
    <cellStyle name="Normal 3 8 8 3" xfId="20900"/>
    <cellStyle name="Normal 3 8 8 4" xfId="31457"/>
    <cellStyle name="Normal 3 8 8 5" xfId="42012"/>
    <cellStyle name="Normal 3 8 8 6" xfId="52576"/>
    <cellStyle name="Normal 3 8 9" xfId="8033"/>
    <cellStyle name="Normal 3 8 9 2" xfId="23540"/>
    <cellStyle name="Normal 3 8 9 3" xfId="34097"/>
    <cellStyle name="Normal 3 8 9 4" xfId="44652"/>
    <cellStyle name="Normal 3 8 9 5" xfId="55216"/>
    <cellStyle name="Normal 3 9" xfId="125"/>
    <cellStyle name="Normal 4" xfId="4"/>
    <cellStyle name="Normal 4 2" xfId="55"/>
    <cellStyle name="Normal 5" xfId="2"/>
    <cellStyle name="Normal 5 10" xfId="765"/>
    <cellStyle name="Normal 5 10 10" xfId="50594"/>
    <cellStyle name="Normal 5 10 2" xfId="1997"/>
    <cellStyle name="Normal 5 10 2 2" xfId="7283"/>
    <cellStyle name="Normal 5 10 2 2 2" xfId="12564"/>
    <cellStyle name="Normal 5 10 2 2 2 2" xfId="28070"/>
    <cellStyle name="Normal 5 10 2 2 2 3" xfId="38627"/>
    <cellStyle name="Normal 5 10 2 2 2 4" xfId="49182"/>
    <cellStyle name="Normal 5 10 2 2 2 5" xfId="59746"/>
    <cellStyle name="Normal 5 10 2 2 3" xfId="17683"/>
    <cellStyle name="Normal 5 10 2 2 4" xfId="22790"/>
    <cellStyle name="Normal 5 10 2 2 5" xfId="33347"/>
    <cellStyle name="Normal 5 10 2 2 6" xfId="43902"/>
    <cellStyle name="Normal 5 10 2 2 7" xfId="54466"/>
    <cellStyle name="Normal 5 10 2 3" xfId="9923"/>
    <cellStyle name="Normal 5 10 2 3 2" xfId="25430"/>
    <cellStyle name="Normal 5 10 2 3 3" xfId="35987"/>
    <cellStyle name="Normal 5 10 2 3 4" xfId="46542"/>
    <cellStyle name="Normal 5 10 2 3 5" xfId="57106"/>
    <cellStyle name="Normal 5 10 2 4" xfId="4641"/>
    <cellStyle name="Normal 5 10 2 5" xfId="15219"/>
    <cellStyle name="Normal 5 10 2 6" xfId="20150"/>
    <cellStyle name="Normal 5 10 2 7" xfId="30707"/>
    <cellStyle name="Normal 5 10 2 8" xfId="41262"/>
    <cellStyle name="Normal 5 10 2 9" xfId="51826"/>
    <cellStyle name="Normal 5 10 3" xfId="6051"/>
    <cellStyle name="Normal 5 10 3 2" xfId="11332"/>
    <cellStyle name="Normal 5 10 3 2 2" xfId="26838"/>
    <cellStyle name="Normal 5 10 3 2 3" xfId="37395"/>
    <cellStyle name="Normal 5 10 3 2 4" xfId="47950"/>
    <cellStyle name="Normal 5 10 3 2 5" xfId="58514"/>
    <cellStyle name="Normal 5 10 3 3" xfId="16451"/>
    <cellStyle name="Normal 5 10 3 4" xfId="21558"/>
    <cellStyle name="Normal 5 10 3 5" xfId="32115"/>
    <cellStyle name="Normal 5 10 3 6" xfId="42670"/>
    <cellStyle name="Normal 5 10 3 7" xfId="53234"/>
    <cellStyle name="Normal 5 10 4" xfId="8691"/>
    <cellStyle name="Normal 5 10 4 2" xfId="24198"/>
    <cellStyle name="Normal 5 10 4 3" xfId="34755"/>
    <cellStyle name="Normal 5 10 4 4" xfId="45310"/>
    <cellStyle name="Normal 5 10 4 5" xfId="55874"/>
    <cellStyle name="Normal 5 10 5" xfId="3409"/>
    <cellStyle name="Normal 5 10 6" xfId="13987"/>
    <cellStyle name="Normal 5 10 7" xfId="18918"/>
    <cellStyle name="Normal 5 10 8" xfId="29475"/>
    <cellStyle name="Normal 5 10 9" xfId="40030"/>
    <cellStyle name="Normal 5 11" xfId="1280"/>
    <cellStyle name="Normal 5 11 2" xfId="6566"/>
    <cellStyle name="Normal 5 11 2 2" xfId="11847"/>
    <cellStyle name="Normal 5 11 2 2 2" xfId="27353"/>
    <cellStyle name="Normal 5 11 2 2 3" xfId="37910"/>
    <cellStyle name="Normal 5 11 2 2 4" xfId="48465"/>
    <cellStyle name="Normal 5 11 2 2 5" xfId="59029"/>
    <cellStyle name="Normal 5 11 2 3" xfId="16966"/>
    <cellStyle name="Normal 5 11 2 4" xfId="22073"/>
    <cellStyle name="Normal 5 11 2 5" xfId="32630"/>
    <cellStyle name="Normal 5 11 2 6" xfId="43185"/>
    <cellStyle name="Normal 5 11 2 7" xfId="53749"/>
    <cellStyle name="Normal 5 11 3" xfId="9206"/>
    <cellStyle name="Normal 5 11 3 2" xfId="24713"/>
    <cellStyle name="Normal 5 11 3 3" xfId="35270"/>
    <cellStyle name="Normal 5 11 3 4" xfId="45825"/>
    <cellStyle name="Normal 5 11 3 5" xfId="56389"/>
    <cellStyle name="Normal 5 11 4" xfId="3924"/>
    <cellStyle name="Normal 5 11 5" xfId="14502"/>
    <cellStyle name="Normal 5 11 6" xfId="19433"/>
    <cellStyle name="Normal 5 11 7" xfId="29990"/>
    <cellStyle name="Normal 5 11 8" xfId="40545"/>
    <cellStyle name="Normal 5 11 9" xfId="51109"/>
    <cellStyle name="Normal 5 12" xfId="2525"/>
    <cellStyle name="Normal 5 12 2" xfId="7811"/>
    <cellStyle name="Normal 5 12 2 2" xfId="13092"/>
    <cellStyle name="Normal 5 12 2 2 2" xfId="28598"/>
    <cellStyle name="Normal 5 12 2 2 3" xfId="39155"/>
    <cellStyle name="Normal 5 12 2 2 4" xfId="49710"/>
    <cellStyle name="Normal 5 12 2 2 5" xfId="60274"/>
    <cellStyle name="Normal 5 12 2 3" xfId="23318"/>
    <cellStyle name="Normal 5 12 2 4" xfId="33875"/>
    <cellStyle name="Normal 5 12 2 5" xfId="44430"/>
    <cellStyle name="Normal 5 12 2 6" xfId="54994"/>
    <cellStyle name="Normal 5 12 3" xfId="10451"/>
    <cellStyle name="Normal 5 12 3 2" xfId="25958"/>
    <cellStyle name="Normal 5 12 3 3" xfId="36515"/>
    <cellStyle name="Normal 5 12 3 4" xfId="47070"/>
    <cellStyle name="Normal 5 12 3 5" xfId="57634"/>
    <cellStyle name="Normal 5 12 4" xfId="5169"/>
    <cellStyle name="Normal 5 12 5" xfId="15734"/>
    <cellStyle name="Normal 5 12 6" xfId="20678"/>
    <cellStyle name="Normal 5 12 7" xfId="31235"/>
    <cellStyle name="Normal 5 12 8" xfId="41790"/>
    <cellStyle name="Normal 5 12 9" xfId="52354"/>
    <cellStyle name="Normal 5 13" xfId="5345"/>
    <cellStyle name="Normal 5 13 2" xfId="10627"/>
    <cellStyle name="Normal 5 13 2 2" xfId="26134"/>
    <cellStyle name="Normal 5 13 2 3" xfId="36691"/>
    <cellStyle name="Normal 5 13 2 4" xfId="47246"/>
    <cellStyle name="Normal 5 13 2 5" xfId="57810"/>
    <cellStyle name="Normal 5 13 3" xfId="20854"/>
    <cellStyle name="Normal 5 13 4" xfId="31411"/>
    <cellStyle name="Normal 5 13 5" xfId="41966"/>
    <cellStyle name="Normal 5 13 6" xfId="52530"/>
    <cellStyle name="Normal 5 14" xfId="7987"/>
    <cellStyle name="Normal 5 14 2" xfId="23494"/>
    <cellStyle name="Normal 5 14 3" xfId="34051"/>
    <cellStyle name="Normal 5 14 4" xfId="44606"/>
    <cellStyle name="Normal 5 14 5" xfId="55170"/>
    <cellStyle name="Normal 5 15" xfId="2687"/>
    <cellStyle name="Normal 5 16" xfId="13270"/>
    <cellStyle name="Normal 5 17" xfId="18211"/>
    <cellStyle name="Normal 5 18" xfId="28764"/>
    <cellStyle name="Normal 5 19" xfId="39319"/>
    <cellStyle name="Normal 5 2" xfId="17"/>
    <cellStyle name="Normal 5 2 10" xfId="1296"/>
    <cellStyle name="Normal 5 2 10 2" xfId="6582"/>
    <cellStyle name="Normal 5 2 10 2 2" xfId="11863"/>
    <cellStyle name="Normal 5 2 10 2 2 2" xfId="27369"/>
    <cellStyle name="Normal 5 2 10 2 2 3" xfId="37926"/>
    <cellStyle name="Normal 5 2 10 2 2 4" xfId="48481"/>
    <cellStyle name="Normal 5 2 10 2 2 5" xfId="59045"/>
    <cellStyle name="Normal 5 2 10 2 3" xfId="16982"/>
    <cellStyle name="Normal 5 2 10 2 4" xfId="22089"/>
    <cellStyle name="Normal 5 2 10 2 5" xfId="32646"/>
    <cellStyle name="Normal 5 2 10 2 6" xfId="43201"/>
    <cellStyle name="Normal 5 2 10 2 7" xfId="53765"/>
    <cellStyle name="Normal 5 2 10 3" xfId="9222"/>
    <cellStyle name="Normal 5 2 10 3 2" xfId="24729"/>
    <cellStyle name="Normal 5 2 10 3 3" xfId="35286"/>
    <cellStyle name="Normal 5 2 10 3 4" xfId="45841"/>
    <cellStyle name="Normal 5 2 10 3 5" xfId="56405"/>
    <cellStyle name="Normal 5 2 10 4" xfId="3940"/>
    <cellStyle name="Normal 5 2 10 5" xfId="14518"/>
    <cellStyle name="Normal 5 2 10 6" xfId="19449"/>
    <cellStyle name="Normal 5 2 10 7" xfId="30006"/>
    <cellStyle name="Normal 5 2 10 8" xfId="40561"/>
    <cellStyle name="Normal 5 2 10 9" xfId="51125"/>
    <cellStyle name="Normal 5 2 11" xfId="2528"/>
    <cellStyle name="Normal 5 2 11 2" xfId="7814"/>
    <cellStyle name="Normal 5 2 11 2 2" xfId="13095"/>
    <cellStyle name="Normal 5 2 11 2 2 2" xfId="28601"/>
    <cellStyle name="Normal 5 2 11 2 2 3" xfId="39158"/>
    <cellStyle name="Normal 5 2 11 2 2 4" xfId="49713"/>
    <cellStyle name="Normal 5 2 11 2 2 5" xfId="60277"/>
    <cellStyle name="Normal 5 2 11 2 3" xfId="23321"/>
    <cellStyle name="Normal 5 2 11 2 4" xfId="33878"/>
    <cellStyle name="Normal 5 2 11 2 5" xfId="44433"/>
    <cellStyle name="Normal 5 2 11 2 6" xfId="54997"/>
    <cellStyle name="Normal 5 2 11 3" xfId="10454"/>
    <cellStyle name="Normal 5 2 11 3 2" xfId="25961"/>
    <cellStyle name="Normal 5 2 11 3 3" xfId="36518"/>
    <cellStyle name="Normal 5 2 11 3 4" xfId="47073"/>
    <cellStyle name="Normal 5 2 11 3 5" xfId="57637"/>
    <cellStyle name="Normal 5 2 11 4" xfId="5172"/>
    <cellStyle name="Normal 5 2 11 5" xfId="15750"/>
    <cellStyle name="Normal 5 2 11 6" xfId="20681"/>
    <cellStyle name="Normal 5 2 11 7" xfId="31238"/>
    <cellStyle name="Normal 5 2 11 8" xfId="41793"/>
    <cellStyle name="Normal 5 2 11 9" xfId="52357"/>
    <cellStyle name="Normal 5 2 12" xfId="5348"/>
    <cellStyle name="Normal 5 2 12 2" xfId="10630"/>
    <cellStyle name="Normal 5 2 12 2 2" xfId="26137"/>
    <cellStyle name="Normal 5 2 12 2 3" xfId="36694"/>
    <cellStyle name="Normal 5 2 12 2 4" xfId="47249"/>
    <cellStyle name="Normal 5 2 12 2 5" xfId="57813"/>
    <cellStyle name="Normal 5 2 12 3" xfId="20857"/>
    <cellStyle name="Normal 5 2 12 4" xfId="31414"/>
    <cellStyle name="Normal 5 2 12 5" xfId="41969"/>
    <cellStyle name="Normal 5 2 12 6" xfId="52533"/>
    <cellStyle name="Normal 5 2 13" xfId="7990"/>
    <cellStyle name="Normal 5 2 13 2" xfId="23497"/>
    <cellStyle name="Normal 5 2 13 3" xfId="34054"/>
    <cellStyle name="Normal 5 2 13 4" xfId="44609"/>
    <cellStyle name="Normal 5 2 13 5" xfId="55173"/>
    <cellStyle name="Normal 5 2 14" xfId="2703"/>
    <cellStyle name="Normal 5 2 15" xfId="13286"/>
    <cellStyle name="Normal 5 2 16" xfId="18215"/>
    <cellStyle name="Normal 5 2 17" xfId="28780"/>
    <cellStyle name="Normal 5 2 18" xfId="39335"/>
    <cellStyle name="Normal 5 2 19" xfId="49892"/>
    <cellStyle name="Normal 5 2 2" xfId="75"/>
    <cellStyle name="Normal 5 2 2 10" xfId="5356"/>
    <cellStyle name="Normal 5 2 2 10 2" xfId="10638"/>
    <cellStyle name="Normal 5 2 2 10 2 2" xfId="26145"/>
    <cellStyle name="Normal 5 2 2 10 2 3" xfId="36702"/>
    <cellStyle name="Normal 5 2 2 10 2 4" xfId="47257"/>
    <cellStyle name="Normal 5 2 2 10 2 5" xfId="57821"/>
    <cellStyle name="Normal 5 2 2 10 3" xfId="20865"/>
    <cellStyle name="Normal 5 2 2 10 4" xfId="31422"/>
    <cellStyle name="Normal 5 2 2 10 5" xfId="41977"/>
    <cellStyle name="Normal 5 2 2 10 6" xfId="52541"/>
    <cellStyle name="Normal 5 2 2 11" xfId="7998"/>
    <cellStyle name="Normal 5 2 2 11 2" xfId="23505"/>
    <cellStyle name="Normal 5 2 2 11 3" xfId="34062"/>
    <cellStyle name="Normal 5 2 2 11 4" xfId="44617"/>
    <cellStyle name="Normal 5 2 2 11 5" xfId="55181"/>
    <cellStyle name="Normal 5 2 2 12" xfId="2732"/>
    <cellStyle name="Normal 5 2 2 13" xfId="13294"/>
    <cellStyle name="Normal 5 2 2 14" xfId="18223"/>
    <cellStyle name="Normal 5 2 2 15" xfId="28806"/>
    <cellStyle name="Normal 5 2 2 16" xfId="39361"/>
    <cellStyle name="Normal 5 2 2 17" xfId="49900"/>
    <cellStyle name="Normal 5 2 2 2" xfId="90"/>
    <cellStyle name="Normal 5 2 2 2 10" xfId="2746"/>
    <cellStyle name="Normal 5 2 2 2 11" xfId="13310"/>
    <cellStyle name="Normal 5 2 2 2 12" xfId="18239"/>
    <cellStyle name="Normal 5 2 2 2 13" xfId="28820"/>
    <cellStyle name="Normal 5 2 2 2 14" xfId="39375"/>
    <cellStyle name="Normal 5 2 2 2 15" xfId="49916"/>
    <cellStyle name="Normal 5 2 2 2 2" xfId="170"/>
    <cellStyle name="Normal 5 2 2 2 2 10" xfId="13397"/>
    <cellStyle name="Normal 5 2 2 2 2 11" xfId="18327"/>
    <cellStyle name="Normal 5 2 2 2 2 12" xfId="28889"/>
    <cellStyle name="Normal 5 2 2 2 2 13" xfId="39444"/>
    <cellStyle name="Normal 5 2 2 2 2 14" xfId="50004"/>
    <cellStyle name="Normal 5 2 2 2 2 2" xfId="350"/>
    <cellStyle name="Normal 5 2 2 2 2 2 10" xfId="29065"/>
    <cellStyle name="Normal 5 2 2 2 2 2 11" xfId="39620"/>
    <cellStyle name="Normal 5 2 2 2 2 2 12" xfId="50180"/>
    <cellStyle name="Normal 5 2 2 2 2 2 2" xfId="703"/>
    <cellStyle name="Normal 5 2 2 2 2 2 2 10" xfId="50532"/>
    <cellStyle name="Normal 5 2 2 2 2 2 2 2" xfId="1935"/>
    <cellStyle name="Normal 5 2 2 2 2 2 2 2 2" xfId="7221"/>
    <cellStyle name="Normal 5 2 2 2 2 2 2 2 2 2" xfId="12502"/>
    <cellStyle name="Normal 5 2 2 2 2 2 2 2 2 2 2" xfId="28008"/>
    <cellStyle name="Normal 5 2 2 2 2 2 2 2 2 2 3" xfId="38565"/>
    <cellStyle name="Normal 5 2 2 2 2 2 2 2 2 2 4" xfId="49120"/>
    <cellStyle name="Normal 5 2 2 2 2 2 2 2 2 2 5" xfId="59684"/>
    <cellStyle name="Normal 5 2 2 2 2 2 2 2 2 3" xfId="17621"/>
    <cellStyle name="Normal 5 2 2 2 2 2 2 2 2 4" xfId="22728"/>
    <cellStyle name="Normal 5 2 2 2 2 2 2 2 2 5" xfId="33285"/>
    <cellStyle name="Normal 5 2 2 2 2 2 2 2 2 6" xfId="43840"/>
    <cellStyle name="Normal 5 2 2 2 2 2 2 2 2 7" xfId="54404"/>
    <cellStyle name="Normal 5 2 2 2 2 2 2 2 3" xfId="9861"/>
    <cellStyle name="Normal 5 2 2 2 2 2 2 2 3 2" xfId="25368"/>
    <cellStyle name="Normal 5 2 2 2 2 2 2 2 3 3" xfId="35925"/>
    <cellStyle name="Normal 5 2 2 2 2 2 2 2 3 4" xfId="46480"/>
    <cellStyle name="Normal 5 2 2 2 2 2 2 2 3 5" xfId="57044"/>
    <cellStyle name="Normal 5 2 2 2 2 2 2 2 4" xfId="4579"/>
    <cellStyle name="Normal 5 2 2 2 2 2 2 2 5" xfId="15157"/>
    <cellStyle name="Normal 5 2 2 2 2 2 2 2 6" xfId="20088"/>
    <cellStyle name="Normal 5 2 2 2 2 2 2 2 7" xfId="30645"/>
    <cellStyle name="Normal 5 2 2 2 2 2 2 2 8" xfId="41200"/>
    <cellStyle name="Normal 5 2 2 2 2 2 2 2 9" xfId="51764"/>
    <cellStyle name="Normal 5 2 2 2 2 2 2 3" xfId="5989"/>
    <cellStyle name="Normal 5 2 2 2 2 2 2 3 2" xfId="11270"/>
    <cellStyle name="Normal 5 2 2 2 2 2 2 3 2 2" xfId="26776"/>
    <cellStyle name="Normal 5 2 2 2 2 2 2 3 2 3" xfId="37333"/>
    <cellStyle name="Normal 5 2 2 2 2 2 2 3 2 4" xfId="47888"/>
    <cellStyle name="Normal 5 2 2 2 2 2 2 3 2 5" xfId="58452"/>
    <cellStyle name="Normal 5 2 2 2 2 2 2 3 3" xfId="16389"/>
    <cellStyle name="Normal 5 2 2 2 2 2 2 3 4" xfId="21496"/>
    <cellStyle name="Normal 5 2 2 2 2 2 2 3 5" xfId="32053"/>
    <cellStyle name="Normal 5 2 2 2 2 2 2 3 6" xfId="42608"/>
    <cellStyle name="Normal 5 2 2 2 2 2 2 3 7" xfId="53172"/>
    <cellStyle name="Normal 5 2 2 2 2 2 2 4" xfId="8629"/>
    <cellStyle name="Normal 5 2 2 2 2 2 2 4 2" xfId="24136"/>
    <cellStyle name="Normal 5 2 2 2 2 2 2 4 3" xfId="34693"/>
    <cellStyle name="Normal 5 2 2 2 2 2 2 4 4" xfId="45248"/>
    <cellStyle name="Normal 5 2 2 2 2 2 2 4 5" xfId="55812"/>
    <cellStyle name="Normal 5 2 2 2 2 2 2 5" xfId="3347"/>
    <cellStyle name="Normal 5 2 2 2 2 2 2 6" xfId="13925"/>
    <cellStyle name="Normal 5 2 2 2 2 2 2 7" xfId="18856"/>
    <cellStyle name="Normal 5 2 2 2 2 2 2 8" xfId="29413"/>
    <cellStyle name="Normal 5 2 2 2 2 2 2 9" xfId="39968"/>
    <cellStyle name="Normal 5 2 2 2 2 2 3" xfId="1055"/>
    <cellStyle name="Normal 5 2 2 2 2 2 3 10" xfId="50884"/>
    <cellStyle name="Normal 5 2 2 2 2 2 3 2" xfId="2287"/>
    <cellStyle name="Normal 5 2 2 2 2 2 3 2 2" xfId="7573"/>
    <cellStyle name="Normal 5 2 2 2 2 2 3 2 2 2" xfId="12854"/>
    <cellStyle name="Normal 5 2 2 2 2 2 3 2 2 2 2" xfId="28360"/>
    <cellStyle name="Normal 5 2 2 2 2 2 3 2 2 2 3" xfId="38917"/>
    <cellStyle name="Normal 5 2 2 2 2 2 3 2 2 2 4" xfId="49472"/>
    <cellStyle name="Normal 5 2 2 2 2 2 3 2 2 2 5" xfId="60036"/>
    <cellStyle name="Normal 5 2 2 2 2 2 3 2 2 3" xfId="17973"/>
    <cellStyle name="Normal 5 2 2 2 2 2 3 2 2 4" xfId="23080"/>
    <cellStyle name="Normal 5 2 2 2 2 2 3 2 2 5" xfId="33637"/>
    <cellStyle name="Normal 5 2 2 2 2 2 3 2 2 6" xfId="44192"/>
    <cellStyle name="Normal 5 2 2 2 2 2 3 2 2 7" xfId="54756"/>
    <cellStyle name="Normal 5 2 2 2 2 2 3 2 3" xfId="10213"/>
    <cellStyle name="Normal 5 2 2 2 2 2 3 2 3 2" xfId="25720"/>
    <cellStyle name="Normal 5 2 2 2 2 2 3 2 3 3" xfId="36277"/>
    <cellStyle name="Normal 5 2 2 2 2 2 3 2 3 4" xfId="46832"/>
    <cellStyle name="Normal 5 2 2 2 2 2 3 2 3 5" xfId="57396"/>
    <cellStyle name="Normal 5 2 2 2 2 2 3 2 4" xfId="4931"/>
    <cellStyle name="Normal 5 2 2 2 2 2 3 2 5" xfId="15509"/>
    <cellStyle name="Normal 5 2 2 2 2 2 3 2 6" xfId="20440"/>
    <cellStyle name="Normal 5 2 2 2 2 2 3 2 7" xfId="30997"/>
    <cellStyle name="Normal 5 2 2 2 2 2 3 2 8" xfId="41552"/>
    <cellStyle name="Normal 5 2 2 2 2 2 3 2 9" xfId="52116"/>
    <cellStyle name="Normal 5 2 2 2 2 2 3 3" xfId="6341"/>
    <cellStyle name="Normal 5 2 2 2 2 2 3 3 2" xfId="11622"/>
    <cellStyle name="Normal 5 2 2 2 2 2 3 3 2 2" xfId="27128"/>
    <cellStyle name="Normal 5 2 2 2 2 2 3 3 2 3" xfId="37685"/>
    <cellStyle name="Normal 5 2 2 2 2 2 3 3 2 4" xfId="48240"/>
    <cellStyle name="Normal 5 2 2 2 2 2 3 3 2 5" xfId="58804"/>
    <cellStyle name="Normal 5 2 2 2 2 2 3 3 3" xfId="16741"/>
    <cellStyle name="Normal 5 2 2 2 2 2 3 3 4" xfId="21848"/>
    <cellStyle name="Normal 5 2 2 2 2 2 3 3 5" xfId="32405"/>
    <cellStyle name="Normal 5 2 2 2 2 2 3 3 6" xfId="42960"/>
    <cellStyle name="Normal 5 2 2 2 2 2 3 3 7" xfId="53524"/>
    <cellStyle name="Normal 5 2 2 2 2 2 3 4" xfId="8981"/>
    <cellStyle name="Normal 5 2 2 2 2 2 3 4 2" xfId="24488"/>
    <cellStyle name="Normal 5 2 2 2 2 2 3 4 3" xfId="35045"/>
    <cellStyle name="Normal 5 2 2 2 2 2 3 4 4" xfId="45600"/>
    <cellStyle name="Normal 5 2 2 2 2 2 3 4 5" xfId="56164"/>
    <cellStyle name="Normal 5 2 2 2 2 2 3 5" xfId="3699"/>
    <cellStyle name="Normal 5 2 2 2 2 2 3 6" xfId="14277"/>
    <cellStyle name="Normal 5 2 2 2 2 2 3 7" xfId="19208"/>
    <cellStyle name="Normal 5 2 2 2 2 2 3 8" xfId="29765"/>
    <cellStyle name="Normal 5 2 2 2 2 2 3 9" xfId="40320"/>
    <cellStyle name="Normal 5 2 2 2 2 2 4" xfId="1583"/>
    <cellStyle name="Normal 5 2 2 2 2 2 4 2" xfId="6869"/>
    <cellStyle name="Normal 5 2 2 2 2 2 4 2 2" xfId="12150"/>
    <cellStyle name="Normal 5 2 2 2 2 2 4 2 2 2" xfId="27656"/>
    <cellStyle name="Normal 5 2 2 2 2 2 4 2 2 3" xfId="38213"/>
    <cellStyle name="Normal 5 2 2 2 2 2 4 2 2 4" xfId="48768"/>
    <cellStyle name="Normal 5 2 2 2 2 2 4 2 2 5" xfId="59332"/>
    <cellStyle name="Normal 5 2 2 2 2 2 4 2 3" xfId="17269"/>
    <cellStyle name="Normal 5 2 2 2 2 2 4 2 4" xfId="22376"/>
    <cellStyle name="Normal 5 2 2 2 2 2 4 2 5" xfId="32933"/>
    <cellStyle name="Normal 5 2 2 2 2 2 4 2 6" xfId="43488"/>
    <cellStyle name="Normal 5 2 2 2 2 2 4 2 7" xfId="54052"/>
    <cellStyle name="Normal 5 2 2 2 2 2 4 3" xfId="9509"/>
    <cellStyle name="Normal 5 2 2 2 2 2 4 3 2" xfId="25016"/>
    <cellStyle name="Normal 5 2 2 2 2 2 4 3 3" xfId="35573"/>
    <cellStyle name="Normal 5 2 2 2 2 2 4 3 4" xfId="46128"/>
    <cellStyle name="Normal 5 2 2 2 2 2 4 3 5" xfId="56692"/>
    <cellStyle name="Normal 5 2 2 2 2 2 4 4" xfId="4227"/>
    <cellStyle name="Normal 5 2 2 2 2 2 4 5" xfId="14805"/>
    <cellStyle name="Normal 5 2 2 2 2 2 4 6" xfId="19736"/>
    <cellStyle name="Normal 5 2 2 2 2 2 4 7" xfId="30293"/>
    <cellStyle name="Normal 5 2 2 2 2 2 4 8" xfId="40848"/>
    <cellStyle name="Normal 5 2 2 2 2 2 4 9" xfId="51412"/>
    <cellStyle name="Normal 5 2 2 2 2 2 5" xfId="5636"/>
    <cellStyle name="Normal 5 2 2 2 2 2 5 2" xfId="10918"/>
    <cellStyle name="Normal 5 2 2 2 2 2 5 2 2" xfId="26424"/>
    <cellStyle name="Normal 5 2 2 2 2 2 5 2 3" xfId="36981"/>
    <cellStyle name="Normal 5 2 2 2 2 2 5 2 4" xfId="47536"/>
    <cellStyle name="Normal 5 2 2 2 2 2 5 2 5" xfId="58100"/>
    <cellStyle name="Normal 5 2 2 2 2 2 5 3" xfId="16037"/>
    <cellStyle name="Normal 5 2 2 2 2 2 5 4" xfId="21144"/>
    <cellStyle name="Normal 5 2 2 2 2 2 5 5" xfId="31701"/>
    <cellStyle name="Normal 5 2 2 2 2 2 5 6" xfId="42256"/>
    <cellStyle name="Normal 5 2 2 2 2 2 5 7" xfId="52820"/>
    <cellStyle name="Normal 5 2 2 2 2 2 6" xfId="8277"/>
    <cellStyle name="Normal 5 2 2 2 2 2 6 2" xfId="23784"/>
    <cellStyle name="Normal 5 2 2 2 2 2 6 3" xfId="34341"/>
    <cellStyle name="Normal 5 2 2 2 2 2 6 4" xfId="44896"/>
    <cellStyle name="Normal 5 2 2 2 2 2 6 5" xfId="55460"/>
    <cellStyle name="Normal 5 2 2 2 2 2 7" xfId="2999"/>
    <cellStyle name="Normal 5 2 2 2 2 2 8" xfId="13573"/>
    <cellStyle name="Normal 5 2 2 2 2 2 9" xfId="18504"/>
    <cellStyle name="Normal 5 2 2 2 2 3" xfId="526"/>
    <cellStyle name="Normal 5 2 2 2 2 3 10" xfId="39792"/>
    <cellStyle name="Normal 5 2 2 2 2 3 11" xfId="50356"/>
    <cellStyle name="Normal 5 2 2 2 2 3 2" xfId="1231"/>
    <cellStyle name="Normal 5 2 2 2 2 3 2 10" xfId="51060"/>
    <cellStyle name="Normal 5 2 2 2 2 3 2 2" xfId="2463"/>
    <cellStyle name="Normal 5 2 2 2 2 3 2 2 2" xfId="7749"/>
    <cellStyle name="Normal 5 2 2 2 2 3 2 2 2 2" xfId="13030"/>
    <cellStyle name="Normal 5 2 2 2 2 3 2 2 2 2 2" xfId="28536"/>
    <cellStyle name="Normal 5 2 2 2 2 3 2 2 2 2 3" xfId="39093"/>
    <cellStyle name="Normal 5 2 2 2 2 3 2 2 2 2 4" xfId="49648"/>
    <cellStyle name="Normal 5 2 2 2 2 3 2 2 2 2 5" xfId="60212"/>
    <cellStyle name="Normal 5 2 2 2 2 3 2 2 2 3" xfId="18149"/>
    <cellStyle name="Normal 5 2 2 2 2 3 2 2 2 4" xfId="23256"/>
    <cellStyle name="Normal 5 2 2 2 2 3 2 2 2 5" xfId="33813"/>
    <cellStyle name="Normal 5 2 2 2 2 3 2 2 2 6" xfId="44368"/>
    <cellStyle name="Normal 5 2 2 2 2 3 2 2 2 7" xfId="54932"/>
    <cellStyle name="Normal 5 2 2 2 2 3 2 2 3" xfId="10389"/>
    <cellStyle name="Normal 5 2 2 2 2 3 2 2 3 2" xfId="25896"/>
    <cellStyle name="Normal 5 2 2 2 2 3 2 2 3 3" xfId="36453"/>
    <cellStyle name="Normal 5 2 2 2 2 3 2 2 3 4" xfId="47008"/>
    <cellStyle name="Normal 5 2 2 2 2 3 2 2 3 5" xfId="57572"/>
    <cellStyle name="Normal 5 2 2 2 2 3 2 2 4" xfId="5107"/>
    <cellStyle name="Normal 5 2 2 2 2 3 2 2 5" xfId="15685"/>
    <cellStyle name="Normal 5 2 2 2 2 3 2 2 6" xfId="20616"/>
    <cellStyle name="Normal 5 2 2 2 2 3 2 2 7" xfId="31173"/>
    <cellStyle name="Normal 5 2 2 2 2 3 2 2 8" xfId="41728"/>
    <cellStyle name="Normal 5 2 2 2 2 3 2 2 9" xfId="52292"/>
    <cellStyle name="Normal 5 2 2 2 2 3 2 3" xfId="6517"/>
    <cellStyle name="Normal 5 2 2 2 2 3 2 3 2" xfId="11798"/>
    <cellStyle name="Normal 5 2 2 2 2 3 2 3 2 2" xfId="27304"/>
    <cellStyle name="Normal 5 2 2 2 2 3 2 3 2 3" xfId="37861"/>
    <cellStyle name="Normal 5 2 2 2 2 3 2 3 2 4" xfId="48416"/>
    <cellStyle name="Normal 5 2 2 2 2 3 2 3 2 5" xfId="58980"/>
    <cellStyle name="Normal 5 2 2 2 2 3 2 3 3" xfId="16917"/>
    <cellStyle name="Normal 5 2 2 2 2 3 2 3 4" xfId="22024"/>
    <cellStyle name="Normal 5 2 2 2 2 3 2 3 5" xfId="32581"/>
    <cellStyle name="Normal 5 2 2 2 2 3 2 3 6" xfId="43136"/>
    <cellStyle name="Normal 5 2 2 2 2 3 2 3 7" xfId="53700"/>
    <cellStyle name="Normal 5 2 2 2 2 3 2 4" xfId="9157"/>
    <cellStyle name="Normal 5 2 2 2 2 3 2 4 2" xfId="24664"/>
    <cellStyle name="Normal 5 2 2 2 2 3 2 4 3" xfId="35221"/>
    <cellStyle name="Normal 5 2 2 2 2 3 2 4 4" xfId="45776"/>
    <cellStyle name="Normal 5 2 2 2 2 3 2 4 5" xfId="56340"/>
    <cellStyle name="Normal 5 2 2 2 2 3 2 5" xfId="3875"/>
    <cellStyle name="Normal 5 2 2 2 2 3 2 6" xfId="14453"/>
    <cellStyle name="Normal 5 2 2 2 2 3 2 7" xfId="19384"/>
    <cellStyle name="Normal 5 2 2 2 2 3 2 8" xfId="29941"/>
    <cellStyle name="Normal 5 2 2 2 2 3 2 9" xfId="40496"/>
    <cellStyle name="Normal 5 2 2 2 2 3 3" xfId="1759"/>
    <cellStyle name="Normal 5 2 2 2 2 3 3 2" xfId="7045"/>
    <cellStyle name="Normal 5 2 2 2 2 3 3 2 2" xfId="12326"/>
    <cellStyle name="Normal 5 2 2 2 2 3 3 2 2 2" xfId="27832"/>
    <cellStyle name="Normal 5 2 2 2 2 3 3 2 2 3" xfId="38389"/>
    <cellStyle name="Normal 5 2 2 2 2 3 3 2 2 4" xfId="48944"/>
    <cellStyle name="Normal 5 2 2 2 2 3 3 2 2 5" xfId="59508"/>
    <cellStyle name="Normal 5 2 2 2 2 3 3 2 3" xfId="17445"/>
    <cellStyle name="Normal 5 2 2 2 2 3 3 2 4" xfId="22552"/>
    <cellStyle name="Normal 5 2 2 2 2 3 3 2 5" xfId="33109"/>
    <cellStyle name="Normal 5 2 2 2 2 3 3 2 6" xfId="43664"/>
    <cellStyle name="Normal 5 2 2 2 2 3 3 2 7" xfId="54228"/>
    <cellStyle name="Normal 5 2 2 2 2 3 3 3" xfId="9685"/>
    <cellStyle name="Normal 5 2 2 2 2 3 3 3 2" xfId="25192"/>
    <cellStyle name="Normal 5 2 2 2 2 3 3 3 3" xfId="35749"/>
    <cellStyle name="Normal 5 2 2 2 2 3 3 3 4" xfId="46304"/>
    <cellStyle name="Normal 5 2 2 2 2 3 3 3 5" xfId="56868"/>
    <cellStyle name="Normal 5 2 2 2 2 3 3 4" xfId="4403"/>
    <cellStyle name="Normal 5 2 2 2 2 3 3 5" xfId="14981"/>
    <cellStyle name="Normal 5 2 2 2 2 3 3 6" xfId="19912"/>
    <cellStyle name="Normal 5 2 2 2 2 3 3 7" xfId="30469"/>
    <cellStyle name="Normal 5 2 2 2 2 3 3 8" xfId="41024"/>
    <cellStyle name="Normal 5 2 2 2 2 3 3 9" xfId="51588"/>
    <cellStyle name="Normal 5 2 2 2 2 3 4" xfId="5812"/>
    <cellStyle name="Normal 5 2 2 2 2 3 4 2" xfId="11094"/>
    <cellStyle name="Normal 5 2 2 2 2 3 4 2 2" xfId="26600"/>
    <cellStyle name="Normal 5 2 2 2 2 3 4 2 3" xfId="37157"/>
    <cellStyle name="Normal 5 2 2 2 2 3 4 2 4" xfId="47712"/>
    <cellStyle name="Normal 5 2 2 2 2 3 4 2 5" xfId="58276"/>
    <cellStyle name="Normal 5 2 2 2 2 3 4 3" xfId="16213"/>
    <cellStyle name="Normal 5 2 2 2 2 3 4 4" xfId="21320"/>
    <cellStyle name="Normal 5 2 2 2 2 3 4 5" xfId="31877"/>
    <cellStyle name="Normal 5 2 2 2 2 3 4 6" xfId="42432"/>
    <cellStyle name="Normal 5 2 2 2 2 3 4 7" xfId="52996"/>
    <cellStyle name="Normal 5 2 2 2 2 3 5" xfId="8453"/>
    <cellStyle name="Normal 5 2 2 2 2 3 5 2" xfId="23960"/>
    <cellStyle name="Normal 5 2 2 2 2 3 5 3" xfId="34517"/>
    <cellStyle name="Normal 5 2 2 2 2 3 5 4" xfId="45072"/>
    <cellStyle name="Normal 5 2 2 2 2 3 5 5" xfId="55636"/>
    <cellStyle name="Normal 5 2 2 2 2 3 6" xfId="3171"/>
    <cellStyle name="Normal 5 2 2 2 2 3 7" xfId="13749"/>
    <cellStyle name="Normal 5 2 2 2 2 3 8" xfId="18680"/>
    <cellStyle name="Normal 5 2 2 2 2 3 9" xfId="29237"/>
    <cellStyle name="Normal 5 2 2 2 2 4" xfId="879"/>
    <cellStyle name="Normal 5 2 2 2 2 4 10" xfId="50708"/>
    <cellStyle name="Normal 5 2 2 2 2 4 2" xfId="2111"/>
    <cellStyle name="Normal 5 2 2 2 2 4 2 2" xfId="7397"/>
    <cellStyle name="Normal 5 2 2 2 2 4 2 2 2" xfId="12678"/>
    <cellStyle name="Normal 5 2 2 2 2 4 2 2 2 2" xfId="28184"/>
    <cellStyle name="Normal 5 2 2 2 2 4 2 2 2 3" xfId="38741"/>
    <cellStyle name="Normal 5 2 2 2 2 4 2 2 2 4" xfId="49296"/>
    <cellStyle name="Normal 5 2 2 2 2 4 2 2 2 5" xfId="59860"/>
    <cellStyle name="Normal 5 2 2 2 2 4 2 2 3" xfId="17797"/>
    <cellStyle name="Normal 5 2 2 2 2 4 2 2 4" xfId="22904"/>
    <cellStyle name="Normal 5 2 2 2 2 4 2 2 5" xfId="33461"/>
    <cellStyle name="Normal 5 2 2 2 2 4 2 2 6" xfId="44016"/>
    <cellStyle name="Normal 5 2 2 2 2 4 2 2 7" xfId="54580"/>
    <cellStyle name="Normal 5 2 2 2 2 4 2 3" xfId="10037"/>
    <cellStyle name="Normal 5 2 2 2 2 4 2 3 2" xfId="25544"/>
    <cellStyle name="Normal 5 2 2 2 2 4 2 3 3" xfId="36101"/>
    <cellStyle name="Normal 5 2 2 2 2 4 2 3 4" xfId="46656"/>
    <cellStyle name="Normal 5 2 2 2 2 4 2 3 5" xfId="57220"/>
    <cellStyle name="Normal 5 2 2 2 2 4 2 4" xfId="4755"/>
    <cellStyle name="Normal 5 2 2 2 2 4 2 5" xfId="15333"/>
    <cellStyle name="Normal 5 2 2 2 2 4 2 6" xfId="20264"/>
    <cellStyle name="Normal 5 2 2 2 2 4 2 7" xfId="30821"/>
    <cellStyle name="Normal 5 2 2 2 2 4 2 8" xfId="41376"/>
    <cellStyle name="Normal 5 2 2 2 2 4 2 9" xfId="51940"/>
    <cellStyle name="Normal 5 2 2 2 2 4 3" xfId="6165"/>
    <cellStyle name="Normal 5 2 2 2 2 4 3 2" xfId="11446"/>
    <cellStyle name="Normal 5 2 2 2 2 4 3 2 2" xfId="26952"/>
    <cellStyle name="Normal 5 2 2 2 2 4 3 2 3" xfId="37509"/>
    <cellStyle name="Normal 5 2 2 2 2 4 3 2 4" xfId="48064"/>
    <cellStyle name="Normal 5 2 2 2 2 4 3 2 5" xfId="58628"/>
    <cellStyle name="Normal 5 2 2 2 2 4 3 3" xfId="16565"/>
    <cellStyle name="Normal 5 2 2 2 2 4 3 4" xfId="21672"/>
    <cellStyle name="Normal 5 2 2 2 2 4 3 5" xfId="32229"/>
    <cellStyle name="Normal 5 2 2 2 2 4 3 6" xfId="42784"/>
    <cellStyle name="Normal 5 2 2 2 2 4 3 7" xfId="53348"/>
    <cellStyle name="Normal 5 2 2 2 2 4 4" xfId="8805"/>
    <cellStyle name="Normal 5 2 2 2 2 4 4 2" xfId="24312"/>
    <cellStyle name="Normal 5 2 2 2 2 4 4 3" xfId="34869"/>
    <cellStyle name="Normal 5 2 2 2 2 4 4 4" xfId="45424"/>
    <cellStyle name="Normal 5 2 2 2 2 4 4 5" xfId="55988"/>
    <cellStyle name="Normal 5 2 2 2 2 4 5" xfId="3523"/>
    <cellStyle name="Normal 5 2 2 2 2 4 6" xfId="14101"/>
    <cellStyle name="Normal 5 2 2 2 2 4 7" xfId="19032"/>
    <cellStyle name="Normal 5 2 2 2 2 4 8" xfId="29589"/>
    <cellStyle name="Normal 5 2 2 2 2 4 9" xfId="40144"/>
    <cellStyle name="Normal 5 2 2 2 2 5" xfId="1407"/>
    <cellStyle name="Normal 5 2 2 2 2 5 2" xfId="6693"/>
    <cellStyle name="Normal 5 2 2 2 2 5 2 2" xfId="11974"/>
    <cellStyle name="Normal 5 2 2 2 2 5 2 2 2" xfId="27480"/>
    <cellStyle name="Normal 5 2 2 2 2 5 2 2 3" xfId="38037"/>
    <cellStyle name="Normal 5 2 2 2 2 5 2 2 4" xfId="48592"/>
    <cellStyle name="Normal 5 2 2 2 2 5 2 2 5" xfId="59156"/>
    <cellStyle name="Normal 5 2 2 2 2 5 2 3" xfId="17093"/>
    <cellStyle name="Normal 5 2 2 2 2 5 2 4" xfId="22200"/>
    <cellStyle name="Normal 5 2 2 2 2 5 2 5" xfId="32757"/>
    <cellStyle name="Normal 5 2 2 2 2 5 2 6" xfId="43312"/>
    <cellStyle name="Normal 5 2 2 2 2 5 2 7" xfId="53876"/>
    <cellStyle name="Normal 5 2 2 2 2 5 3" xfId="9333"/>
    <cellStyle name="Normal 5 2 2 2 2 5 3 2" xfId="24840"/>
    <cellStyle name="Normal 5 2 2 2 2 5 3 3" xfId="35397"/>
    <cellStyle name="Normal 5 2 2 2 2 5 3 4" xfId="45952"/>
    <cellStyle name="Normal 5 2 2 2 2 5 3 5" xfId="56516"/>
    <cellStyle name="Normal 5 2 2 2 2 5 4" xfId="4051"/>
    <cellStyle name="Normal 5 2 2 2 2 5 5" xfId="14629"/>
    <cellStyle name="Normal 5 2 2 2 2 5 6" xfId="19560"/>
    <cellStyle name="Normal 5 2 2 2 2 5 7" xfId="30117"/>
    <cellStyle name="Normal 5 2 2 2 2 5 8" xfId="40672"/>
    <cellStyle name="Normal 5 2 2 2 2 5 9" xfId="51236"/>
    <cellStyle name="Normal 5 2 2 2 2 6" xfId="2639"/>
    <cellStyle name="Normal 5 2 2 2 2 6 2" xfId="7925"/>
    <cellStyle name="Normal 5 2 2 2 2 6 2 2" xfId="13206"/>
    <cellStyle name="Normal 5 2 2 2 2 6 2 2 2" xfId="28712"/>
    <cellStyle name="Normal 5 2 2 2 2 6 2 2 3" xfId="39269"/>
    <cellStyle name="Normal 5 2 2 2 2 6 2 2 4" xfId="49824"/>
    <cellStyle name="Normal 5 2 2 2 2 6 2 2 5" xfId="60388"/>
    <cellStyle name="Normal 5 2 2 2 2 6 2 3" xfId="23432"/>
    <cellStyle name="Normal 5 2 2 2 2 6 2 4" xfId="33989"/>
    <cellStyle name="Normal 5 2 2 2 2 6 2 5" xfId="44544"/>
    <cellStyle name="Normal 5 2 2 2 2 6 2 6" xfId="55108"/>
    <cellStyle name="Normal 5 2 2 2 2 6 3" xfId="10565"/>
    <cellStyle name="Normal 5 2 2 2 2 6 3 2" xfId="26072"/>
    <cellStyle name="Normal 5 2 2 2 2 6 3 3" xfId="36629"/>
    <cellStyle name="Normal 5 2 2 2 2 6 3 4" xfId="47184"/>
    <cellStyle name="Normal 5 2 2 2 2 6 3 5" xfId="57748"/>
    <cellStyle name="Normal 5 2 2 2 2 6 4" xfId="5283"/>
    <cellStyle name="Normal 5 2 2 2 2 6 5" xfId="15861"/>
    <cellStyle name="Normal 5 2 2 2 2 6 6" xfId="20792"/>
    <cellStyle name="Normal 5 2 2 2 2 6 7" xfId="31349"/>
    <cellStyle name="Normal 5 2 2 2 2 6 8" xfId="41904"/>
    <cellStyle name="Normal 5 2 2 2 2 6 9" xfId="52468"/>
    <cellStyle name="Normal 5 2 2 2 2 7" xfId="5460"/>
    <cellStyle name="Normal 5 2 2 2 2 7 2" xfId="10742"/>
    <cellStyle name="Normal 5 2 2 2 2 7 2 2" xfId="26248"/>
    <cellStyle name="Normal 5 2 2 2 2 7 2 3" xfId="36805"/>
    <cellStyle name="Normal 5 2 2 2 2 7 2 4" xfId="47360"/>
    <cellStyle name="Normal 5 2 2 2 2 7 2 5" xfId="57924"/>
    <cellStyle name="Normal 5 2 2 2 2 7 3" xfId="20968"/>
    <cellStyle name="Normal 5 2 2 2 2 7 4" xfId="31525"/>
    <cellStyle name="Normal 5 2 2 2 2 7 5" xfId="42080"/>
    <cellStyle name="Normal 5 2 2 2 2 7 6" xfId="52644"/>
    <cellStyle name="Normal 5 2 2 2 2 8" xfId="8101"/>
    <cellStyle name="Normal 5 2 2 2 2 8 2" xfId="23608"/>
    <cellStyle name="Normal 5 2 2 2 2 8 3" xfId="34165"/>
    <cellStyle name="Normal 5 2 2 2 2 8 4" xfId="44720"/>
    <cellStyle name="Normal 5 2 2 2 2 8 5" xfId="55284"/>
    <cellStyle name="Normal 5 2 2 2 2 9" xfId="2816"/>
    <cellStyle name="Normal 5 2 2 2 3" xfId="263"/>
    <cellStyle name="Normal 5 2 2 2 3 10" xfId="28978"/>
    <cellStyle name="Normal 5 2 2 2 3 11" xfId="39533"/>
    <cellStyle name="Normal 5 2 2 2 3 12" xfId="50093"/>
    <cellStyle name="Normal 5 2 2 2 3 2" xfId="616"/>
    <cellStyle name="Normal 5 2 2 2 3 2 10" xfId="50445"/>
    <cellStyle name="Normal 5 2 2 2 3 2 2" xfId="1848"/>
    <cellStyle name="Normal 5 2 2 2 3 2 2 2" xfId="7134"/>
    <cellStyle name="Normal 5 2 2 2 3 2 2 2 2" xfId="12415"/>
    <cellStyle name="Normal 5 2 2 2 3 2 2 2 2 2" xfId="27921"/>
    <cellStyle name="Normal 5 2 2 2 3 2 2 2 2 3" xfId="38478"/>
    <cellStyle name="Normal 5 2 2 2 3 2 2 2 2 4" xfId="49033"/>
    <cellStyle name="Normal 5 2 2 2 3 2 2 2 2 5" xfId="59597"/>
    <cellStyle name="Normal 5 2 2 2 3 2 2 2 3" xfId="17534"/>
    <cellStyle name="Normal 5 2 2 2 3 2 2 2 4" xfId="22641"/>
    <cellStyle name="Normal 5 2 2 2 3 2 2 2 5" xfId="33198"/>
    <cellStyle name="Normal 5 2 2 2 3 2 2 2 6" xfId="43753"/>
    <cellStyle name="Normal 5 2 2 2 3 2 2 2 7" xfId="54317"/>
    <cellStyle name="Normal 5 2 2 2 3 2 2 3" xfId="9774"/>
    <cellStyle name="Normal 5 2 2 2 3 2 2 3 2" xfId="25281"/>
    <cellStyle name="Normal 5 2 2 2 3 2 2 3 3" xfId="35838"/>
    <cellStyle name="Normal 5 2 2 2 3 2 2 3 4" xfId="46393"/>
    <cellStyle name="Normal 5 2 2 2 3 2 2 3 5" xfId="56957"/>
    <cellStyle name="Normal 5 2 2 2 3 2 2 4" xfId="4492"/>
    <cellStyle name="Normal 5 2 2 2 3 2 2 5" xfId="15070"/>
    <cellStyle name="Normal 5 2 2 2 3 2 2 6" xfId="20001"/>
    <cellStyle name="Normal 5 2 2 2 3 2 2 7" xfId="30558"/>
    <cellStyle name="Normal 5 2 2 2 3 2 2 8" xfId="41113"/>
    <cellStyle name="Normal 5 2 2 2 3 2 2 9" xfId="51677"/>
    <cellStyle name="Normal 5 2 2 2 3 2 3" xfId="5902"/>
    <cellStyle name="Normal 5 2 2 2 3 2 3 2" xfId="11183"/>
    <cellStyle name="Normal 5 2 2 2 3 2 3 2 2" xfId="26689"/>
    <cellStyle name="Normal 5 2 2 2 3 2 3 2 3" xfId="37246"/>
    <cellStyle name="Normal 5 2 2 2 3 2 3 2 4" xfId="47801"/>
    <cellStyle name="Normal 5 2 2 2 3 2 3 2 5" xfId="58365"/>
    <cellStyle name="Normal 5 2 2 2 3 2 3 3" xfId="16302"/>
    <cellStyle name="Normal 5 2 2 2 3 2 3 4" xfId="21409"/>
    <cellStyle name="Normal 5 2 2 2 3 2 3 5" xfId="31966"/>
    <cellStyle name="Normal 5 2 2 2 3 2 3 6" xfId="42521"/>
    <cellStyle name="Normal 5 2 2 2 3 2 3 7" xfId="53085"/>
    <cellStyle name="Normal 5 2 2 2 3 2 4" xfId="8542"/>
    <cellStyle name="Normal 5 2 2 2 3 2 4 2" xfId="24049"/>
    <cellStyle name="Normal 5 2 2 2 3 2 4 3" xfId="34606"/>
    <cellStyle name="Normal 5 2 2 2 3 2 4 4" xfId="45161"/>
    <cellStyle name="Normal 5 2 2 2 3 2 4 5" xfId="55725"/>
    <cellStyle name="Normal 5 2 2 2 3 2 5" xfId="3260"/>
    <cellStyle name="Normal 5 2 2 2 3 2 6" xfId="13838"/>
    <cellStyle name="Normal 5 2 2 2 3 2 7" xfId="18769"/>
    <cellStyle name="Normal 5 2 2 2 3 2 8" xfId="29326"/>
    <cellStyle name="Normal 5 2 2 2 3 2 9" xfId="39881"/>
    <cellStyle name="Normal 5 2 2 2 3 3" xfId="968"/>
    <cellStyle name="Normal 5 2 2 2 3 3 10" xfId="50797"/>
    <cellStyle name="Normal 5 2 2 2 3 3 2" xfId="2200"/>
    <cellStyle name="Normal 5 2 2 2 3 3 2 2" xfId="7486"/>
    <cellStyle name="Normal 5 2 2 2 3 3 2 2 2" xfId="12767"/>
    <cellStyle name="Normal 5 2 2 2 3 3 2 2 2 2" xfId="28273"/>
    <cellStyle name="Normal 5 2 2 2 3 3 2 2 2 3" xfId="38830"/>
    <cellStyle name="Normal 5 2 2 2 3 3 2 2 2 4" xfId="49385"/>
    <cellStyle name="Normal 5 2 2 2 3 3 2 2 2 5" xfId="59949"/>
    <cellStyle name="Normal 5 2 2 2 3 3 2 2 3" xfId="17886"/>
    <cellStyle name="Normal 5 2 2 2 3 3 2 2 4" xfId="22993"/>
    <cellStyle name="Normal 5 2 2 2 3 3 2 2 5" xfId="33550"/>
    <cellStyle name="Normal 5 2 2 2 3 3 2 2 6" xfId="44105"/>
    <cellStyle name="Normal 5 2 2 2 3 3 2 2 7" xfId="54669"/>
    <cellStyle name="Normal 5 2 2 2 3 3 2 3" xfId="10126"/>
    <cellStyle name="Normal 5 2 2 2 3 3 2 3 2" xfId="25633"/>
    <cellStyle name="Normal 5 2 2 2 3 3 2 3 3" xfId="36190"/>
    <cellStyle name="Normal 5 2 2 2 3 3 2 3 4" xfId="46745"/>
    <cellStyle name="Normal 5 2 2 2 3 3 2 3 5" xfId="57309"/>
    <cellStyle name="Normal 5 2 2 2 3 3 2 4" xfId="4844"/>
    <cellStyle name="Normal 5 2 2 2 3 3 2 5" xfId="15422"/>
    <cellStyle name="Normal 5 2 2 2 3 3 2 6" xfId="20353"/>
    <cellStyle name="Normal 5 2 2 2 3 3 2 7" xfId="30910"/>
    <cellStyle name="Normal 5 2 2 2 3 3 2 8" xfId="41465"/>
    <cellStyle name="Normal 5 2 2 2 3 3 2 9" xfId="52029"/>
    <cellStyle name="Normal 5 2 2 2 3 3 3" xfId="6254"/>
    <cellStyle name="Normal 5 2 2 2 3 3 3 2" xfId="11535"/>
    <cellStyle name="Normal 5 2 2 2 3 3 3 2 2" xfId="27041"/>
    <cellStyle name="Normal 5 2 2 2 3 3 3 2 3" xfId="37598"/>
    <cellStyle name="Normal 5 2 2 2 3 3 3 2 4" xfId="48153"/>
    <cellStyle name="Normal 5 2 2 2 3 3 3 2 5" xfId="58717"/>
    <cellStyle name="Normal 5 2 2 2 3 3 3 3" xfId="16654"/>
    <cellStyle name="Normal 5 2 2 2 3 3 3 4" xfId="21761"/>
    <cellStyle name="Normal 5 2 2 2 3 3 3 5" xfId="32318"/>
    <cellStyle name="Normal 5 2 2 2 3 3 3 6" xfId="42873"/>
    <cellStyle name="Normal 5 2 2 2 3 3 3 7" xfId="53437"/>
    <cellStyle name="Normal 5 2 2 2 3 3 4" xfId="8894"/>
    <cellStyle name="Normal 5 2 2 2 3 3 4 2" xfId="24401"/>
    <cellStyle name="Normal 5 2 2 2 3 3 4 3" xfId="34958"/>
    <cellStyle name="Normal 5 2 2 2 3 3 4 4" xfId="45513"/>
    <cellStyle name="Normal 5 2 2 2 3 3 4 5" xfId="56077"/>
    <cellStyle name="Normal 5 2 2 2 3 3 5" xfId="3612"/>
    <cellStyle name="Normal 5 2 2 2 3 3 6" xfId="14190"/>
    <cellStyle name="Normal 5 2 2 2 3 3 7" xfId="19121"/>
    <cellStyle name="Normal 5 2 2 2 3 3 8" xfId="29678"/>
    <cellStyle name="Normal 5 2 2 2 3 3 9" xfId="40233"/>
    <cellStyle name="Normal 5 2 2 2 3 4" xfId="1496"/>
    <cellStyle name="Normal 5 2 2 2 3 4 2" xfId="6782"/>
    <cellStyle name="Normal 5 2 2 2 3 4 2 2" xfId="12063"/>
    <cellStyle name="Normal 5 2 2 2 3 4 2 2 2" xfId="27569"/>
    <cellStyle name="Normal 5 2 2 2 3 4 2 2 3" xfId="38126"/>
    <cellStyle name="Normal 5 2 2 2 3 4 2 2 4" xfId="48681"/>
    <cellStyle name="Normal 5 2 2 2 3 4 2 2 5" xfId="59245"/>
    <cellStyle name="Normal 5 2 2 2 3 4 2 3" xfId="17182"/>
    <cellStyle name="Normal 5 2 2 2 3 4 2 4" xfId="22289"/>
    <cellStyle name="Normal 5 2 2 2 3 4 2 5" xfId="32846"/>
    <cellStyle name="Normal 5 2 2 2 3 4 2 6" xfId="43401"/>
    <cellStyle name="Normal 5 2 2 2 3 4 2 7" xfId="53965"/>
    <cellStyle name="Normal 5 2 2 2 3 4 3" xfId="9422"/>
    <cellStyle name="Normal 5 2 2 2 3 4 3 2" xfId="24929"/>
    <cellStyle name="Normal 5 2 2 2 3 4 3 3" xfId="35486"/>
    <cellStyle name="Normal 5 2 2 2 3 4 3 4" xfId="46041"/>
    <cellStyle name="Normal 5 2 2 2 3 4 3 5" xfId="56605"/>
    <cellStyle name="Normal 5 2 2 2 3 4 4" xfId="4140"/>
    <cellStyle name="Normal 5 2 2 2 3 4 5" xfId="14718"/>
    <cellStyle name="Normal 5 2 2 2 3 4 6" xfId="19649"/>
    <cellStyle name="Normal 5 2 2 2 3 4 7" xfId="30206"/>
    <cellStyle name="Normal 5 2 2 2 3 4 8" xfId="40761"/>
    <cellStyle name="Normal 5 2 2 2 3 4 9" xfId="51325"/>
    <cellStyle name="Normal 5 2 2 2 3 5" xfId="5549"/>
    <cellStyle name="Normal 5 2 2 2 3 5 2" xfId="10831"/>
    <cellStyle name="Normal 5 2 2 2 3 5 2 2" xfId="26337"/>
    <cellStyle name="Normal 5 2 2 2 3 5 2 3" xfId="36894"/>
    <cellStyle name="Normal 5 2 2 2 3 5 2 4" xfId="47449"/>
    <cellStyle name="Normal 5 2 2 2 3 5 2 5" xfId="58013"/>
    <cellStyle name="Normal 5 2 2 2 3 5 3" xfId="15950"/>
    <cellStyle name="Normal 5 2 2 2 3 5 4" xfId="21057"/>
    <cellStyle name="Normal 5 2 2 2 3 5 5" xfId="31614"/>
    <cellStyle name="Normal 5 2 2 2 3 5 6" xfId="42169"/>
    <cellStyle name="Normal 5 2 2 2 3 5 7" xfId="52733"/>
    <cellStyle name="Normal 5 2 2 2 3 6" xfId="8190"/>
    <cellStyle name="Normal 5 2 2 2 3 6 2" xfId="23697"/>
    <cellStyle name="Normal 5 2 2 2 3 6 3" xfId="34254"/>
    <cellStyle name="Normal 5 2 2 2 3 6 4" xfId="44809"/>
    <cellStyle name="Normal 5 2 2 2 3 6 5" xfId="55373"/>
    <cellStyle name="Normal 5 2 2 2 3 7" xfId="2912"/>
    <cellStyle name="Normal 5 2 2 2 3 8" xfId="13486"/>
    <cellStyle name="Normal 5 2 2 2 3 9" xfId="18417"/>
    <cellStyle name="Normal 5 2 2 2 4" xfId="441"/>
    <cellStyle name="Normal 5 2 2 2 4 10" xfId="39709"/>
    <cellStyle name="Normal 5 2 2 2 4 11" xfId="50271"/>
    <cellStyle name="Normal 5 2 2 2 4 2" xfId="1146"/>
    <cellStyle name="Normal 5 2 2 2 4 2 10" xfId="50975"/>
    <cellStyle name="Normal 5 2 2 2 4 2 2" xfId="2378"/>
    <cellStyle name="Normal 5 2 2 2 4 2 2 2" xfId="7664"/>
    <cellStyle name="Normal 5 2 2 2 4 2 2 2 2" xfId="12945"/>
    <cellStyle name="Normal 5 2 2 2 4 2 2 2 2 2" xfId="28451"/>
    <cellStyle name="Normal 5 2 2 2 4 2 2 2 2 3" xfId="39008"/>
    <cellStyle name="Normal 5 2 2 2 4 2 2 2 2 4" xfId="49563"/>
    <cellStyle name="Normal 5 2 2 2 4 2 2 2 2 5" xfId="60127"/>
    <cellStyle name="Normal 5 2 2 2 4 2 2 2 3" xfId="18064"/>
    <cellStyle name="Normal 5 2 2 2 4 2 2 2 4" xfId="23171"/>
    <cellStyle name="Normal 5 2 2 2 4 2 2 2 5" xfId="33728"/>
    <cellStyle name="Normal 5 2 2 2 4 2 2 2 6" xfId="44283"/>
    <cellStyle name="Normal 5 2 2 2 4 2 2 2 7" xfId="54847"/>
    <cellStyle name="Normal 5 2 2 2 4 2 2 3" xfId="10304"/>
    <cellStyle name="Normal 5 2 2 2 4 2 2 3 2" xfId="25811"/>
    <cellStyle name="Normal 5 2 2 2 4 2 2 3 3" xfId="36368"/>
    <cellStyle name="Normal 5 2 2 2 4 2 2 3 4" xfId="46923"/>
    <cellStyle name="Normal 5 2 2 2 4 2 2 3 5" xfId="57487"/>
    <cellStyle name="Normal 5 2 2 2 4 2 2 4" xfId="5022"/>
    <cellStyle name="Normal 5 2 2 2 4 2 2 5" xfId="15600"/>
    <cellStyle name="Normal 5 2 2 2 4 2 2 6" xfId="20531"/>
    <cellStyle name="Normal 5 2 2 2 4 2 2 7" xfId="31088"/>
    <cellStyle name="Normal 5 2 2 2 4 2 2 8" xfId="41643"/>
    <cellStyle name="Normal 5 2 2 2 4 2 2 9" xfId="52207"/>
    <cellStyle name="Normal 5 2 2 2 4 2 3" xfId="6432"/>
    <cellStyle name="Normal 5 2 2 2 4 2 3 2" xfId="11713"/>
    <cellStyle name="Normal 5 2 2 2 4 2 3 2 2" xfId="27219"/>
    <cellStyle name="Normal 5 2 2 2 4 2 3 2 3" xfId="37776"/>
    <cellStyle name="Normal 5 2 2 2 4 2 3 2 4" xfId="48331"/>
    <cellStyle name="Normal 5 2 2 2 4 2 3 2 5" xfId="58895"/>
    <cellStyle name="Normal 5 2 2 2 4 2 3 3" xfId="16832"/>
    <cellStyle name="Normal 5 2 2 2 4 2 3 4" xfId="21939"/>
    <cellStyle name="Normal 5 2 2 2 4 2 3 5" xfId="32496"/>
    <cellStyle name="Normal 5 2 2 2 4 2 3 6" xfId="43051"/>
    <cellStyle name="Normal 5 2 2 2 4 2 3 7" xfId="53615"/>
    <cellStyle name="Normal 5 2 2 2 4 2 4" xfId="9072"/>
    <cellStyle name="Normal 5 2 2 2 4 2 4 2" xfId="24579"/>
    <cellStyle name="Normal 5 2 2 2 4 2 4 3" xfId="35136"/>
    <cellStyle name="Normal 5 2 2 2 4 2 4 4" xfId="45691"/>
    <cellStyle name="Normal 5 2 2 2 4 2 4 5" xfId="56255"/>
    <cellStyle name="Normal 5 2 2 2 4 2 5" xfId="3790"/>
    <cellStyle name="Normal 5 2 2 2 4 2 6" xfId="14368"/>
    <cellStyle name="Normal 5 2 2 2 4 2 7" xfId="19299"/>
    <cellStyle name="Normal 5 2 2 2 4 2 8" xfId="29856"/>
    <cellStyle name="Normal 5 2 2 2 4 2 9" xfId="40411"/>
    <cellStyle name="Normal 5 2 2 2 4 3" xfId="1674"/>
    <cellStyle name="Normal 5 2 2 2 4 3 2" xfId="6960"/>
    <cellStyle name="Normal 5 2 2 2 4 3 2 2" xfId="12241"/>
    <cellStyle name="Normal 5 2 2 2 4 3 2 2 2" xfId="27747"/>
    <cellStyle name="Normal 5 2 2 2 4 3 2 2 3" xfId="38304"/>
    <cellStyle name="Normal 5 2 2 2 4 3 2 2 4" xfId="48859"/>
    <cellStyle name="Normal 5 2 2 2 4 3 2 2 5" xfId="59423"/>
    <cellStyle name="Normal 5 2 2 2 4 3 2 3" xfId="17360"/>
    <cellStyle name="Normal 5 2 2 2 4 3 2 4" xfId="22467"/>
    <cellStyle name="Normal 5 2 2 2 4 3 2 5" xfId="33024"/>
    <cellStyle name="Normal 5 2 2 2 4 3 2 6" xfId="43579"/>
    <cellStyle name="Normal 5 2 2 2 4 3 2 7" xfId="54143"/>
    <cellStyle name="Normal 5 2 2 2 4 3 3" xfId="9600"/>
    <cellStyle name="Normal 5 2 2 2 4 3 3 2" xfId="25107"/>
    <cellStyle name="Normal 5 2 2 2 4 3 3 3" xfId="35664"/>
    <cellStyle name="Normal 5 2 2 2 4 3 3 4" xfId="46219"/>
    <cellStyle name="Normal 5 2 2 2 4 3 3 5" xfId="56783"/>
    <cellStyle name="Normal 5 2 2 2 4 3 4" xfId="4318"/>
    <cellStyle name="Normal 5 2 2 2 4 3 5" xfId="14896"/>
    <cellStyle name="Normal 5 2 2 2 4 3 6" xfId="19827"/>
    <cellStyle name="Normal 5 2 2 2 4 3 7" xfId="30384"/>
    <cellStyle name="Normal 5 2 2 2 4 3 8" xfId="40939"/>
    <cellStyle name="Normal 5 2 2 2 4 3 9" xfId="51503"/>
    <cellStyle name="Normal 5 2 2 2 4 4" xfId="5727"/>
    <cellStyle name="Normal 5 2 2 2 4 4 2" xfId="11009"/>
    <cellStyle name="Normal 5 2 2 2 4 4 2 2" xfId="26515"/>
    <cellStyle name="Normal 5 2 2 2 4 4 2 3" xfId="37072"/>
    <cellStyle name="Normal 5 2 2 2 4 4 2 4" xfId="47627"/>
    <cellStyle name="Normal 5 2 2 2 4 4 2 5" xfId="58191"/>
    <cellStyle name="Normal 5 2 2 2 4 4 3" xfId="16128"/>
    <cellStyle name="Normal 5 2 2 2 4 4 4" xfId="21235"/>
    <cellStyle name="Normal 5 2 2 2 4 4 5" xfId="31792"/>
    <cellStyle name="Normal 5 2 2 2 4 4 6" xfId="42347"/>
    <cellStyle name="Normal 5 2 2 2 4 4 7" xfId="52911"/>
    <cellStyle name="Normal 5 2 2 2 4 5" xfId="8368"/>
    <cellStyle name="Normal 5 2 2 2 4 5 2" xfId="23875"/>
    <cellStyle name="Normal 5 2 2 2 4 5 3" xfId="34432"/>
    <cellStyle name="Normal 5 2 2 2 4 5 4" xfId="44987"/>
    <cellStyle name="Normal 5 2 2 2 4 5 5" xfId="55551"/>
    <cellStyle name="Normal 5 2 2 2 4 6" xfId="3088"/>
    <cellStyle name="Normal 5 2 2 2 4 7" xfId="13664"/>
    <cellStyle name="Normal 5 2 2 2 4 8" xfId="18595"/>
    <cellStyle name="Normal 5 2 2 2 4 9" xfId="29154"/>
    <cellStyle name="Normal 5 2 2 2 5" xfId="794"/>
    <cellStyle name="Normal 5 2 2 2 5 10" xfId="50623"/>
    <cellStyle name="Normal 5 2 2 2 5 2" xfId="2026"/>
    <cellStyle name="Normal 5 2 2 2 5 2 2" xfId="7312"/>
    <cellStyle name="Normal 5 2 2 2 5 2 2 2" xfId="12593"/>
    <cellStyle name="Normal 5 2 2 2 5 2 2 2 2" xfId="28099"/>
    <cellStyle name="Normal 5 2 2 2 5 2 2 2 3" xfId="38656"/>
    <cellStyle name="Normal 5 2 2 2 5 2 2 2 4" xfId="49211"/>
    <cellStyle name="Normal 5 2 2 2 5 2 2 2 5" xfId="59775"/>
    <cellStyle name="Normal 5 2 2 2 5 2 2 3" xfId="17712"/>
    <cellStyle name="Normal 5 2 2 2 5 2 2 4" xfId="22819"/>
    <cellStyle name="Normal 5 2 2 2 5 2 2 5" xfId="33376"/>
    <cellStyle name="Normal 5 2 2 2 5 2 2 6" xfId="43931"/>
    <cellStyle name="Normal 5 2 2 2 5 2 2 7" xfId="54495"/>
    <cellStyle name="Normal 5 2 2 2 5 2 3" xfId="9952"/>
    <cellStyle name="Normal 5 2 2 2 5 2 3 2" xfId="25459"/>
    <cellStyle name="Normal 5 2 2 2 5 2 3 3" xfId="36016"/>
    <cellStyle name="Normal 5 2 2 2 5 2 3 4" xfId="46571"/>
    <cellStyle name="Normal 5 2 2 2 5 2 3 5" xfId="57135"/>
    <cellStyle name="Normal 5 2 2 2 5 2 4" xfId="4670"/>
    <cellStyle name="Normal 5 2 2 2 5 2 5" xfId="15248"/>
    <cellStyle name="Normal 5 2 2 2 5 2 6" xfId="20179"/>
    <cellStyle name="Normal 5 2 2 2 5 2 7" xfId="30736"/>
    <cellStyle name="Normal 5 2 2 2 5 2 8" xfId="41291"/>
    <cellStyle name="Normal 5 2 2 2 5 2 9" xfId="51855"/>
    <cellStyle name="Normal 5 2 2 2 5 3" xfId="6080"/>
    <cellStyle name="Normal 5 2 2 2 5 3 2" xfId="11361"/>
    <cellStyle name="Normal 5 2 2 2 5 3 2 2" xfId="26867"/>
    <cellStyle name="Normal 5 2 2 2 5 3 2 3" xfId="37424"/>
    <cellStyle name="Normal 5 2 2 2 5 3 2 4" xfId="47979"/>
    <cellStyle name="Normal 5 2 2 2 5 3 2 5" xfId="58543"/>
    <cellStyle name="Normal 5 2 2 2 5 3 3" xfId="16480"/>
    <cellStyle name="Normal 5 2 2 2 5 3 4" xfId="21587"/>
    <cellStyle name="Normal 5 2 2 2 5 3 5" xfId="32144"/>
    <cellStyle name="Normal 5 2 2 2 5 3 6" xfId="42699"/>
    <cellStyle name="Normal 5 2 2 2 5 3 7" xfId="53263"/>
    <cellStyle name="Normal 5 2 2 2 5 4" xfId="8720"/>
    <cellStyle name="Normal 5 2 2 2 5 4 2" xfId="24227"/>
    <cellStyle name="Normal 5 2 2 2 5 4 3" xfId="34784"/>
    <cellStyle name="Normal 5 2 2 2 5 4 4" xfId="45339"/>
    <cellStyle name="Normal 5 2 2 2 5 4 5" xfId="55903"/>
    <cellStyle name="Normal 5 2 2 2 5 5" xfId="3438"/>
    <cellStyle name="Normal 5 2 2 2 5 6" xfId="14016"/>
    <cellStyle name="Normal 5 2 2 2 5 7" xfId="18947"/>
    <cellStyle name="Normal 5 2 2 2 5 8" xfId="29504"/>
    <cellStyle name="Normal 5 2 2 2 5 9" xfId="40059"/>
    <cellStyle name="Normal 5 2 2 2 6" xfId="1320"/>
    <cellStyle name="Normal 5 2 2 2 6 2" xfId="6606"/>
    <cellStyle name="Normal 5 2 2 2 6 2 2" xfId="11887"/>
    <cellStyle name="Normal 5 2 2 2 6 2 2 2" xfId="27393"/>
    <cellStyle name="Normal 5 2 2 2 6 2 2 3" xfId="37950"/>
    <cellStyle name="Normal 5 2 2 2 6 2 2 4" xfId="48505"/>
    <cellStyle name="Normal 5 2 2 2 6 2 2 5" xfId="59069"/>
    <cellStyle name="Normal 5 2 2 2 6 2 3" xfId="17006"/>
    <cellStyle name="Normal 5 2 2 2 6 2 4" xfId="22113"/>
    <cellStyle name="Normal 5 2 2 2 6 2 5" xfId="32670"/>
    <cellStyle name="Normal 5 2 2 2 6 2 6" xfId="43225"/>
    <cellStyle name="Normal 5 2 2 2 6 2 7" xfId="53789"/>
    <cellStyle name="Normal 5 2 2 2 6 3" xfId="9246"/>
    <cellStyle name="Normal 5 2 2 2 6 3 2" xfId="24753"/>
    <cellStyle name="Normal 5 2 2 2 6 3 3" xfId="35310"/>
    <cellStyle name="Normal 5 2 2 2 6 3 4" xfId="45865"/>
    <cellStyle name="Normal 5 2 2 2 6 3 5" xfId="56429"/>
    <cellStyle name="Normal 5 2 2 2 6 4" xfId="3964"/>
    <cellStyle name="Normal 5 2 2 2 6 5" xfId="14542"/>
    <cellStyle name="Normal 5 2 2 2 6 6" xfId="19473"/>
    <cellStyle name="Normal 5 2 2 2 6 7" xfId="30030"/>
    <cellStyle name="Normal 5 2 2 2 6 8" xfId="40585"/>
    <cellStyle name="Normal 5 2 2 2 6 9" xfId="51149"/>
    <cellStyle name="Normal 5 2 2 2 7" xfId="2552"/>
    <cellStyle name="Normal 5 2 2 2 7 2" xfId="7838"/>
    <cellStyle name="Normal 5 2 2 2 7 2 2" xfId="13119"/>
    <cellStyle name="Normal 5 2 2 2 7 2 2 2" xfId="28625"/>
    <cellStyle name="Normal 5 2 2 2 7 2 2 3" xfId="39182"/>
    <cellStyle name="Normal 5 2 2 2 7 2 2 4" xfId="49737"/>
    <cellStyle name="Normal 5 2 2 2 7 2 2 5" xfId="60301"/>
    <cellStyle name="Normal 5 2 2 2 7 2 3" xfId="23345"/>
    <cellStyle name="Normal 5 2 2 2 7 2 4" xfId="33902"/>
    <cellStyle name="Normal 5 2 2 2 7 2 5" xfId="44457"/>
    <cellStyle name="Normal 5 2 2 2 7 2 6" xfId="55021"/>
    <cellStyle name="Normal 5 2 2 2 7 3" xfId="10478"/>
    <cellStyle name="Normal 5 2 2 2 7 3 2" xfId="25985"/>
    <cellStyle name="Normal 5 2 2 2 7 3 3" xfId="36542"/>
    <cellStyle name="Normal 5 2 2 2 7 3 4" xfId="47097"/>
    <cellStyle name="Normal 5 2 2 2 7 3 5" xfId="57661"/>
    <cellStyle name="Normal 5 2 2 2 7 4" xfId="5196"/>
    <cellStyle name="Normal 5 2 2 2 7 5" xfId="15774"/>
    <cellStyle name="Normal 5 2 2 2 7 6" xfId="20705"/>
    <cellStyle name="Normal 5 2 2 2 7 7" xfId="31262"/>
    <cellStyle name="Normal 5 2 2 2 7 8" xfId="41817"/>
    <cellStyle name="Normal 5 2 2 2 7 9" xfId="52381"/>
    <cellStyle name="Normal 5 2 2 2 8" xfId="5375"/>
    <cellStyle name="Normal 5 2 2 2 8 2" xfId="10657"/>
    <cellStyle name="Normal 5 2 2 2 8 2 2" xfId="26163"/>
    <cellStyle name="Normal 5 2 2 2 8 2 3" xfId="36720"/>
    <cellStyle name="Normal 5 2 2 2 8 2 4" xfId="47275"/>
    <cellStyle name="Normal 5 2 2 2 8 2 5" xfId="57839"/>
    <cellStyle name="Normal 5 2 2 2 8 3" xfId="20883"/>
    <cellStyle name="Normal 5 2 2 2 8 4" xfId="31440"/>
    <cellStyle name="Normal 5 2 2 2 8 5" xfId="41995"/>
    <cellStyle name="Normal 5 2 2 2 8 6" xfId="52559"/>
    <cellStyle name="Normal 5 2 2 2 9" xfId="8016"/>
    <cellStyle name="Normal 5 2 2 2 9 2" xfId="23523"/>
    <cellStyle name="Normal 5 2 2 2 9 3" xfId="34080"/>
    <cellStyle name="Normal 5 2 2 2 9 4" xfId="44635"/>
    <cellStyle name="Normal 5 2 2 2 9 5" xfId="55199"/>
    <cellStyle name="Normal 5 2 2 3" xfId="106"/>
    <cellStyle name="Normal 5 2 2 3 10" xfId="2762"/>
    <cellStyle name="Normal 5 2 2 3 11" xfId="13326"/>
    <cellStyle name="Normal 5 2 2 3 12" xfId="18255"/>
    <cellStyle name="Normal 5 2 2 3 13" xfId="28836"/>
    <cellStyle name="Normal 5 2 2 3 14" xfId="39391"/>
    <cellStyle name="Normal 5 2 2 3 15" xfId="49932"/>
    <cellStyle name="Normal 5 2 2 3 2" xfId="186"/>
    <cellStyle name="Normal 5 2 2 3 2 10" xfId="13413"/>
    <cellStyle name="Normal 5 2 2 3 2 11" xfId="18343"/>
    <cellStyle name="Normal 5 2 2 3 2 12" xfId="28905"/>
    <cellStyle name="Normal 5 2 2 3 2 13" xfId="39460"/>
    <cellStyle name="Normal 5 2 2 3 2 14" xfId="50020"/>
    <cellStyle name="Normal 5 2 2 3 2 2" xfId="366"/>
    <cellStyle name="Normal 5 2 2 3 2 2 10" xfId="29081"/>
    <cellStyle name="Normal 5 2 2 3 2 2 11" xfId="39636"/>
    <cellStyle name="Normal 5 2 2 3 2 2 12" xfId="50196"/>
    <cellStyle name="Normal 5 2 2 3 2 2 2" xfId="719"/>
    <cellStyle name="Normal 5 2 2 3 2 2 2 10" xfId="50548"/>
    <cellStyle name="Normal 5 2 2 3 2 2 2 2" xfId="1951"/>
    <cellStyle name="Normal 5 2 2 3 2 2 2 2 2" xfId="7237"/>
    <cellStyle name="Normal 5 2 2 3 2 2 2 2 2 2" xfId="12518"/>
    <cellStyle name="Normal 5 2 2 3 2 2 2 2 2 2 2" xfId="28024"/>
    <cellStyle name="Normal 5 2 2 3 2 2 2 2 2 2 3" xfId="38581"/>
    <cellStyle name="Normal 5 2 2 3 2 2 2 2 2 2 4" xfId="49136"/>
    <cellStyle name="Normal 5 2 2 3 2 2 2 2 2 2 5" xfId="59700"/>
    <cellStyle name="Normal 5 2 2 3 2 2 2 2 2 3" xfId="17637"/>
    <cellStyle name="Normal 5 2 2 3 2 2 2 2 2 4" xfId="22744"/>
    <cellStyle name="Normal 5 2 2 3 2 2 2 2 2 5" xfId="33301"/>
    <cellStyle name="Normal 5 2 2 3 2 2 2 2 2 6" xfId="43856"/>
    <cellStyle name="Normal 5 2 2 3 2 2 2 2 2 7" xfId="54420"/>
    <cellStyle name="Normal 5 2 2 3 2 2 2 2 3" xfId="9877"/>
    <cellStyle name="Normal 5 2 2 3 2 2 2 2 3 2" xfId="25384"/>
    <cellStyle name="Normal 5 2 2 3 2 2 2 2 3 3" xfId="35941"/>
    <cellStyle name="Normal 5 2 2 3 2 2 2 2 3 4" xfId="46496"/>
    <cellStyle name="Normal 5 2 2 3 2 2 2 2 3 5" xfId="57060"/>
    <cellStyle name="Normal 5 2 2 3 2 2 2 2 4" xfId="4595"/>
    <cellStyle name="Normal 5 2 2 3 2 2 2 2 5" xfId="15173"/>
    <cellStyle name="Normal 5 2 2 3 2 2 2 2 6" xfId="20104"/>
    <cellStyle name="Normal 5 2 2 3 2 2 2 2 7" xfId="30661"/>
    <cellStyle name="Normal 5 2 2 3 2 2 2 2 8" xfId="41216"/>
    <cellStyle name="Normal 5 2 2 3 2 2 2 2 9" xfId="51780"/>
    <cellStyle name="Normal 5 2 2 3 2 2 2 3" xfId="6005"/>
    <cellStyle name="Normal 5 2 2 3 2 2 2 3 2" xfId="11286"/>
    <cellStyle name="Normal 5 2 2 3 2 2 2 3 2 2" xfId="26792"/>
    <cellStyle name="Normal 5 2 2 3 2 2 2 3 2 3" xfId="37349"/>
    <cellStyle name="Normal 5 2 2 3 2 2 2 3 2 4" xfId="47904"/>
    <cellStyle name="Normal 5 2 2 3 2 2 2 3 2 5" xfId="58468"/>
    <cellStyle name="Normal 5 2 2 3 2 2 2 3 3" xfId="16405"/>
    <cellStyle name="Normal 5 2 2 3 2 2 2 3 4" xfId="21512"/>
    <cellStyle name="Normal 5 2 2 3 2 2 2 3 5" xfId="32069"/>
    <cellStyle name="Normal 5 2 2 3 2 2 2 3 6" xfId="42624"/>
    <cellStyle name="Normal 5 2 2 3 2 2 2 3 7" xfId="53188"/>
    <cellStyle name="Normal 5 2 2 3 2 2 2 4" xfId="8645"/>
    <cellStyle name="Normal 5 2 2 3 2 2 2 4 2" xfId="24152"/>
    <cellStyle name="Normal 5 2 2 3 2 2 2 4 3" xfId="34709"/>
    <cellStyle name="Normal 5 2 2 3 2 2 2 4 4" xfId="45264"/>
    <cellStyle name="Normal 5 2 2 3 2 2 2 4 5" xfId="55828"/>
    <cellStyle name="Normal 5 2 2 3 2 2 2 5" xfId="3363"/>
    <cellStyle name="Normal 5 2 2 3 2 2 2 6" xfId="13941"/>
    <cellStyle name="Normal 5 2 2 3 2 2 2 7" xfId="18872"/>
    <cellStyle name="Normal 5 2 2 3 2 2 2 8" xfId="29429"/>
    <cellStyle name="Normal 5 2 2 3 2 2 2 9" xfId="39984"/>
    <cellStyle name="Normal 5 2 2 3 2 2 3" xfId="1071"/>
    <cellStyle name="Normal 5 2 2 3 2 2 3 10" xfId="50900"/>
    <cellStyle name="Normal 5 2 2 3 2 2 3 2" xfId="2303"/>
    <cellStyle name="Normal 5 2 2 3 2 2 3 2 2" xfId="7589"/>
    <cellStyle name="Normal 5 2 2 3 2 2 3 2 2 2" xfId="12870"/>
    <cellStyle name="Normal 5 2 2 3 2 2 3 2 2 2 2" xfId="28376"/>
    <cellStyle name="Normal 5 2 2 3 2 2 3 2 2 2 3" xfId="38933"/>
    <cellStyle name="Normal 5 2 2 3 2 2 3 2 2 2 4" xfId="49488"/>
    <cellStyle name="Normal 5 2 2 3 2 2 3 2 2 2 5" xfId="60052"/>
    <cellStyle name="Normal 5 2 2 3 2 2 3 2 2 3" xfId="17989"/>
    <cellStyle name="Normal 5 2 2 3 2 2 3 2 2 4" xfId="23096"/>
    <cellStyle name="Normal 5 2 2 3 2 2 3 2 2 5" xfId="33653"/>
    <cellStyle name="Normal 5 2 2 3 2 2 3 2 2 6" xfId="44208"/>
    <cellStyle name="Normal 5 2 2 3 2 2 3 2 2 7" xfId="54772"/>
    <cellStyle name="Normal 5 2 2 3 2 2 3 2 3" xfId="10229"/>
    <cellStyle name="Normal 5 2 2 3 2 2 3 2 3 2" xfId="25736"/>
    <cellStyle name="Normal 5 2 2 3 2 2 3 2 3 3" xfId="36293"/>
    <cellStyle name="Normal 5 2 2 3 2 2 3 2 3 4" xfId="46848"/>
    <cellStyle name="Normal 5 2 2 3 2 2 3 2 3 5" xfId="57412"/>
    <cellStyle name="Normal 5 2 2 3 2 2 3 2 4" xfId="4947"/>
    <cellStyle name="Normal 5 2 2 3 2 2 3 2 5" xfId="15525"/>
    <cellStyle name="Normal 5 2 2 3 2 2 3 2 6" xfId="20456"/>
    <cellStyle name="Normal 5 2 2 3 2 2 3 2 7" xfId="31013"/>
    <cellStyle name="Normal 5 2 2 3 2 2 3 2 8" xfId="41568"/>
    <cellStyle name="Normal 5 2 2 3 2 2 3 2 9" xfId="52132"/>
    <cellStyle name="Normal 5 2 2 3 2 2 3 3" xfId="6357"/>
    <cellStyle name="Normal 5 2 2 3 2 2 3 3 2" xfId="11638"/>
    <cellStyle name="Normal 5 2 2 3 2 2 3 3 2 2" xfId="27144"/>
    <cellStyle name="Normal 5 2 2 3 2 2 3 3 2 3" xfId="37701"/>
    <cellStyle name="Normal 5 2 2 3 2 2 3 3 2 4" xfId="48256"/>
    <cellStyle name="Normal 5 2 2 3 2 2 3 3 2 5" xfId="58820"/>
    <cellStyle name="Normal 5 2 2 3 2 2 3 3 3" xfId="16757"/>
    <cellStyle name="Normal 5 2 2 3 2 2 3 3 4" xfId="21864"/>
    <cellStyle name="Normal 5 2 2 3 2 2 3 3 5" xfId="32421"/>
    <cellStyle name="Normal 5 2 2 3 2 2 3 3 6" xfId="42976"/>
    <cellStyle name="Normal 5 2 2 3 2 2 3 3 7" xfId="53540"/>
    <cellStyle name="Normal 5 2 2 3 2 2 3 4" xfId="8997"/>
    <cellStyle name="Normal 5 2 2 3 2 2 3 4 2" xfId="24504"/>
    <cellStyle name="Normal 5 2 2 3 2 2 3 4 3" xfId="35061"/>
    <cellStyle name="Normal 5 2 2 3 2 2 3 4 4" xfId="45616"/>
    <cellStyle name="Normal 5 2 2 3 2 2 3 4 5" xfId="56180"/>
    <cellStyle name="Normal 5 2 2 3 2 2 3 5" xfId="3715"/>
    <cellStyle name="Normal 5 2 2 3 2 2 3 6" xfId="14293"/>
    <cellStyle name="Normal 5 2 2 3 2 2 3 7" xfId="19224"/>
    <cellStyle name="Normal 5 2 2 3 2 2 3 8" xfId="29781"/>
    <cellStyle name="Normal 5 2 2 3 2 2 3 9" xfId="40336"/>
    <cellStyle name="Normal 5 2 2 3 2 2 4" xfId="1599"/>
    <cellStyle name="Normal 5 2 2 3 2 2 4 2" xfId="6885"/>
    <cellStyle name="Normal 5 2 2 3 2 2 4 2 2" xfId="12166"/>
    <cellStyle name="Normal 5 2 2 3 2 2 4 2 2 2" xfId="27672"/>
    <cellStyle name="Normal 5 2 2 3 2 2 4 2 2 3" xfId="38229"/>
    <cellStyle name="Normal 5 2 2 3 2 2 4 2 2 4" xfId="48784"/>
    <cellStyle name="Normal 5 2 2 3 2 2 4 2 2 5" xfId="59348"/>
    <cellStyle name="Normal 5 2 2 3 2 2 4 2 3" xfId="17285"/>
    <cellStyle name="Normal 5 2 2 3 2 2 4 2 4" xfId="22392"/>
    <cellStyle name="Normal 5 2 2 3 2 2 4 2 5" xfId="32949"/>
    <cellStyle name="Normal 5 2 2 3 2 2 4 2 6" xfId="43504"/>
    <cellStyle name="Normal 5 2 2 3 2 2 4 2 7" xfId="54068"/>
    <cellStyle name="Normal 5 2 2 3 2 2 4 3" xfId="9525"/>
    <cellStyle name="Normal 5 2 2 3 2 2 4 3 2" xfId="25032"/>
    <cellStyle name="Normal 5 2 2 3 2 2 4 3 3" xfId="35589"/>
    <cellStyle name="Normal 5 2 2 3 2 2 4 3 4" xfId="46144"/>
    <cellStyle name="Normal 5 2 2 3 2 2 4 3 5" xfId="56708"/>
    <cellStyle name="Normal 5 2 2 3 2 2 4 4" xfId="4243"/>
    <cellStyle name="Normal 5 2 2 3 2 2 4 5" xfId="14821"/>
    <cellStyle name="Normal 5 2 2 3 2 2 4 6" xfId="19752"/>
    <cellStyle name="Normal 5 2 2 3 2 2 4 7" xfId="30309"/>
    <cellStyle name="Normal 5 2 2 3 2 2 4 8" xfId="40864"/>
    <cellStyle name="Normal 5 2 2 3 2 2 4 9" xfId="51428"/>
    <cellStyle name="Normal 5 2 2 3 2 2 5" xfId="5652"/>
    <cellStyle name="Normal 5 2 2 3 2 2 5 2" xfId="10934"/>
    <cellStyle name="Normal 5 2 2 3 2 2 5 2 2" xfId="26440"/>
    <cellStyle name="Normal 5 2 2 3 2 2 5 2 3" xfId="36997"/>
    <cellStyle name="Normal 5 2 2 3 2 2 5 2 4" xfId="47552"/>
    <cellStyle name="Normal 5 2 2 3 2 2 5 2 5" xfId="58116"/>
    <cellStyle name="Normal 5 2 2 3 2 2 5 3" xfId="16053"/>
    <cellStyle name="Normal 5 2 2 3 2 2 5 4" xfId="21160"/>
    <cellStyle name="Normal 5 2 2 3 2 2 5 5" xfId="31717"/>
    <cellStyle name="Normal 5 2 2 3 2 2 5 6" xfId="42272"/>
    <cellStyle name="Normal 5 2 2 3 2 2 5 7" xfId="52836"/>
    <cellStyle name="Normal 5 2 2 3 2 2 6" xfId="8293"/>
    <cellStyle name="Normal 5 2 2 3 2 2 6 2" xfId="23800"/>
    <cellStyle name="Normal 5 2 2 3 2 2 6 3" xfId="34357"/>
    <cellStyle name="Normal 5 2 2 3 2 2 6 4" xfId="44912"/>
    <cellStyle name="Normal 5 2 2 3 2 2 6 5" xfId="55476"/>
    <cellStyle name="Normal 5 2 2 3 2 2 7" xfId="3015"/>
    <cellStyle name="Normal 5 2 2 3 2 2 8" xfId="13589"/>
    <cellStyle name="Normal 5 2 2 3 2 2 9" xfId="18520"/>
    <cellStyle name="Normal 5 2 2 3 2 3" xfId="542"/>
    <cellStyle name="Normal 5 2 2 3 2 3 10" xfId="39808"/>
    <cellStyle name="Normal 5 2 2 3 2 3 11" xfId="50372"/>
    <cellStyle name="Normal 5 2 2 3 2 3 2" xfId="1247"/>
    <cellStyle name="Normal 5 2 2 3 2 3 2 10" xfId="51076"/>
    <cellStyle name="Normal 5 2 2 3 2 3 2 2" xfId="2479"/>
    <cellStyle name="Normal 5 2 2 3 2 3 2 2 2" xfId="7765"/>
    <cellStyle name="Normal 5 2 2 3 2 3 2 2 2 2" xfId="13046"/>
    <cellStyle name="Normal 5 2 2 3 2 3 2 2 2 2 2" xfId="28552"/>
    <cellStyle name="Normal 5 2 2 3 2 3 2 2 2 2 3" xfId="39109"/>
    <cellStyle name="Normal 5 2 2 3 2 3 2 2 2 2 4" xfId="49664"/>
    <cellStyle name="Normal 5 2 2 3 2 3 2 2 2 2 5" xfId="60228"/>
    <cellStyle name="Normal 5 2 2 3 2 3 2 2 2 3" xfId="18165"/>
    <cellStyle name="Normal 5 2 2 3 2 3 2 2 2 4" xfId="23272"/>
    <cellStyle name="Normal 5 2 2 3 2 3 2 2 2 5" xfId="33829"/>
    <cellStyle name="Normal 5 2 2 3 2 3 2 2 2 6" xfId="44384"/>
    <cellStyle name="Normal 5 2 2 3 2 3 2 2 2 7" xfId="54948"/>
    <cellStyle name="Normal 5 2 2 3 2 3 2 2 3" xfId="10405"/>
    <cellStyle name="Normal 5 2 2 3 2 3 2 2 3 2" xfId="25912"/>
    <cellStyle name="Normal 5 2 2 3 2 3 2 2 3 3" xfId="36469"/>
    <cellStyle name="Normal 5 2 2 3 2 3 2 2 3 4" xfId="47024"/>
    <cellStyle name="Normal 5 2 2 3 2 3 2 2 3 5" xfId="57588"/>
    <cellStyle name="Normal 5 2 2 3 2 3 2 2 4" xfId="5123"/>
    <cellStyle name="Normal 5 2 2 3 2 3 2 2 5" xfId="15701"/>
    <cellStyle name="Normal 5 2 2 3 2 3 2 2 6" xfId="20632"/>
    <cellStyle name="Normal 5 2 2 3 2 3 2 2 7" xfId="31189"/>
    <cellStyle name="Normal 5 2 2 3 2 3 2 2 8" xfId="41744"/>
    <cellStyle name="Normal 5 2 2 3 2 3 2 2 9" xfId="52308"/>
    <cellStyle name="Normal 5 2 2 3 2 3 2 3" xfId="6533"/>
    <cellStyle name="Normal 5 2 2 3 2 3 2 3 2" xfId="11814"/>
    <cellStyle name="Normal 5 2 2 3 2 3 2 3 2 2" xfId="27320"/>
    <cellStyle name="Normal 5 2 2 3 2 3 2 3 2 3" xfId="37877"/>
    <cellStyle name="Normal 5 2 2 3 2 3 2 3 2 4" xfId="48432"/>
    <cellStyle name="Normal 5 2 2 3 2 3 2 3 2 5" xfId="58996"/>
    <cellStyle name="Normal 5 2 2 3 2 3 2 3 3" xfId="16933"/>
    <cellStyle name="Normal 5 2 2 3 2 3 2 3 4" xfId="22040"/>
    <cellStyle name="Normal 5 2 2 3 2 3 2 3 5" xfId="32597"/>
    <cellStyle name="Normal 5 2 2 3 2 3 2 3 6" xfId="43152"/>
    <cellStyle name="Normal 5 2 2 3 2 3 2 3 7" xfId="53716"/>
    <cellStyle name="Normal 5 2 2 3 2 3 2 4" xfId="9173"/>
    <cellStyle name="Normal 5 2 2 3 2 3 2 4 2" xfId="24680"/>
    <cellStyle name="Normal 5 2 2 3 2 3 2 4 3" xfId="35237"/>
    <cellStyle name="Normal 5 2 2 3 2 3 2 4 4" xfId="45792"/>
    <cellStyle name="Normal 5 2 2 3 2 3 2 4 5" xfId="56356"/>
    <cellStyle name="Normal 5 2 2 3 2 3 2 5" xfId="3891"/>
    <cellStyle name="Normal 5 2 2 3 2 3 2 6" xfId="14469"/>
    <cellStyle name="Normal 5 2 2 3 2 3 2 7" xfId="19400"/>
    <cellStyle name="Normal 5 2 2 3 2 3 2 8" xfId="29957"/>
    <cellStyle name="Normal 5 2 2 3 2 3 2 9" xfId="40512"/>
    <cellStyle name="Normal 5 2 2 3 2 3 3" xfId="1775"/>
    <cellStyle name="Normal 5 2 2 3 2 3 3 2" xfId="7061"/>
    <cellStyle name="Normal 5 2 2 3 2 3 3 2 2" xfId="12342"/>
    <cellStyle name="Normal 5 2 2 3 2 3 3 2 2 2" xfId="27848"/>
    <cellStyle name="Normal 5 2 2 3 2 3 3 2 2 3" xfId="38405"/>
    <cellStyle name="Normal 5 2 2 3 2 3 3 2 2 4" xfId="48960"/>
    <cellStyle name="Normal 5 2 2 3 2 3 3 2 2 5" xfId="59524"/>
    <cellStyle name="Normal 5 2 2 3 2 3 3 2 3" xfId="17461"/>
    <cellStyle name="Normal 5 2 2 3 2 3 3 2 4" xfId="22568"/>
    <cellStyle name="Normal 5 2 2 3 2 3 3 2 5" xfId="33125"/>
    <cellStyle name="Normal 5 2 2 3 2 3 3 2 6" xfId="43680"/>
    <cellStyle name="Normal 5 2 2 3 2 3 3 2 7" xfId="54244"/>
    <cellStyle name="Normal 5 2 2 3 2 3 3 3" xfId="9701"/>
    <cellStyle name="Normal 5 2 2 3 2 3 3 3 2" xfId="25208"/>
    <cellStyle name="Normal 5 2 2 3 2 3 3 3 3" xfId="35765"/>
    <cellStyle name="Normal 5 2 2 3 2 3 3 3 4" xfId="46320"/>
    <cellStyle name="Normal 5 2 2 3 2 3 3 3 5" xfId="56884"/>
    <cellStyle name="Normal 5 2 2 3 2 3 3 4" xfId="4419"/>
    <cellStyle name="Normal 5 2 2 3 2 3 3 5" xfId="14997"/>
    <cellStyle name="Normal 5 2 2 3 2 3 3 6" xfId="19928"/>
    <cellStyle name="Normal 5 2 2 3 2 3 3 7" xfId="30485"/>
    <cellStyle name="Normal 5 2 2 3 2 3 3 8" xfId="41040"/>
    <cellStyle name="Normal 5 2 2 3 2 3 3 9" xfId="51604"/>
    <cellStyle name="Normal 5 2 2 3 2 3 4" xfId="5828"/>
    <cellStyle name="Normal 5 2 2 3 2 3 4 2" xfId="11110"/>
    <cellStyle name="Normal 5 2 2 3 2 3 4 2 2" xfId="26616"/>
    <cellStyle name="Normal 5 2 2 3 2 3 4 2 3" xfId="37173"/>
    <cellStyle name="Normal 5 2 2 3 2 3 4 2 4" xfId="47728"/>
    <cellStyle name="Normal 5 2 2 3 2 3 4 2 5" xfId="58292"/>
    <cellStyle name="Normal 5 2 2 3 2 3 4 3" xfId="16229"/>
    <cellStyle name="Normal 5 2 2 3 2 3 4 4" xfId="21336"/>
    <cellStyle name="Normal 5 2 2 3 2 3 4 5" xfId="31893"/>
    <cellStyle name="Normal 5 2 2 3 2 3 4 6" xfId="42448"/>
    <cellStyle name="Normal 5 2 2 3 2 3 4 7" xfId="53012"/>
    <cellStyle name="Normal 5 2 2 3 2 3 5" xfId="8469"/>
    <cellStyle name="Normal 5 2 2 3 2 3 5 2" xfId="23976"/>
    <cellStyle name="Normal 5 2 2 3 2 3 5 3" xfId="34533"/>
    <cellStyle name="Normal 5 2 2 3 2 3 5 4" xfId="45088"/>
    <cellStyle name="Normal 5 2 2 3 2 3 5 5" xfId="55652"/>
    <cellStyle name="Normal 5 2 2 3 2 3 6" xfId="3187"/>
    <cellStyle name="Normal 5 2 2 3 2 3 7" xfId="13765"/>
    <cellStyle name="Normal 5 2 2 3 2 3 8" xfId="18696"/>
    <cellStyle name="Normal 5 2 2 3 2 3 9" xfId="29253"/>
    <cellStyle name="Normal 5 2 2 3 2 4" xfId="895"/>
    <cellStyle name="Normal 5 2 2 3 2 4 10" xfId="50724"/>
    <cellStyle name="Normal 5 2 2 3 2 4 2" xfId="2127"/>
    <cellStyle name="Normal 5 2 2 3 2 4 2 2" xfId="7413"/>
    <cellStyle name="Normal 5 2 2 3 2 4 2 2 2" xfId="12694"/>
    <cellStyle name="Normal 5 2 2 3 2 4 2 2 2 2" xfId="28200"/>
    <cellStyle name="Normal 5 2 2 3 2 4 2 2 2 3" xfId="38757"/>
    <cellStyle name="Normal 5 2 2 3 2 4 2 2 2 4" xfId="49312"/>
    <cellStyle name="Normal 5 2 2 3 2 4 2 2 2 5" xfId="59876"/>
    <cellStyle name="Normal 5 2 2 3 2 4 2 2 3" xfId="17813"/>
    <cellStyle name="Normal 5 2 2 3 2 4 2 2 4" xfId="22920"/>
    <cellStyle name="Normal 5 2 2 3 2 4 2 2 5" xfId="33477"/>
    <cellStyle name="Normal 5 2 2 3 2 4 2 2 6" xfId="44032"/>
    <cellStyle name="Normal 5 2 2 3 2 4 2 2 7" xfId="54596"/>
    <cellStyle name="Normal 5 2 2 3 2 4 2 3" xfId="10053"/>
    <cellStyle name="Normal 5 2 2 3 2 4 2 3 2" xfId="25560"/>
    <cellStyle name="Normal 5 2 2 3 2 4 2 3 3" xfId="36117"/>
    <cellStyle name="Normal 5 2 2 3 2 4 2 3 4" xfId="46672"/>
    <cellStyle name="Normal 5 2 2 3 2 4 2 3 5" xfId="57236"/>
    <cellStyle name="Normal 5 2 2 3 2 4 2 4" xfId="4771"/>
    <cellStyle name="Normal 5 2 2 3 2 4 2 5" xfId="15349"/>
    <cellStyle name="Normal 5 2 2 3 2 4 2 6" xfId="20280"/>
    <cellStyle name="Normal 5 2 2 3 2 4 2 7" xfId="30837"/>
    <cellStyle name="Normal 5 2 2 3 2 4 2 8" xfId="41392"/>
    <cellStyle name="Normal 5 2 2 3 2 4 2 9" xfId="51956"/>
    <cellStyle name="Normal 5 2 2 3 2 4 3" xfId="6181"/>
    <cellStyle name="Normal 5 2 2 3 2 4 3 2" xfId="11462"/>
    <cellStyle name="Normal 5 2 2 3 2 4 3 2 2" xfId="26968"/>
    <cellStyle name="Normal 5 2 2 3 2 4 3 2 3" xfId="37525"/>
    <cellStyle name="Normal 5 2 2 3 2 4 3 2 4" xfId="48080"/>
    <cellStyle name="Normal 5 2 2 3 2 4 3 2 5" xfId="58644"/>
    <cellStyle name="Normal 5 2 2 3 2 4 3 3" xfId="16581"/>
    <cellStyle name="Normal 5 2 2 3 2 4 3 4" xfId="21688"/>
    <cellStyle name="Normal 5 2 2 3 2 4 3 5" xfId="32245"/>
    <cellStyle name="Normal 5 2 2 3 2 4 3 6" xfId="42800"/>
    <cellStyle name="Normal 5 2 2 3 2 4 3 7" xfId="53364"/>
    <cellStyle name="Normal 5 2 2 3 2 4 4" xfId="8821"/>
    <cellStyle name="Normal 5 2 2 3 2 4 4 2" xfId="24328"/>
    <cellStyle name="Normal 5 2 2 3 2 4 4 3" xfId="34885"/>
    <cellStyle name="Normal 5 2 2 3 2 4 4 4" xfId="45440"/>
    <cellStyle name="Normal 5 2 2 3 2 4 4 5" xfId="56004"/>
    <cellStyle name="Normal 5 2 2 3 2 4 5" xfId="3539"/>
    <cellStyle name="Normal 5 2 2 3 2 4 6" xfId="14117"/>
    <cellStyle name="Normal 5 2 2 3 2 4 7" xfId="19048"/>
    <cellStyle name="Normal 5 2 2 3 2 4 8" xfId="29605"/>
    <cellStyle name="Normal 5 2 2 3 2 4 9" xfId="40160"/>
    <cellStyle name="Normal 5 2 2 3 2 5" xfId="1423"/>
    <cellStyle name="Normal 5 2 2 3 2 5 2" xfId="6709"/>
    <cellStyle name="Normal 5 2 2 3 2 5 2 2" xfId="11990"/>
    <cellStyle name="Normal 5 2 2 3 2 5 2 2 2" xfId="27496"/>
    <cellStyle name="Normal 5 2 2 3 2 5 2 2 3" xfId="38053"/>
    <cellStyle name="Normal 5 2 2 3 2 5 2 2 4" xfId="48608"/>
    <cellStyle name="Normal 5 2 2 3 2 5 2 2 5" xfId="59172"/>
    <cellStyle name="Normal 5 2 2 3 2 5 2 3" xfId="17109"/>
    <cellStyle name="Normal 5 2 2 3 2 5 2 4" xfId="22216"/>
    <cellStyle name="Normal 5 2 2 3 2 5 2 5" xfId="32773"/>
    <cellStyle name="Normal 5 2 2 3 2 5 2 6" xfId="43328"/>
    <cellStyle name="Normal 5 2 2 3 2 5 2 7" xfId="53892"/>
    <cellStyle name="Normal 5 2 2 3 2 5 3" xfId="9349"/>
    <cellStyle name="Normal 5 2 2 3 2 5 3 2" xfId="24856"/>
    <cellStyle name="Normal 5 2 2 3 2 5 3 3" xfId="35413"/>
    <cellStyle name="Normal 5 2 2 3 2 5 3 4" xfId="45968"/>
    <cellStyle name="Normal 5 2 2 3 2 5 3 5" xfId="56532"/>
    <cellStyle name="Normal 5 2 2 3 2 5 4" xfId="4067"/>
    <cellStyle name="Normal 5 2 2 3 2 5 5" xfId="14645"/>
    <cellStyle name="Normal 5 2 2 3 2 5 6" xfId="19576"/>
    <cellStyle name="Normal 5 2 2 3 2 5 7" xfId="30133"/>
    <cellStyle name="Normal 5 2 2 3 2 5 8" xfId="40688"/>
    <cellStyle name="Normal 5 2 2 3 2 5 9" xfId="51252"/>
    <cellStyle name="Normal 5 2 2 3 2 6" xfId="2655"/>
    <cellStyle name="Normal 5 2 2 3 2 6 2" xfId="7941"/>
    <cellStyle name="Normal 5 2 2 3 2 6 2 2" xfId="13222"/>
    <cellStyle name="Normal 5 2 2 3 2 6 2 2 2" xfId="28728"/>
    <cellStyle name="Normal 5 2 2 3 2 6 2 2 3" xfId="39285"/>
    <cellStyle name="Normal 5 2 2 3 2 6 2 2 4" xfId="49840"/>
    <cellStyle name="Normal 5 2 2 3 2 6 2 2 5" xfId="60404"/>
    <cellStyle name="Normal 5 2 2 3 2 6 2 3" xfId="23448"/>
    <cellStyle name="Normal 5 2 2 3 2 6 2 4" xfId="34005"/>
    <cellStyle name="Normal 5 2 2 3 2 6 2 5" xfId="44560"/>
    <cellStyle name="Normal 5 2 2 3 2 6 2 6" xfId="55124"/>
    <cellStyle name="Normal 5 2 2 3 2 6 3" xfId="10581"/>
    <cellStyle name="Normal 5 2 2 3 2 6 3 2" xfId="26088"/>
    <cellStyle name="Normal 5 2 2 3 2 6 3 3" xfId="36645"/>
    <cellStyle name="Normal 5 2 2 3 2 6 3 4" xfId="47200"/>
    <cellStyle name="Normal 5 2 2 3 2 6 3 5" xfId="57764"/>
    <cellStyle name="Normal 5 2 2 3 2 6 4" xfId="5299"/>
    <cellStyle name="Normal 5 2 2 3 2 6 5" xfId="15877"/>
    <cellStyle name="Normal 5 2 2 3 2 6 6" xfId="20808"/>
    <cellStyle name="Normal 5 2 2 3 2 6 7" xfId="31365"/>
    <cellStyle name="Normal 5 2 2 3 2 6 8" xfId="41920"/>
    <cellStyle name="Normal 5 2 2 3 2 6 9" xfId="52484"/>
    <cellStyle name="Normal 5 2 2 3 2 7" xfId="5476"/>
    <cellStyle name="Normal 5 2 2 3 2 7 2" xfId="10758"/>
    <cellStyle name="Normal 5 2 2 3 2 7 2 2" xfId="26264"/>
    <cellStyle name="Normal 5 2 2 3 2 7 2 3" xfId="36821"/>
    <cellStyle name="Normal 5 2 2 3 2 7 2 4" xfId="47376"/>
    <cellStyle name="Normal 5 2 2 3 2 7 2 5" xfId="57940"/>
    <cellStyle name="Normal 5 2 2 3 2 7 3" xfId="20984"/>
    <cellStyle name="Normal 5 2 2 3 2 7 4" xfId="31541"/>
    <cellStyle name="Normal 5 2 2 3 2 7 5" xfId="42096"/>
    <cellStyle name="Normal 5 2 2 3 2 7 6" xfId="52660"/>
    <cellStyle name="Normal 5 2 2 3 2 8" xfId="8117"/>
    <cellStyle name="Normal 5 2 2 3 2 8 2" xfId="23624"/>
    <cellStyle name="Normal 5 2 2 3 2 8 3" xfId="34181"/>
    <cellStyle name="Normal 5 2 2 3 2 8 4" xfId="44736"/>
    <cellStyle name="Normal 5 2 2 3 2 8 5" xfId="55300"/>
    <cellStyle name="Normal 5 2 2 3 2 9" xfId="2832"/>
    <cellStyle name="Normal 5 2 2 3 3" xfId="279"/>
    <cellStyle name="Normal 5 2 2 3 3 10" xfId="28994"/>
    <cellStyle name="Normal 5 2 2 3 3 11" xfId="39549"/>
    <cellStyle name="Normal 5 2 2 3 3 12" xfId="50109"/>
    <cellStyle name="Normal 5 2 2 3 3 2" xfId="632"/>
    <cellStyle name="Normal 5 2 2 3 3 2 10" xfId="50461"/>
    <cellStyle name="Normal 5 2 2 3 3 2 2" xfId="1864"/>
    <cellStyle name="Normal 5 2 2 3 3 2 2 2" xfId="7150"/>
    <cellStyle name="Normal 5 2 2 3 3 2 2 2 2" xfId="12431"/>
    <cellStyle name="Normal 5 2 2 3 3 2 2 2 2 2" xfId="27937"/>
    <cellStyle name="Normal 5 2 2 3 3 2 2 2 2 3" xfId="38494"/>
    <cellStyle name="Normal 5 2 2 3 3 2 2 2 2 4" xfId="49049"/>
    <cellStyle name="Normal 5 2 2 3 3 2 2 2 2 5" xfId="59613"/>
    <cellStyle name="Normal 5 2 2 3 3 2 2 2 3" xfId="17550"/>
    <cellStyle name="Normal 5 2 2 3 3 2 2 2 4" xfId="22657"/>
    <cellStyle name="Normal 5 2 2 3 3 2 2 2 5" xfId="33214"/>
    <cellStyle name="Normal 5 2 2 3 3 2 2 2 6" xfId="43769"/>
    <cellStyle name="Normal 5 2 2 3 3 2 2 2 7" xfId="54333"/>
    <cellStyle name="Normal 5 2 2 3 3 2 2 3" xfId="9790"/>
    <cellStyle name="Normal 5 2 2 3 3 2 2 3 2" xfId="25297"/>
    <cellStyle name="Normal 5 2 2 3 3 2 2 3 3" xfId="35854"/>
    <cellStyle name="Normal 5 2 2 3 3 2 2 3 4" xfId="46409"/>
    <cellStyle name="Normal 5 2 2 3 3 2 2 3 5" xfId="56973"/>
    <cellStyle name="Normal 5 2 2 3 3 2 2 4" xfId="4508"/>
    <cellStyle name="Normal 5 2 2 3 3 2 2 5" xfId="15086"/>
    <cellStyle name="Normal 5 2 2 3 3 2 2 6" xfId="20017"/>
    <cellStyle name="Normal 5 2 2 3 3 2 2 7" xfId="30574"/>
    <cellStyle name="Normal 5 2 2 3 3 2 2 8" xfId="41129"/>
    <cellStyle name="Normal 5 2 2 3 3 2 2 9" xfId="51693"/>
    <cellStyle name="Normal 5 2 2 3 3 2 3" xfId="5918"/>
    <cellStyle name="Normal 5 2 2 3 3 2 3 2" xfId="11199"/>
    <cellStyle name="Normal 5 2 2 3 3 2 3 2 2" xfId="26705"/>
    <cellStyle name="Normal 5 2 2 3 3 2 3 2 3" xfId="37262"/>
    <cellStyle name="Normal 5 2 2 3 3 2 3 2 4" xfId="47817"/>
    <cellStyle name="Normal 5 2 2 3 3 2 3 2 5" xfId="58381"/>
    <cellStyle name="Normal 5 2 2 3 3 2 3 3" xfId="16318"/>
    <cellStyle name="Normal 5 2 2 3 3 2 3 4" xfId="21425"/>
    <cellStyle name="Normal 5 2 2 3 3 2 3 5" xfId="31982"/>
    <cellStyle name="Normal 5 2 2 3 3 2 3 6" xfId="42537"/>
    <cellStyle name="Normal 5 2 2 3 3 2 3 7" xfId="53101"/>
    <cellStyle name="Normal 5 2 2 3 3 2 4" xfId="8558"/>
    <cellStyle name="Normal 5 2 2 3 3 2 4 2" xfId="24065"/>
    <cellStyle name="Normal 5 2 2 3 3 2 4 3" xfId="34622"/>
    <cellStyle name="Normal 5 2 2 3 3 2 4 4" xfId="45177"/>
    <cellStyle name="Normal 5 2 2 3 3 2 4 5" xfId="55741"/>
    <cellStyle name="Normal 5 2 2 3 3 2 5" xfId="3276"/>
    <cellStyle name="Normal 5 2 2 3 3 2 6" xfId="13854"/>
    <cellStyle name="Normal 5 2 2 3 3 2 7" xfId="18785"/>
    <cellStyle name="Normal 5 2 2 3 3 2 8" xfId="29342"/>
    <cellStyle name="Normal 5 2 2 3 3 2 9" xfId="39897"/>
    <cellStyle name="Normal 5 2 2 3 3 3" xfId="984"/>
    <cellStyle name="Normal 5 2 2 3 3 3 10" xfId="50813"/>
    <cellStyle name="Normal 5 2 2 3 3 3 2" xfId="2216"/>
    <cellStyle name="Normal 5 2 2 3 3 3 2 2" xfId="7502"/>
    <cellStyle name="Normal 5 2 2 3 3 3 2 2 2" xfId="12783"/>
    <cellStyle name="Normal 5 2 2 3 3 3 2 2 2 2" xfId="28289"/>
    <cellStyle name="Normal 5 2 2 3 3 3 2 2 2 3" xfId="38846"/>
    <cellStyle name="Normal 5 2 2 3 3 3 2 2 2 4" xfId="49401"/>
    <cellStyle name="Normal 5 2 2 3 3 3 2 2 2 5" xfId="59965"/>
    <cellStyle name="Normal 5 2 2 3 3 3 2 2 3" xfId="17902"/>
    <cellStyle name="Normal 5 2 2 3 3 3 2 2 4" xfId="23009"/>
    <cellStyle name="Normal 5 2 2 3 3 3 2 2 5" xfId="33566"/>
    <cellStyle name="Normal 5 2 2 3 3 3 2 2 6" xfId="44121"/>
    <cellStyle name="Normal 5 2 2 3 3 3 2 2 7" xfId="54685"/>
    <cellStyle name="Normal 5 2 2 3 3 3 2 3" xfId="10142"/>
    <cellStyle name="Normal 5 2 2 3 3 3 2 3 2" xfId="25649"/>
    <cellStyle name="Normal 5 2 2 3 3 3 2 3 3" xfId="36206"/>
    <cellStyle name="Normal 5 2 2 3 3 3 2 3 4" xfId="46761"/>
    <cellStyle name="Normal 5 2 2 3 3 3 2 3 5" xfId="57325"/>
    <cellStyle name="Normal 5 2 2 3 3 3 2 4" xfId="4860"/>
    <cellStyle name="Normal 5 2 2 3 3 3 2 5" xfId="15438"/>
    <cellStyle name="Normal 5 2 2 3 3 3 2 6" xfId="20369"/>
    <cellStyle name="Normal 5 2 2 3 3 3 2 7" xfId="30926"/>
    <cellStyle name="Normal 5 2 2 3 3 3 2 8" xfId="41481"/>
    <cellStyle name="Normal 5 2 2 3 3 3 2 9" xfId="52045"/>
    <cellStyle name="Normal 5 2 2 3 3 3 3" xfId="6270"/>
    <cellStyle name="Normal 5 2 2 3 3 3 3 2" xfId="11551"/>
    <cellStyle name="Normal 5 2 2 3 3 3 3 2 2" xfId="27057"/>
    <cellStyle name="Normal 5 2 2 3 3 3 3 2 3" xfId="37614"/>
    <cellStyle name="Normal 5 2 2 3 3 3 3 2 4" xfId="48169"/>
    <cellStyle name="Normal 5 2 2 3 3 3 3 2 5" xfId="58733"/>
    <cellStyle name="Normal 5 2 2 3 3 3 3 3" xfId="16670"/>
    <cellStyle name="Normal 5 2 2 3 3 3 3 4" xfId="21777"/>
    <cellStyle name="Normal 5 2 2 3 3 3 3 5" xfId="32334"/>
    <cellStyle name="Normal 5 2 2 3 3 3 3 6" xfId="42889"/>
    <cellStyle name="Normal 5 2 2 3 3 3 3 7" xfId="53453"/>
    <cellStyle name="Normal 5 2 2 3 3 3 4" xfId="8910"/>
    <cellStyle name="Normal 5 2 2 3 3 3 4 2" xfId="24417"/>
    <cellStyle name="Normal 5 2 2 3 3 3 4 3" xfId="34974"/>
    <cellStyle name="Normal 5 2 2 3 3 3 4 4" xfId="45529"/>
    <cellStyle name="Normal 5 2 2 3 3 3 4 5" xfId="56093"/>
    <cellStyle name="Normal 5 2 2 3 3 3 5" xfId="3628"/>
    <cellStyle name="Normal 5 2 2 3 3 3 6" xfId="14206"/>
    <cellStyle name="Normal 5 2 2 3 3 3 7" xfId="19137"/>
    <cellStyle name="Normal 5 2 2 3 3 3 8" xfId="29694"/>
    <cellStyle name="Normal 5 2 2 3 3 3 9" xfId="40249"/>
    <cellStyle name="Normal 5 2 2 3 3 4" xfId="1512"/>
    <cellStyle name="Normal 5 2 2 3 3 4 2" xfId="6798"/>
    <cellStyle name="Normal 5 2 2 3 3 4 2 2" xfId="12079"/>
    <cellStyle name="Normal 5 2 2 3 3 4 2 2 2" xfId="27585"/>
    <cellStyle name="Normal 5 2 2 3 3 4 2 2 3" xfId="38142"/>
    <cellStyle name="Normal 5 2 2 3 3 4 2 2 4" xfId="48697"/>
    <cellStyle name="Normal 5 2 2 3 3 4 2 2 5" xfId="59261"/>
    <cellStyle name="Normal 5 2 2 3 3 4 2 3" xfId="17198"/>
    <cellStyle name="Normal 5 2 2 3 3 4 2 4" xfId="22305"/>
    <cellStyle name="Normal 5 2 2 3 3 4 2 5" xfId="32862"/>
    <cellStyle name="Normal 5 2 2 3 3 4 2 6" xfId="43417"/>
    <cellStyle name="Normal 5 2 2 3 3 4 2 7" xfId="53981"/>
    <cellStyle name="Normal 5 2 2 3 3 4 3" xfId="9438"/>
    <cellStyle name="Normal 5 2 2 3 3 4 3 2" xfId="24945"/>
    <cellStyle name="Normal 5 2 2 3 3 4 3 3" xfId="35502"/>
    <cellStyle name="Normal 5 2 2 3 3 4 3 4" xfId="46057"/>
    <cellStyle name="Normal 5 2 2 3 3 4 3 5" xfId="56621"/>
    <cellStyle name="Normal 5 2 2 3 3 4 4" xfId="4156"/>
    <cellStyle name="Normal 5 2 2 3 3 4 5" xfId="14734"/>
    <cellStyle name="Normal 5 2 2 3 3 4 6" xfId="19665"/>
    <cellStyle name="Normal 5 2 2 3 3 4 7" xfId="30222"/>
    <cellStyle name="Normal 5 2 2 3 3 4 8" xfId="40777"/>
    <cellStyle name="Normal 5 2 2 3 3 4 9" xfId="51341"/>
    <cellStyle name="Normal 5 2 2 3 3 5" xfId="5565"/>
    <cellStyle name="Normal 5 2 2 3 3 5 2" xfId="10847"/>
    <cellStyle name="Normal 5 2 2 3 3 5 2 2" xfId="26353"/>
    <cellStyle name="Normal 5 2 2 3 3 5 2 3" xfId="36910"/>
    <cellStyle name="Normal 5 2 2 3 3 5 2 4" xfId="47465"/>
    <cellStyle name="Normal 5 2 2 3 3 5 2 5" xfId="58029"/>
    <cellStyle name="Normal 5 2 2 3 3 5 3" xfId="15966"/>
    <cellStyle name="Normal 5 2 2 3 3 5 4" xfId="21073"/>
    <cellStyle name="Normal 5 2 2 3 3 5 5" xfId="31630"/>
    <cellStyle name="Normal 5 2 2 3 3 5 6" xfId="42185"/>
    <cellStyle name="Normal 5 2 2 3 3 5 7" xfId="52749"/>
    <cellStyle name="Normal 5 2 2 3 3 6" xfId="8206"/>
    <cellStyle name="Normal 5 2 2 3 3 6 2" xfId="23713"/>
    <cellStyle name="Normal 5 2 2 3 3 6 3" xfId="34270"/>
    <cellStyle name="Normal 5 2 2 3 3 6 4" xfId="44825"/>
    <cellStyle name="Normal 5 2 2 3 3 6 5" xfId="55389"/>
    <cellStyle name="Normal 5 2 2 3 3 7" xfId="2928"/>
    <cellStyle name="Normal 5 2 2 3 3 8" xfId="13502"/>
    <cellStyle name="Normal 5 2 2 3 3 9" xfId="18433"/>
    <cellStyle name="Normal 5 2 2 3 4" xfId="455"/>
    <cellStyle name="Normal 5 2 2 3 4 10" xfId="39723"/>
    <cellStyle name="Normal 5 2 2 3 4 11" xfId="50285"/>
    <cellStyle name="Normal 5 2 2 3 4 2" xfId="1160"/>
    <cellStyle name="Normal 5 2 2 3 4 2 10" xfId="50989"/>
    <cellStyle name="Normal 5 2 2 3 4 2 2" xfId="2392"/>
    <cellStyle name="Normal 5 2 2 3 4 2 2 2" xfId="7678"/>
    <cellStyle name="Normal 5 2 2 3 4 2 2 2 2" xfId="12959"/>
    <cellStyle name="Normal 5 2 2 3 4 2 2 2 2 2" xfId="28465"/>
    <cellStyle name="Normal 5 2 2 3 4 2 2 2 2 3" xfId="39022"/>
    <cellStyle name="Normal 5 2 2 3 4 2 2 2 2 4" xfId="49577"/>
    <cellStyle name="Normal 5 2 2 3 4 2 2 2 2 5" xfId="60141"/>
    <cellStyle name="Normal 5 2 2 3 4 2 2 2 3" xfId="18078"/>
    <cellStyle name="Normal 5 2 2 3 4 2 2 2 4" xfId="23185"/>
    <cellStyle name="Normal 5 2 2 3 4 2 2 2 5" xfId="33742"/>
    <cellStyle name="Normal 5 2 2 3 4 2 2 2 6" xfId="44297"/>
    <cellStyle name="Normal 5 2 2 3 4 2 2 2 7" xfId="54861"/>
    <cellStyle name="Normal 5 2 2 3 4 2 2 3" xfId="10318"/>
    <cellStyle name="Normal 5 2 2 3 4 2 2 3 2" xfId="25825"/>
    <cellStyle name="Normal 5 2 2 3 4 2 2 3 3" xfId="36382"/>
    <cellStyle name="Normal 5 2 2 3 4 2 2 3 4" xfId="46937"/>
    <cellStyle name="Normal 5 2 2 3 4 2 2 3 5" xfId="57501"/>
    <cellStyle name="Normal 5 2 2 3 4 2 2 4" xfId="5036"/>
    <cellStyle name="Normal 5 2 2 3 4 2 2 5" xfId="15614"/>
    <cellStyle name="Normal 5 2 2 3 4 2 2 6" xfId="20545"/>
    <cellStyle name="Normal 5 2 2 3 4 2 2 7" xfId="31102"/>
    <cellStyle name="Normal 5 2 2 3 4 2 2 8" xfId="41657"/>
    <cellStyle name="Normal 5 2 2 3 4 2 2 9" xfId="52221"/>
    <cellStyle name="Normal 5 2 2 3 4 2 3" xfId="6446"/>
    <cellStyle name="Normal 5 2 2 3 4 2 3 2" xfId="11727"/>
    <cellStyle name="Normal 5 2 2 3 4 2 3 2 2" xfId="27233"/>
    <cellStyle name="Normal 5 2 2 3 4 2 3 2 3" xfId="37790"/>
    <cellStyle name="Normal 5 2 2 3 4 2 3 2 4" xfId="48345"/>
    <cellStyle name="Normal 5 2 2 3 4 2 3 2 5" xfId="58909"/>
    <cellStyle name="Normal 5 2 2 3 4 2 3 3" xfId="16846"/>
    <cellStyle name="Normal 5 2 2 3 4 2 3 4" xfId="21953"/>
    <cellStyle name="Normal 5 2 2 3 4 2 3 5" xfId="32510"/>
    <cellStyle name="Normal 5 2 2 3 4 2 3 6" xfId="43065"/>
    <cellStyle name="Normal 5 2 2 3 4 2 3 7" xfId="53629"/>
    <cellStyle name="Normal 5 2 2 3 4 2 4" xfId="9086"/>
    <cellStyle name="Normal 5 2 2 3 4 2 4 2" xfId="24593"/>
    <cellStyle name="Normal 5 2 2 3 4 2 4 3" xfId="35150"/>
    <cellStyle name="Normal 5 2 2 3 4 2 4 4" xfId="45705"/>
    <cellStyle name="Normal 5 2 2 3 4 2 4 5" xfId="56269"/>
    <cellStyle name="Normal 5 2 2 3 4 2 5" xfId="3804"/>
    <cellStyle name="Normal 5 2 2 3 4 2 6" xfId="14382"/>
    <cellStyle name="Normal 5 2 2 3 4 2 7" xfId="19313"/>
    <cellStyle name="Normal 5 2 2 3 4 2 8" xfId="29870"/>
    <cellStyle name="Normal 5 2 2 3 4 2 9" xfId="40425"/>
    <cellStyle name="Normal 5 2 2 3 4 3" xfId="1688"/>
    <cellStyle name="Normal 5 2 2 3 4 3 2" xfId="6974"/>
    <cellStyle name="Normal 5 2 2 3 4 3 2 2" xfId="12255"/>
    <cellStyle name="Normal 5 2 2 3 4 3 2 2 2" xfId="27761"/>
    <cellStyle name="Normal 5 2 2 3 4 3 2 2 3" xfId="38318"/>
    <cellStyle name="Normal 5 2 2 3 4 3 2 2 4" xfId="48873"/>
    <cellStyle name="Normal 5 2 2 3 4 3 2 2 5" xfId="59437"/>
    <cellStyle name="Normal 5 2 2 3 4 3 2 3" xfId="17374"/>
    <cellStyle name="Normal 5 2 2 3 4 3 2 4" xfId="22481"/>
    <cellStyle name="Normal 5 2 2 3 4 3 2 5" xfId="33038"/>
    <cellStyle name="Normal 5 2 2 3 4 3 2 6" xfId="43593"/>
    <cellStyle name="Normal 5 2 2 3 4 3 2 7" xfId="54157"/>
    <cellStyle name="Normal 5 2 2 3 4 3 3" xfId="9614"/>
    <cellStyle name="Normal 5 2 2 3 4 3 3 2" xfId="25121"/>
    <cellStyle name="Normal 5 2 2 3 4 3 3 3" xfId="35678"/>
    <cellStyle name="Normal 5 2 2 3 4 3 3 4" xfId="46233"/>
    <cellStyle name="Normal 5 2 2 3 4 3 3 5" xfId="56797"/>
    <cellStyle name="Normal 5 2 2 3 4 3 4" xfId="4332"/>
    <cellStyle name="Normal 5 2 2 3 4 3 5" xfId="14910"/>
    <cellStyle name="Normal 5 2 2 3 4 3 6" xfId="19841"/>
    <cellStyle name="Normal 5 2 2 3 4 3 7" xfId="30398"/>
    <cellStyle name="Normal 5 2 2 3 4 3 8" xfId="40953"/>
    <cellStyle name="Normal 5 2 2 3 4 3 9" xfId="51517"/>
    <cellStyle name="Normal 5 2 2 3 4 4" xfId="5741"/>
    <cellStyle name="Normal 5 2 2 3 4 4 2" xfId="11023"/>
    <cellStyle name="Normal 5 2 2 3 4 4 2 2" xfId="26529"/>
    <cellStyle name="Normal 5 2 2 3 4 4 2 3" xfId="37086"/>
    <cellStyle name="Normal 5 2 2 3 4 4 2 4" xfId="47641"/>
    <cellStyle name="Normal 5 2 2 3 4 4 2 5" xfId="58205"/>
    <cellStyle name="Normal 5 2 2 3 4 4 3" xfId="16142"/>
    <cellStyle name="Normal 5 2 2 3 4 4 4" xfId="21249"/>
    <cellStyle name="Normal 5 2 2 3 4 4 5" xfId="31806"/>
    <cellStyle name="Normal 5 2 2 3 4 4 6" xfId="42361"/>
    <cellStyle name="Normal 5 2 2 3 4 4 7" xfId="52925"/>
    <cellStyle name="Normal 5 2 2 3 4 5" xfId="8382"/>
    <cellStyle name="Normal 5 2 2 3 4 5 2" xfId="23889"/>
    <cellStyle name="Normal 5 2 2 3 4 5 3" xfId="34446"/>
    <cellStyle name="Normal 5 2 2 3 4 5 4" xfId="45001"/>
    <cellStyle name="Normal 5 2 2 3 4 5 5" xfId="55565"/>
    <cellStyle name="Normal 5 2 2 3 4 6" xfId="3102"/>
    <cellStyle name="Normal 5 2 2 3 4 7" xfId="13678"/>
    <cellStyle name="Normal 5 2 2 3 4 8" xfId="18609"/>
    <cellStyle name="Normal 5 2 2 3 4 9" xfId="29168"/>
    <cellStyle name="Normal 5 2 2 3 5" xfId="808"/>
    <cellStyle name="Normal 5 2 2 3 5 10" xfId="50637"/>
    <cellStyle name="Normal 5 2 2 3 5 2" xfId="2040"/>
    <cellStyle name="Normal 5 2 2 3 5 2 2" xfId="7326"/>
    <cellStyle name="Normal 5 2 2 3 5 2 2 2" xfId="12607"/>
    <cellStyle name="Normal 5 2 2 3 5 2 2 2 2" xfId="28113"/>
    <cellStyle name="Normal 5 2 2 3 5 2 2 2 3" xfId="38670"/>
    <cellStyle name="Normal 5 2 2 3 5 2 2 2 4" xfId="49225"/>
    <cellStyle name="Normal 5 2 2 3 5 2 2 2 5" xfId="59789"/>
    <cellStyle name="Normal 5 2 2 3 5 2 2 3" xfId="17726"/>
    <cellStyle name="Normal 5 2 2 3 5 2 2 4" xfId="22833"/>
    <cellStyle name="Normal 5 2 2 3 5 2 2 5" xfId="33390"/>
    <cellStyle name="Normal 5 2 2 3 5 2 2 6" xfId="43945"/>
    <cellStyle name="Normal 5 2 2 3 5 2 2 7" xfId="54509"/>
    <cellStyle name="Normal 5 2 2 3 5 2 3" xfId="9966"/>
    <cellStyle name="Normal 5 2 2 3 5 2 3 2" xfId="25473"/>
    <cellStyle name="Normal 5 2 2 3 5 2 3 3" xfId="36030"/>
    <cellStyle name="Normal 5 2 2 3 5 2 3 4" xfId="46585"/>
    <cellStyle name="Normal 5 2 2 3 5 2 3 5" xfId="57149"/>
    <cellStyle name="Normal 5 2 2 3 5 2 4" xfId="4684"/>
    <cellStyle name="Normal 5 2 2 3 5 2 5" xfId="15262"/>
    <cellStyle name="Normal 5 2 2 3 5 2 6" xfId="20193"/>
    <cellStyle name="Normal 5 2 2 3 5 2 7" xfId="30750"/>
    <cellStyle name="Normal 5 2 2 3 5 2 8" xfId="41305"/>
    <cellStyle name="Normal 5 2 2 3 5 2 9" xfId="51869"/>
    <cellStyle name="Normal 5 2 2 3 5 3" xfId="6094"/>
    <cellStyle name="Normal 5 2 2 3 5 3 2" xfId="11375"/>
    <cellStyle name="Normal 5 2 2 3 5 3 2 2" xfId="26881"/>
    <cellStyle name="Normal 5 2 2 3 5 3 2 3" xfId="37438"/>
    <cellStyle name="Normal 5 2 2 3 5 3 2 4" xfId="47993"/>
    <cellStyle name="Normal 5 2 2 3 5 3 2 5" xfId="58557"/>
    <cellStyle name="Normal 5 2 2 3 5 3 3" xfId="16494"/>
    <cellStyle name="Normal 5 2 2 3 5 3 4" xfId="21601"/>
    <cellStyle name="Normal 5 2 2 3 5 3 5" xfId="32158"/>
    <cellStyle name="Normal 5 2 2 3 5 3 6" xfId="42713"/>
    <cellStyle name="Normal 5 2 2 3 5 3 7" xfId="53277"/>
    <cellStyle name="Normal 5 2 2 3 5 4" xfId="8734"/>
    <cellStyle name="Normal 5 2 2 3 5 4 2" xfId="24241"/>
    <cellStyle name="Normal 5 2 2 3 5 4 3" xfId="34798"/>
    <cellStyle name="Normal 5 2 2 3 5 4 4" xfId="45353"/>
    <cellStyle name="Normal 5 2 2 3 5 4 5" xfId="55917"/>
    <cellStyle name="Normal 5 2 2 3 5 5" xfId="3452"/>
    <cellStyle name="Normal 5 2 2 3 5 6" xfId="14030"/>
    <cellStyle name="Normal 5 2 2 3 5 7" xfId="18961"/>
    <cellStyle name="Normal 5 2 2 3 5 8" xfId="29518"/>
    <cellStyle name="Normal 5 2 2 3 5 9" xfId="40073"/>
    <cellStyle name="Normal 5 2 2 3 6" xfId="1336"/>
    <cellStyle name="Normal 5 2 2 3 6 2" xfId="6622"/>
    <cellStyle name="Normal 5 2 2 3 6 2 2" xfId="11903"/>
    <cellStyle name="Normal 5 2 2 3 6 2 2 2" xfId="27409"/>
    <cellStyle name="Normal 5 2 2 3 6 2 2 3" xfId="37966"/>
    <cellStyle name="Normal 5 2 2 3 6 2 2 4" xfId="48521"/>
    <cellStyle name="Normal 5 2 2 3 6 2 2 5" xfId="59085"/>
    <cellStyle name="Normal 5 2 2 3 6 2 3" xfId="17022"/>
    <cellStyle name="Normal 5 2 2 3 6 2 4" xfId="22129"/>
    <cellStyle name="Normal 5 2 2 3 6 2 5" xfId="32686"/>
    <cellStyle name="Normal 5 2 2 3 6 2 6" xfId="43241"/>
    <cellStyle name="Normal 5 2 2 3 6 2 7" xfId="53805"/>
    <cellStyle name="Normal 5 2 2 3 6 3" xfId="9262"/>
    <cellStyle name="Normal 5 2 2 3 6 3 2" xfId="24769"/>
    <cellStyle name="Normal 5 2 2 3 6 3 3" xfId="35326"/>
    <cellStyle name="Normal 5 2 2 3 6 3 4" xfId="45881"/>
    <cellStyle name="Normal 5 2 2 3 6 3 5" xfId="56445"/>
    <cellStyle name="Normal 5 2 2 3 6 4" xfId="3980"/>
    <cellStyle name="Normal 5 2 2 3 6 5" xfId="14558"/>
    <cellStyle name="Normal 5 2 2 3 6 6" xfId="19489"/>
    <cellStyle name="Normal 5 2 2 3 6 7" xfId="30046"/>
    <cellStyle name="Normal 5 2 2 3 6 8" xfId="40601"/>
    <cellStyle name="Normal 5 2 2 3 6 9" xfId="51165"/>
    <cellStyle name="Normal 5 2 2 3 7" xfId="2568"/>
    <cellStyle name="Normal 5 2 2 3 7 2" xfId="7854"/>
    <cellStyle name="Normal 5 2 2 3 7 2 2" xfId="13135"/>
    <cellStyle name="Normal 5 2 2 3 7 2 2 2" xfId="28641"/>
    <cellStyle name="Normal 5 2 2 3 7 2 2 3" xfId="39198"/>
    <cellStyle name="Normal 5 2 2 3 7 2 2 4" xfId="49753"/>
    <cellStyle name="Normal 5 2 2 3 7 2 2 5" xfId="60317"/>
    <cellStyle name="Normal 5 2 2 3 7 2 3" xfId="23361"/>
    <cellStyle name="Normal 5 2 2 3 7 2 4" xfId="33918"/>
    <cellStyle name="Normal 5 2 2 3 7 2 5" xfId="44473"/>
    <cellStyle name="Normal 5 2 2 3 7 2 6" xfId="55037"/>
    <cellStyle name="Normal 5 2 2 3 7 3" xfId="10494"/>
    <cellStyle name="Normal 5 2 2 3 7 3 2" xfId="26001"/>
    <cellStyle name="Normal 5 2 2 3 7 3 3" xfId="36558"/>
    <cellStyle name="Normal 5 2 2 3 7 3 4" xfId="47113"/>
    <cellStyle name="Normal 5 2 2 3 7 3 5" xfId="57677"/>
    <cellStyle name="Normal 5 2 2 3 7 4" xfId="5212"/>
    <cellStyle name="Normal 5 2 2 3 7 5" xfId="15790"/>
    <cellStyle name="Normal 5 2 2 3 7 6" xfId="20721"/>
    <cellStyle name="Normal 5 2 2 3 7 7" xfId="31278"/>
    <cellStyle name="Normal 5 2 2 3 7 8" xfId="41833"/>
    <cellStyle name="Normal 5 2 2 3 7 9" xfId="52397"/>
    <cellStyle name="Normal 5 2 2 3 8" xfId="5389"/>
    <cellStyle name="Normal 5 2 2 3 8 2" xfId="10671"/>
    <cellStyle name="Normal 5 2 2 3 8 2 2" xfId="26177"/>
    <cellStyle name="Normal 5 2 2 3 8 2 3" xfId="36734"/>
    <cellStyle name="Normal 5 2 2 3 8 2 4" xfId="47289"/>
    <cellStyle name="Normal 5 2 2 3 8 2 5" xfId="57853"/>
    <cellStyle name="Normal 5 2 2 3 8 3" xfId="20897"/>
    <cellStyle name="Normal 5 2 2 3 8 4" xfId="31454"/>
    <cellStyle name="Normal 5 2 2 3 8 5" xfId="42009"/>
    <cellStyle name="Normal 5 2 2 3 8 6" xfId="52573"/>
    <cellStyle name="Normal 5 2 2 3 9" xfId="8030"/>
    <cellStyle name="Normal 5 2 2 3 9 2" xfId="23537"/>
    <cellStyle name="Normal 5 2 2 3 9 3" xfId="34094"/>
    <cellStyle name="Normal 5 2 2 3 9 4" xfId="44649"/>
    <cellStyle name="Normal 5 2 2 3 9 5" xfId="55213"/>
    <cellStyle name="Normal 5 2 2 4" xfId="153"/>
    <cellStyle name="Normal 5 2 2 4 10" xfId="13383"/>
    <cellStyle name="Normal 5 2 2 4 11" xfId="18313"/>
    <cellStyle name="Normal 5 2 2 4 12" xfId="28875"/>
    <cellStyle name="Normal 5 2 2 4 13" xfId="39430"/>
    <cellStyle name="Normal 5 2 2 4 14" xfId="49990"/>
    <cellStyle name="Normal 5 2 2 4 2" xfId="336"/>
    <cellStyle name="Normal 5 2 2 4 2 10" xfId="29051"/>
    <cellStyle name="Normal 5 2 2 4 2 11" xfId="39606"/>
    <cellStyle name="Normal 5 2 2 4 2 12" xfId="50166"/>
    <cellStyle name="Normal 5 2 2 4 2 2" xfId="689"/>
    <cellStyle name="Normal 5 2 2 4 2 2 10" xfId="50518"/>
    <cellStyle name="Normal 5 2 2 4 2 2 2" xfId="1921"/>
    <cellStyle name="Normal 5 2 2 4 2 2 2 2" xfId="7207"/>
    <cellStyle name="Normal 5 2 2 4 2 2 2 2 2" xfId="12488"/>
    <cellStyle name="Normal 5 2 2 4 2 2 2 2 2 2" xfId="27994"/>
    <cellStyle name="Normal 5 2 2 4 2 2 2 2 2 3" xfId="38551"/>
    <cellStyle name="Normal 5 2 2 4 2 2 2 2 2 4" xfId="49106"/>
    <cellStyle name="Normal 5 2 2 4 2 2 2 2 2 5" xfId="59670"/>
    <cellStyle name="Normal 5 2 2 4 2 2 2 2 3" xfId="17607"/>
    <cellStyle name="Normal 5 2 2 4 2 2 2 2 4" xfId="22714"/>
    <cellStyle name="Normal 5 2 2 4 2 2 2 2 5" xfId="33271"/>
    <cellStyle name="Normal 5 2 2 4 2 2 2 2 6" xfId="43826"/>
    <cellStyle name="Normal 5 2 2 4 2 2 2 2 7" xfId="54390"/>
    <cellStyle name="Normal 5 2 2 4 2 2 2 3" xfId="9847"/>
    <cellStyle name="Normal 5 2 2 4 2 2 2 3 2" xfId="25354"/>
    <cellStyle name="Normal 5 2 2 4 2 2 2 3 3" xfId="35911"/>
    <cellStyle name="Normal 5 2 2 4 2 2 2 3 4" xfId="46466"/>
    <cellStyle name="Normal 5 2 2 4 2 2 2 3 5" xfId="57030"/>
    <cellStyle name="Normal 5 2 2 4 2 2 2 4" xfId="4565"/>
    <cellStyle name="Normal 5 2 2 4 2 2 2 5" xfId="15143"/>
    <cellStyle name="Normal 5 2 2 4 2 2 2 6" xfId="20074"/>
    <cellStyle name="Normal 5 2 2 4 2 2 2 7" xfId="30631"/>
    <cellStyle name="Normal 5 2 2 4 2 2 2 8" xfId="41186"/>
    <cellStyle name="Normal 5 2 2 4 2 2 2 9" xfId="51750"/>
    <cellStyle name="Normal 5 2 2 4 2 2 3" xfId="5975"/>
    <cellStyle name="Normal 5 2 2 4 2 2 3 2" xfId="11256"/>
    <cellStyle name="Normal 5 2 2 4 2 2 3 2 2" xfId="26762"/>
    <cellStyle name="Normal 5 2 2 4 2 2 3 2 3" xfId="37319"/>
    <cellStyle name="Normal 5 2 2 4 2 2 3 2 4" xfId="47874"/>
    <cellStyle name="Normal 5 2 2 4 2 2 3 2 5" xfId="58438"/>
    <cellStyle name="Normal 5 2 2 4 2 2 3 3" xfId="16375"/>
    <cellStyle name="Normal 5 2 2 4 2 2 3 4" xfId="21482"/>
    <cellStyle name="Normal 5 2 2 4 2 2 3 5" xfId="32039"/>
    <cellStyle name="Normal 5 2 2 4 2 2 3 6" xfId="42594"/>
    <cellStyle name="Normal 5 2 2 4 2 2 3 7" xfId="53158"/>
    <cellStyle name="Normal 5 2 2 4 2 2 4" xfId="8615"/>
    <cellStyle name="Normal 5 2 2 4 2 2 4 2" xfId="24122"/>
    <cellStyle name="Normal 5 2 2 4 2 2 4 3" xfId="34679"/>
    <cellStyle name="Normal 5 2 2 4 2 2 4 4" xfId="45234"/>
    <cellStyle name="Normal 5 2 2 4 2 2 4 5" xfId="55798"/>
    <cellStyle name="Normal 5 2 2 4 2 2 5" xfId="3333"/>
    <cellStyle name="Normal 5 2 2 4 2 2 6" xfId="13911"/>
    <cellStyle name="Normal 5 2 2 4 2 2 7" xfId="18842"/>
    <cellStyle name="Normal 5 2 2 4 2 2 8" xfId="29399"/>
    <cellStyle name="Normal 5 2 2 4 2 2 9" xfId="39954"/>
    <cellStyle name="Normal 5 2 2 4 2 3" xfId="1041"/>
    <cellStyle name="Normal 5 2 2 4 2 3 10" xfId="50870"/>
    <cellStyle name="Normal 5 2 2 4 2 3 2" xfId="2273"/>
    <cellStyle name="Normal 5 2 2 4 2 3 2 2" xfId="7559"/>
    <cellStyle name="Normal 5 2 2 4 2 3 2 2 2" xfId="12840"/>
    <cellStyle name="Normal 5 2 2 4 2 3 2 2 2 2" xfId="28346"/>
    <cellStyle name="Normal 5 2 2 4 2 3 2 2 2 3" xfId="38903"/>
    <cellStyle name="Normal 5 2 2 4 2 3 2 2 2 4" xfId="49458"/>
    <cellStyle name="Normal 5 2 2 4 2 3 2 2 2 5" xfId="60022"/>
    <cellStyle name="Normal 5 2 2 4 2 3 2 2 3" xfId="17959"/>
    <cellStyle name="Normal 5 2 2 4 2 3 2 2 4" xfId="23066"/>
    <cellStyle name="Normal 5 2 2 4 2 3 2 2 5" xfId="33623"/>
    <cellStyle name="Normal 5 2 2 4 2 3 2 2 6" xfId="44178"/>
    <cellStyle name="Normal 5 2 2 4 2 3 2 2 7" xfId="54742"/>
    <cellStyle name="Normal 5 2 2 4 2 3 2 3" xfId="10199"/>
    <cellStyle name="Normal 5 2 2 4 2 3 2 3 2" xfId="25706"/>
    <cellStyle name="Normal 5 2 2 4 2 3 2 3 3" xfId="36263"/>
    <cellStyle name="Normal 5 2 2 4 2 3 2 3 4" xfId="46818"/>
    <cellStyle name="Normal 5 2 2 4 2 3 2 3 5" xfId="57382"/>
    <cellStyle name="Normal 5 2 2 4 2 3 2 4" xfId="4917"/>
    <cellStyle name="Normal 5 2 2 4 2 3 2 5" xfId="15495"/>
    <cellStyle name="Normal 5 2 2 4 2 3 2 6" xfId="20426"/>
    <cellStyle name="Normal 5 2 2 4 2 3 2 7" xfId="30983"/>
    <cellStyle name="Normal 5 2 2 4 2 3 2 8" xfId="41538"/>
    <cellStyle name="Normal 5 2 2 4 2 3 2 9" xfId="52102"/>
    <cellStyle name="Normal 5 2 2 4 2 3 3" xfId="6327"/>
    <cellStyle name="Normal 5 2 2 4 2 3 3 2" xfId="11608"/>
    <cellStyle name="Normal 5 2 2 4 2 3 3 2 2" xfId="27114"/>
    <cellStyle name="Normal 5 2 2 4 2 3 3 2 3" xfId="37671"/>
    <cellStyle name="Normal 5 2 2 4 2 3 3 2 4" xfId="48226"/>
    <cellStyle name="Normal 5 2 2 4 2 3 3 2 5" xfId="58790"/>
    <cellStyle name="Normal 5 2 2 4 2 3 3 3" xfId="16727"/>
    <cellStyle name="Normal 5 2 2 4 2 3 3 4" xfId="21834"/>
    <cellStyle name="Normal 5 2 2 4 2 3 3 5" xfId="32391"/>
    <cellStyle name="Normal 5 2 2 4 2 3 3 6" xfId="42946"/>
    <cellStyle name="Normal 5 2 2 4 2 3 3 7" xfId="53510"/>
    <cellStyle name="Normal 5 2 2 4 2 3 4" xfId="8967"/>
    <cellStyle name="Normal 5 2 2 4 2 3 4 2" xfId="24474"/>
    <cellStyle name="Normal 5 2 2 4 2 3 4 3" xfId="35031"/>
    <cellStyle name="Normal 5 2 2 4 2 3 4 4" xfId="45586"/>
    <cellStyle name="Normal 5 2 2 4 2 3 4 5" xfId="56150"/>
    <cellStyle name="Normal 5 2 2 4 2 3 5" xfId="3685"/>
    <cellStyle name="Normal 5 2 2 4 2 3 6" xfId="14263"/>
    <cellStyle name="Normal 5 2 2 4 2 3 7" xfId="19194"/>
    <cellStyle name="Normal 5 2 2 4 2 3 8" xfId="29751"/>
    <cellStyle name="Normal 5 2 2 4 2 3 9" xfId="40306"/>
    <cellStyle name="Normal 5 2 2 4 2 4" xfId="1569"/>
    <cellStyle name="Normal 5 2 2 4 2 4 2" xfId="6855"/>
    <cellStyle name="Normal 5 2 2 4 2 4 2 2" xfId="12136"/>
    <cellStyle name="Normal 5 2 2 4 2 4 2 2 2" xfId="27642"/>
    <cellStyle name="Normal 5 2 2 4 2 4 2 2 3" xfId="38199"/>
    <cellStyle name="Normal 5 2 2 4 2 4 2 2 4" xfId="48754"/>
    <cellStyle name="Normal 5 2 2 4 2 4 2 2 5" xfId="59318"/>
    <cellStyle name="Normal 5 2 2 4 2 4 2 3" xfId="17255"/>
    <cellStyle name="Normal 5 2 2 4 2 4 2 4" xfId="22362"/>
    <cellStyle name="Normal 5 2 2 4 2 4 2 5" xfId="32919"/>
    <cellStyle name="Normal 5 2 2 4 2 4 2 6" xfId="43474"/>
    <cellStyle name="Normal 5 2 2 4 2 4 2 7" xfId="54038"/>
    <cellStyle name="Normal 5 2 2 4 2 4 3" xfId="9495"/>
    <cellStyle name="Normal 5 2 2 4 2 4 3 2" xfId="25002"/>
    <cellStyle name="Normal 5 2 2 4 2 4 3 3" xfId="35559"/>
    <cellStyle name="Normal 5 2 2 4 2 4 3 4" xfId="46114"/>
    <cellStyle name="Normal 5 2 2 4 2 4 3 5" xfId="56678"/>
    <cellStyle name="Normal 5 2 2 4 2 4 4" xfId="4213"/>
    <cellStyle name="Normal 5 2 2 4 2 4 5" xfId="14791"/>
    <cellStyle name="Normal 5 2 2 4 2 4 6" xfId="19722"/>
    <cellStyle name="Normal 5 2 2 4 2 4 7" xfId="30279"/>
    <cellStyle name="Normal 5 2 2 4 2 4 8" xfId="40834"/>
    <cellStyle name="Normal 5 2 2 4 2 4 9" xfId="51398"/>
    <cellStyle name="Normal 5 2 2 4 2 5" xfId="5622"/>
    <cellStyle name="Normal 5 2 2 4 2 5 2" xfId="10904"/>
    <cellStyle name="Normal 5 2 2 4 2 5 2 2" xfId="26410"/>
    <cellStyle name="Normal 5 2 2 4 2 5 2 3" xfId="36967"/>
    <cellStyle name="Normal 5 2 2 4 2 5 2 4" xfId="47522"/>
    <cellStyle name="Normal 5 2 2 4 2 5 2 5" xfId="58086"/>
    <cellStyle name="Normal 5 2 2 4 2 5 3" xfId="16023"/>
    <cellStyle name="Normal 5 2 2 4 2 5 4" xfId="21130"/>
    <cellStyle name="Normal 5 2 2 4 2 5 5" xfId="31687"/>
    <cellStyle name="Normal 5 2 2 4 2 5 6" xfId="42242"/>
    <cellStyle name="Normal 5 2 2 4 2 5 7" xfId="52806"/>
    <cellStyle name="Normal 5 2 2 4 2 6" xfId="8263"/>
    <cellStyle name="Normal 5 2 2 4 2 6 2" xfId="23770"/>
    <cellStyle name="Normal 5 2 2 4 2 6 3" xfId="34327"/>
    <cellStyle name="Normal 5 2 2 4 2 6 4" xfId="44882"/>
    <cellStyle name="Normal 5 2 2 4 2 6 5" xfId="55446"/>
    <cellStyle name="Normal 5 2 2 4 2 7" xfId="2985"/>
    <cellStyle name="Normal 5 2 2 4 2 8" xfId="13559"/>
    <cellStyle name="Normal 5 2 2 4 2 9" xfId="18490"/>
    <cellStyle name="Normal 5 2 2 4 3" xfId="512"/>
    <cellStyle name="Normal 5 2 2 4 3 10" xfId="39779"/>
    <cellStyle name="Normal 5 2 2 4 3 11" xfId="50342"/>
    <cellStyle name="Normal 5 2 2 4 3 2" xfId="1217"/>
    <cellStyle name="Normal 5 2 2 4 3 2 10" xfId="51046"/>
    <cellStyle name="Normal 5 2 2 4 3 2 2" xfId="2449"/>
    <cellStyle name="Normal 5 2 2 4 3 2 2 2" xfId="7735"/>
    <cellStyle name="Normal 5 2 2 4 3 2 2 2 2" xfId="13016"/>
    <cellStyle name="Normal 5 2 2 4 3 2 2 2 2 2" xfId="28522"/>
    <cellStyle name="Normal 5 2 2 4 3 2 2 2 2 3" xfId="39079"/>
    <cellStyle name="Normal 5 2 2 4 3 2 2 2 2 4" xfId="49634"/>
    <cellStyle name="Normal 5 2 2 4 3 2 2 2 2 5" xfId="60198"/>
    <cellStyle name="Normal 5 2 2 4 3 2 2 2 3" xfId="18135"/>
    <cellStyle name="Normal 5 2 2 4 3 2 2 2 4" xfId="23242"/>
    <cellStyle name="Normal 5 2 2 4 3 2 2 2 5" xfId="33799"/>
    <cellStyle name="Normal 5 2 2 4 3 2 2 2 6" xfId="44354"/>
    <cellStyle name="Normal 5 2 2 4 3 2 2 2 7" xfId="54918"/>
    <cellStyle name="Normal 5 2 2 4 3 2 2 3" xfId="10375"/>
    <cellStyle name="Normal 5 2 2 4 3 2 2 3 2" xfId="25882"/>
    <cellStyle name="Normal 5 2 2 4 3 2 2 3 3" xfId="36439"/>
    <cellStyle name="Normal 5 2 2 4 3 2 2 3 4" xfId="46994"/>
    <cellStyle name="Normal 5 2 2 4 3 2 2 3 5" xfId="57558"/>
    <cellStyle name="Normal 5 2 2 4 3 2 2 4" xfId="5093"/>
    <cellStyle name="Normal 5 2 2 4 3 2 2 5" xfId="15671"/>
    <cellStyle name="Normal 5 2 2 4 3 2 2 6" xfId="20602"/>
    <cellStyle name="Normal 5 2 2 4 3 2 2 7" xfId="31159"/>
    <cellStyle name="Normal 5 2 2 4 3 2 2 8" xfId="41714"/>
    <cellStyle name="Normal 5 2 2 4 3 2 2 9" xfId="52278"/>
    <cellStyle name="Normal 5 2 2 4 3 2 3" xfId="6503"/>
    <cellStyle name="Normal 5 2 2 4 3 2 3 2" xfId="11784"/>
    <cellStyle name="Normal 5 2 2 4 3 2 3 2 2" xfId="27290"/>
    <cellStyle name="Normal 5 2 2 4 3 2 3 2 3" xfId="37847"/>
    <cellStyle name="Normal 5 2 2 4 3 2 3 2 4" xfId="48402"/>
    <cellStyle name="Normal 5 2 2 4 3 2 3 2 5" xfId="58966"/>
    <cellStyle name="Normal 5 2 2 4 3 2 3 3" xfId="16903"/>
    <cellStyle name="Normal 5 2 2 4 3 2 3 4" xfId="22010"/>
    <cellStyle name="Normal 5 2 2 4 3 2 3 5" xfId="32567"/>
    <cellStyle name="Normal 5 2 2 4 3 2 3 6" xfId="43122"/>
    <cellStyle name="Normal 5 2 2 4 3 2 3 7" xfId="53686"/>
    <cellStyle name="Normal 5 2 2 4 3 2 4" xfId="9143"/>
    <cellStyle name="Normal 5 2 2 4 3 2 4 2" xfId="24650"/>
    <cellStyle name="Normal 5 2 2 4 3 2 4 3" xfId="35207"/>
    <cellStyle name="Normal 5 2 2 4 3 2 4 4" xfId="45762"/>
    <cellStyle name="Normal 5 2 2 4 3 2 4 5" xfId="56326"/>
    <cellStyle name="Normal 5 2 2 4 3 2 5" xfId="3861"/>
    <cellStyle name="Normal 5 2 2 4 3 2 6" xfId="14439"/>
    <cellStyle name="Normal 5 2 2 4 3 2 7" xfId="19370"/>
    <cellStyle name="Normal 5 2 2 4 3 2 8" xfId="29927"/>
    <cellStyle name="Normal 5 2 2 4 3 2 9" xfId="40482"/>
    <cellStyle name="Normal 5 2 2 4 3 3" xfId="1745"/>
    <cellStyle name="Normal 5 2 2 4 3 3 2" xfId="7031"/>
    <cellStyle name="Normal 5 2 2 4 3 3 2 2" xfId="12312"/>
    <cellStyle name="Normal 5 2 2 4 3 3 2 2 2" xfId="27818"/>
    <cellStyle name="Normal 5 2 2 4 3 3 2 2 3" xfId="38375"/>
    <cellStyle name="Normal 5 2 2 4 3 3 2 2 4" xfId="48930"/>
    <cellStyle name="Normal 5 2 2 4 3 3 2 2 5" xfId="59494"/>
    <cellStyle name="Normal 5 2 2 4 3 3 2 3" xfId="17431"/>
    <cellStyle name="Normal 5 2 2 4 3 3 2 4" xfId="22538"/>
    <cellStyle name="Normal 5 2 2 4 3 3 2 5" xfId="33095"/>
    <cellStyle name="Normal 5 2 2 4 3 3 2 6" xfId="43650"/>
    <cellStyle name="Normal 5 2 2 4 3 3 2 7" xfId="54214"/>
    <cellStyle name="Normal 5 2 2 4 3 3 3" xfId="9671"/>
    <cellStyle name="Normal 5 2 2 4 3 3 3 2" xfId="25178"/>
    <cellStyle name="Normal 5 2 2 4 3 3 3 3" xfId="35735"/>
    <cellStyle name="Normal 5 2 2 4 3 3 3 4" xfId="46290"/>
    <cellStyle name="Normal 5 2 2 4 3 3 3 5" xfId="56854"/>
    <cellStyle name="Normal 5 2 2 4 3 3 4" xfId="4389"/>
    <cellStyle name="Normal 5 2 2 4 3 3 5" xfId="14967"/>
    <cellStyle name="Normal 5 2 2 4 3 3 6" xfId="19898"/>
    <cellStyle name="Normal 5 2 2 4 3 3 7" xfId="30455"/>
    <cellStyle name="Normal 5 2 2 4 3 3 8" xfId="41010"/>
    <cellStyle name="Normal 5 2 2 4 3 3 9" xfId="51574"/>
    <cellStyle name="Normal 5 2 2 4 3 4" xfId="5798"/>
    <cellStyle name="Normal 5 2 2 4 3 4 2" xfId="11080"/>
    <cellStyle name="Normal 5 2 2 4 3 4 2 2" xfId="26586"/>
    <cellStyle name="Normal 5 2 2 4 3 4 2 3" xfId="37143"/>
    <cellStyle name="Normal 5 2 2 4 3 4 2 4" xfId="47698"/>
    <cellStyle name="Normal 5 2 2 4 3 4 2 5" xfId="58262"/>
    <cellStyle name="Normal 5 2 2 4 3 4 3" xfId="16199"/>
    <cellStyle name="Normal 5 2 2 4 3 4 4" xfId="21306"/>
    <cellStyle name="Normal 5 2 2 4 3 4 5" xfId="31863"/>
    <cellStyle name="Normal 5 2 2 4 3 4 6" xfId="42418"/>
    <cellStyle name="Normal 5 2 2 4 3 4 7" xfId="52982"/>
    <cellStyle name="Normal 5 2 2 4 3 5" xfId="8439"/>
    <cellStyle name="Normal 5 2 2 4 3 5 2" xfId="23946"/>
    <cellStyle name="Normal 5 2 2 4 3 5 3" xfId="34503"/>
    <cellStyle name="Normal 5 2 2 4 3 5 4" xfId="45058"/>
    <cellStyle name="Normal 5 2 2 4 3 5 5" xfId="55622"/>
    <cellStyle name="Normal 5 2 2 4 3 6" xfId="3158"/>
    <cellStyle name="Normal 5 2 2 4 3 7" xfId="13735"/>
    <cellStyle name="Normal 5 2 2 4 3 8" xfId="18666"/>
    <cellStyle name="Normal 5 2 2 4 3 9" xfId="29224"/>
    <cellStyle name="Normal 5 2 2 4 4" xfId="865"/>
    <cellStyle name="Normal 5 2 2 4 4 10" xfId="50694"/>
    <cellStyle name="Normal 5 2 2 4 4 2" xfId="2097"/>
    <cellStyle name="Normal 5 2 2 4 4 2 2" xfId="7383"/>
    <cellStyle name="Normal 5 2 2 4 4 2 2 2" xfId="12664"/>
    <cellStyle name="Normal 5 2 2 4 4 2 2 2 2" xfId="28170"/>
    <cellStyle name="Normal 5 2 2 4 4 2 2 2 3" xfId="38727"/>
    <cellStyle name="Normal 5 2 2 4 4 2 2 2 4" xfId="49282"/>
    <cellStyle name="Normal 5 2 2 4 4 2 2 2 5" xfId="59846"/>
    <cellStyle name="Normal 5 2 2 4 4 2 2 3" xfId="17783"/>
    <cellStyle name="Normal 5 2 2 4 4 2 2 4" xfId="22890"/>
    <cellStyle name="Normal 5 2 2 4 4 2 2 5" xfId="33447"/>
    <cellStyle name="Normal 5 2 2 4 4 2 2 6" xfId="44002"/>
    <cellStyle name="Normal 5 2 2 4 4 2 2 7" xfId="54566"/>
    <cellStyle name="Normal 5 2 2 4 4 2 3" xfId="10023"/>
    <cellStyle name="Normal 5 2 2 4 4 2 3 2" xfId="25530"/>
    <cellStyle name="Normal 5 2 2 4 4 2 3 3" xfId="36087"/>
    <cellStyle name="Normal 5 2 2 4 4 2 3 4" xfId="46642"/>
    <cellStyle name="Normal 5 2 2 4 4 2 3 5" xfId="57206"/>
    <cellStyle name="Normal 5 2 2 4 4 2 4" xfId="4741"/>
    <cellStyle name="Normal 5 2 2 4 4 2 5" xfId="15319"/>
    <cellStyle name="Normal 5 2 2 4 4 2 6" xfId="20250"/>
    <cellStyle name="Normal 5 2 2 4 4 2 7" xfId="30807"/>
    <cellStyle name="Normal 5 2 2 4 4 2 8" xfId="41362"/>
    <cellStyle name="Normal 5 2 2 4 4 2 9" xfId="51926"/>
    <cellStyle name="Normal 5 2 2 4 4 3" xfId="6151"/>
    <cellStyle name="Normal 5 2 2 4 4 3 2" xfId="11432"/>
    <cellStyle name="Normal 5 2 2 4 4 3 2 2" xfId="26938"/>
    <cellStyle name="Normal 5 2 2 4 4 3 2 3" xfId="37495"/>
    <cellStyle name="Normal 5 2 2 4 4 3 2 4" xfId="48050"/>
    <cellStyle name="Normal 5 2 2 4 4 3 2 5" xfId="58614"/>
    <cellStyle name="Normal 5 2 2 4 4 3 3" xfId="16551"/>
    <cellStyle name="Normal 5 2 2 4 4 3 4" xfId="21658"/>
    <cellStyle name="Normal 5 2 2 4 4 3 5" xfId="32215"/>
    <cellStyle name="Normal 5 2 2 4 4 3 6" xfId="42770"/>
    <cellStyle name="Normal 5 2 2 4 4 3 7" xfId="53334"/>
    <cellStyle name="Normal 5 2 2 4 4 4" xfId="8791"/>
    <cellStyle name="Normal 5 2 2 4 4 4 2" xfId="24298"/>
    <cellStyle name="Normal 5 2 2 4 4 4 3" xfId="34855"/>
    <cellStyle name="Normal 5 2 2 4 4 4 4" xfId="45410"/>
    <cellStyle name="Normal 5 2 2 4 4 4 5" xfId="55974"/>
    <cellStyle name="Normal 5 2 2 4 4 5" xfId="3509"/>
    <cellStyle name="Normal 5 2 2 4 4 6" xfId="14087"/>
    <cellStyle name="Normal 5 2 2 4 4 7" xfId="19018"/>
    <cellStyle name="Normal 5 2 2 4 4 8" xfId="29575"/>
    <cellStyle name="Normal 5 2 2 4 4 9" xfId="40130"/>
    <cellStyle name="Normal 5 2 2 4 5" xfId="1393"/>
    <cellStyle name="Normal 5 2 2 4 5 2" xfId="6679"/>
    <cellStyle name="Normal 5 2 2 4 5 2 2" xfId="11960"/>
    <cellStyle name="Normal 5 2 2 4 5 2 2 2" xfId="27466"/>
    <cellStyle name="Normal 5 2 2 4 5 2 2 3" xfId="38023"/>
    <cellStyle name="Normal 5 2 2 4 5 2 2 4" xfId="48578"/>
    <cellStyle name="Normal 5 2 2 4 5 2 2 5" xfId="59142"/>
    <cellStyle name="Normal 5 2 2 4 5 2 3" xfId="17079"/>
    <cellStyle name="Normal 5 2 2 4 5 2 4" xfId="22186"/>
    <cellStyle name="Normal 5 2 2 4 5 2 5" xfId="32743"/>
    <cellStyle name="Normal 5 2 2 4 5 2 6" xfId="43298"/>
    <cellStyle name="Normal 5 2 2 4 5 2 7" xfId="53862"/>
    <cellStyle name="Normal 5 2 2 4 5 3" xfId="9319"/>
    <cellStyle name="Normal 5 2 2 4 5 3 2" xfId="24826"/>
    <cellStyle name="Normal 5 2 2 4 5 3 3" xfId="35383"/>
    <cellStyle name="Normal 5 2 2 4 5 3 4" xfId="45938"/>
    <cellStyle name="Normal 5 2 2 4 5 3 5" xfId="56502"/>
    <cellStyle name="Normal 5 2 2 4 5 4" xfId="4037"/>
    <cellStyle name="Normal 5 2 2 4 5 5" xfId="14615"/>
    <cellStyle name="Normal 5 2 2 4 5 6" xfId="19546"/>
    <cellStyle name="Normal 5 2 2 4 5 7" xfId="30103"/>
    <cellStyle name="Normal 5 2 2 4 5 8" xfId="40658"/>
    <cellStyle name="Normal 5 2 2 4 5 9" xfId="51222"/>
    <cellStyle name="Normal 5 2 2 4 6" xfId="2625"/>
    <cellStyle name="Normal 5 2 2 4 6 2" xfId="7911"/>
    <cellStyle name="Normal 5 2 2 4 6 2 2" xfId="13192"/>
    <cellStyle name="Normal 5 2 2 4 6 2 2 2" xfId="28698"/>
    <cellStyle name="Normal 5 2 2 4 6 2 2 3" xfId="39255"/>
    <cellStyle name="Normal 5 2 2 4 6 2 2 4" xfId="49810"/>
    <cellStyle name="Normal 5 2 2 4 6 2 2 5" xfId="60374"/>
    <cellStyle name="Normal 5 2 2 4 6 2 3" xfId="23418"/>
    <cellStyle name="Normal 5 2 2 4 6 2 4" xfId="33975"/>
    <cellStyle name="Normal 5 2 2 4 6 2 5" xfId="44530"/>
    <cellStyle name="Normal 5 2 2 4 6 2 6" xfId="55094"/>
    <cellStyle name="Normal 5 2 2 4 6 3" xfId="10551"/>
    <cellStyle name="Normal 5 2 2 4 6 3 2" xfId="26058"/>
    <cellStyle name="Normal 5 2 2 4 6 3 3" xfId="36615"/>
    <cellStyle name="Normal 5 2 2 4 6 3 4" xfId="47170"/>
    <cellStyle name="Normal 5 2 2 4 6 3 5" xfId="57734"/>
    <cellStyle name="Normal 5 2 2 4 6 4" xfId="5269"/>
    <cellStyle name="Normal 5 2 2 4 6 5" xfId="15847"/>
    <cellStyle name="Normal 5 2 2 4 6 6" xfId="20778"/>
    <cellStyle name="Normal 5 2 2 4 6 7" xfId="31335"/>
    <cellStyle name="Normal 5 2 2 4 6 8" xfId="41890"/>
    <cellStyle name="Normal 5 2 2 4 6 9" xfId="52454"/>
    <cellStyle name="Normal 5 2 2 4 7" xfId="5446"/>
    <cellStyle name="Normal 5 2 2 4 7 2" xfId="10728"/>
    <cellStyle name="Normal 5 2 2 4 7 2 2" xfId="26234"/>
    <cellStyle name="Normal 5 2 2 4 7 2 3" xfId="36791"/>
    <cellStyle name="Normal 5 2 2 4 7 2 4" xfId="47346"/>
    <cellStyle name="Normal 5 2 2 4 7 2 5" xfId="57910"/>
    <cellStyle name="Normal 5 2 2 4 7 3" xfId="20954"/>
    <cellStyle name="Normal 5 2 2 4 7 4" xfId="31511"/>
    <cellStyle name="Normal 5 2 2 4 7 5" xfId="42066"/>
    <cellStyle name="Normal 5 2 2 4 7 6" xfId="52630"/>
    <cellStyle name="Normal 5 2 2 4 8" xfId="8087"/>
    <cellStyle name="Normal 5 2 2 4 8 2" xfId="23594"/>
    <cellStyle name="Normal 5 2 2 4 8 3" xfId="34151"/>
    <cellStyle name="Normal 5 2 2 4 8 4" xfId="44706"/>
    <cellStyle name="Normal 5 2 2 4 8 5" xfId="55270"/>
    <cellStyle name="Normal 5 2 2 4 9" xfId="2802"/>
    <cellStyle name="Normal 5 2 2 5" xfId="247"/>
    <cellStyle name="Normal 5 2 2 5 10" xfId="28963"/>
    <cellStyle name="Normal 5 2 2 5 11" xfId="39518"/>
    <cellStyle name="Normal 5 2 2 5 12" xfId="50078"/>
    <cellStyle name="Normal 5 2 2 5 2" xfId="600"/>
    <cellStyle name="Normal 5 2 2 5 2 10" xfId="50429"/>
    <cellStyle name="Normal 5 2 2 5 2 2" xfId="1832"/>
    <cellStyle name="Normal 5 2 2 5 2 2 2" xfId="7118"/>
    <cellStyle name="Normal 5 2 2 5 2 2 2 2" xfId="12399"/>
    <cellStyle name="Normal 5 2 2 5 2 2 2 2 2" xfId="27905"/>
    <cellStyle name="Normal 5 2 2 5 2 2 2 2 3" xfId="38462"/>
    <cellStyle name="Normal 5 2 2 5 2 2 2 2 4" xfId="49017"/>
    <cellStyle name="Normal 5 2 2 5 2 2 2 2 5" xfId="59581"/>
    <cellStyle name="Normal 5 2 2 5 2 2 2 3" xfId="17518"/>
    <cellStyle name="Normal 5 2 2 5 2 2 2 4" xfId="22625"/>
    <cellStyle name="Normal 5 2 2 5 2 2 2 5" xfId="33182"/>
    <cellStyle name="Normal 5 2 2 5 2 2 2 6" xfId="43737"/>
    <cellStyle name="Normal 5 2 2 5 2 2 2 7" xfId="54301"/>
    <cellStyle name="Normal 5 2 2 5 2 2 3" xfId="9758"/>
    <cellStyle name="Normal 5 2 2 5 2 2 3 2" xfId="25265"/>
    <cellStyle name="Normal 5 2 2 5 2 2 3 3" xfId="35822"/>
    <cellStyle name="Normal 5 2 2 5 2 2 3 4" xfId="46377"/>
    <cellStyle name="Normal 5 2 2 5 2 2 3 5" xfId="56941"/>
    <cellStyle name="Normal 5 2 2 5 2 2 4" xfId="4476"/>
    <cellStyle name="Normal 5 2 2 5 2 2 5" xfId="15054"/>
    <cellStyle name="Normal 5 2 2 5 2 2 6" xfId="19985"/>
    <cellStyle name="Normal 5 2 2 5 2 2 7" xfId="30542"/>
    <cellStyle name="Normal 5 2 2 5 2 2 8" xfId="41097"/>
    <cellStyle name="Normal 5 2 2 5 2 2 9" xfId="51661"/>
    <cellStyle name="Normal 5 2 2 5 2 3" xfId="5886"/>
    <cellStyle name="Normal 5 2 2 5 2 3 2" xfId="11167"/>
    <cellStyle name="Normal 5 2 2 5 2 3 2 2" xfId="26673"/>
    <cellStyle name="Normal 5 2 2 5 2 3 2 3" xfId="37230"/>
    <cellStyle name="Normal 5 2 2 5 2 3 2 4" xfId="47785"/>
    <cellStyle name="Normal 5 2 2 5 2 3 2 5" xfId="58349"/>
    <cellStyle name="Normal 5 2 2 5 2 3 3" xfId="16286"/>
    <cellStyle name="Normal 5 2 2 5 2 3 4" xfId="21393"/>
    <cellStyle name="Normal 5 2 2 5 2 3 5" xfId="31950"/>
    <cellStyle name="Normal 5 2 2 5 2 3 6" xfId="42505"/>
    <cellStyle name="Normal 5 2 2 5 2 3 7" xfId="53069"/>
    <cellStyle name="Normal 5 2 2 5 2 4" xfId="8526"/>
    <cellStyle name="Normal 5 2 2 5 2 4 2" xfId="24033"/>
    <cellStyle name="Normal 5 2 2 5 2 4 3" xfId="34590"/>
    <cellStyle name="Normal 5 2 2 5 2 4 4" xfId="45145"/>
    <cellStyle name="Normal 5 2 2 5 2 4 5" xfId="55709"/>
    <cellStyle name="Normal 5 2 2 5 2 5" xfId="3244"/>
    <cellStyle name="Normal 5 2 2 5 2 6" xfId="13822"/>
    <cellStyle name="Normal 5 2 2 5 2 7" xfId="18753"/>
    <cellStyle name="Normal 5 2 2 5 2 8" xfId="29310"/>
    <cellStyle name="Normal 5 2 2 5 2 9" xfId="39865"/>
    <cellStyle name="Normal 5 2 2 5 3" xfId="952"/>
    <cellStyle name="Normal 5 2 2 5 3 10" xfId="50781"/>
    <cellStyle name="Normal 5 2 2 5 3 2" xfId="2184"/>
    <cellStyle name="Normal 5 2 2 5 3 2 2" xfId="7470"/>
    <cellStyle name="Normal 5 2 2 5 3 2 2 2" xfId="12751"/>
    <cellStyle name="Normal 5 2 2 5 3 2 2 2 2" xfId="28257"/>
    <cellStyle name="Normal 5 2 2 5 3 2 2 2 3" xfId="38814"/>
    <cellStyle name="Normal 5 2 2 5 3 2 2 2 4" xfId="49369"/>
    <cellStyle name="Normal 5 2 2 5 3 2 2 2 5" xfId="59933"/>
    <cellStyle name="Normal 5 2 2 5 3 2 2 3" xfId="17870"/>
    <cellStyle name="Normal 5 2 2 5 3 2 2 4" xfId="22977"/>
    <cellStyle name="Normal 5 2 2 5 3 2 2 5" xfId="33534"/>
    <cellStyle name="Normal 5 2 2 5 3 2 2 6" xfId="44089"/>
    <cellStyle name="Normal 5 2 2 5 3 2 2 7" xfId="54653"/>
    <cellStyle name="Normal 5 2 2 5 3 2 3" xfId="10110"/>
    <cellStyle name="Normal 5 2 2 5 3 2 3 2" xfId="25617"/>
    <cellStyle name="Normal 5 2 2 5 3 2 3 3" xfId="36174"/>
    <cellStyle name="Normal 5 2 2 5 3 2 3 4" xfId="46729"/>
    <cellStyle name="Normal 5 2 2 5 3 2 3 5" xfId="57293"/>
    <cellStyle name="Normal 5 2 2 5 3 2 4" xfId="4828"/>
    <cellStyle name="Normal 5 2 2 5 3 2 5" xfId="15406"/>
    <cellStyle name="Normal 5 2 2 5 3 2 6" xfId="20337"/>
    <cellStyle name="Normal 5 2 2 5 3 2 7" xfId="30894"/>
    <cellStyle name="Normal 5 2 2 5 3 2 8" xfId="41449"/>
    <cellStyle name="Normal 5 2 2 5 3 2 9" xfId="52013"/>
    <cellStyle name="Normal 5 2 2 5 3 3" xfId="6238"/>
    <cellStyle name="Normal 5 2 2 5 3 3 2" xfId="11519"/>
    <cellStyle name="Normal 5 2 2 5 3 3 2 2" xfId="27025"/>
    <cellStyle name="Normal 5 2 2 5 3 3 2 3" xfId="37582"/>
    <cellStyle name="Normal 5 2 2 5 3 3 2 4" xfId="48137"/>
    <cellStyle name="Normal 5 2 2 5 3 3 2 5" xfId="58701"/>
    <cellStyle name="Normal 5 2 2 5 3 3 3" xfId="16638"/>
    <cellStyle name="Normal 5 2 2 5 3 3 4" xfId="21745"/>
    <cellStyle name="Normal 5 2 2 5 3 3 5" xfId="32302"/>
    <cellStyle name="Normal 5 2 2 5 3 3 6" xfId="42857"/>
    <cellStyle name="Normal 5 2 2 5 3 3 7" xfId="53421"/>
    <cellStyle name="Normal 5 2 2 5 3 4" xfId="8878"/>
    <cellStyle name="Normal 5 2 2 5 3 4 2" xfId="24385"/>
    <cellStyle name="Normal 5 2 2 5 3 4 3" xfId="34942"/>
    <cellStyle name="Normal 5 2 2 5 3 4 4" xfId="45497"/>
    <cellStyle name="Normal 5 2 2 5 3 4 5" xfId="56061"/>
    <cellStyle name="Normal 5 2 2 5 3 5" xfId="3596"/>
    <cellStyle name="Normal 5 2 2 5 3 6" xfId="14174"/>
    <cellStyle name="Normal 5 2 2 5 3 7" xfId="19105"/>
    <cellStyle name="Normal 5 2 2 5 3 8" xfId="29662"/>
    <cellStyle name="Normal 5 2 2 5 3 9" xfId="40217"/>
    <cellStyle name="Normal 5 2 2 5 4" xfId="1480"/>
    <cellStyle name="Normal 5 2 2 5 4 2" xfId="6766"/>
    <cellStyle name="Normal 5 2 2 5 4 2 2" xfId="12047"/>
    <cellStyle name="Normal 5 2 2 5 4 2 2 2" xfId="27553"/>
    <cellStyle name="Normal 5 2 2 5 4 2 2 3" xfId="38110"/>
    <cellStyle name="Normal 5 2 2 5 4 2 2 4" xfId="48665"/>
    <cellStyle name="Normal 5 2 2 5 4 2 2 5" xfId="59229"/>
    <cellStyle name="Normal 5 2 2 5 4 2 3" xfId="17166"/>
    <cellStyle name="Normal 5 2 2 5 4 2 4" xfId="22273"/>
    <cellStyle name="Normal 5 2 2 5 4 2 5" xfId="32830"/>
    <cellStyle name="Normal 5 2 2 5 4 2 6" xfId="43385"/>
    <cellStyle name="Normal 5 2 2 5 4 2 7" xfId="53949"/>
    <cellStyle name="Normal 5 2 2 5 4 3" xfId="9406"/>
    <cellStyle name="Normal 5 2 2 5 4 3 2" xfId="24913"/>
    <cellStyle name="Normal 5 2 2 5 4 3 3" xfId="35470"/>
    <cellStyle name="Normal 5 2 2 5 4 3 4" xfId="46025"/>
    <cellStyle name="Normal 5 2 2 5 4 3 5" xfId="56589"/>
    <cellStyle name="Normal 5 2 2 5 4 4" xfId="4124"/>
    <cellStyle name="Normal 5 2 2 5 4 5" xfId="14702"/>
    <cellStyle name="Normal 5 2 2 5 4 6" xfId="19633"/>
    <cellStyle name="Normal 5 2 2 5 4 7" xfId="30190"/>
    <cellStyle name="Normal 5 2 2 5 4 8" xfId="40745"/>
    <cellStyle name="Normal 5 2 2 5 4 9" xfId="51309"/>
    <cellStyle name="Normal 5 2 2 5 5" xfId="5533"/>
    <cellStyle name="Normal 5 2 2 5 5 2" xfId="10815"/>
    <cellStyle name="Normal 5 2 2 5 5 2 2" xfId="26321"/>
    <cellStyle name="Normal 5 2 2 5 5 2 3" xfId="36878"/>
    <cellStyle name="Normal 5 2 2 5 5 2 4" xfId="47433"/>
    <cellStyle name="Normal 5 2 2 5 5 2 5" xfId="57997"/>
    <cellStyle name="Normal 5 2 2 5 5 3" xfId="15934"/>
    <cellStyle name="Normal 5 2 2 5 5 4" xfId="21041"/>
    <cellStyle name="Normal 5 2 2 5 5 5" xfId="31598"/>
    <cellStyle name="Normal 5 2 2 5 5 6" xfId="42153"/>
    <cellStyle name="Normal 5 2 2 5 5 7" xfId="52717"/>
    <cellStyle name="Normal 5 2 2 5 6" xfId="8174"/>
    <cellStyle name="Normal 5 2 2 5 6 2" xfId="23681"/>
    <cellStyle name="Normal 5 2 2 5 6 3" xfId="34238"/>
    <cellStyle name="Normal 5 2 2 5 6 4" xfId="44793"/>
    <cellStyle name="Normal 5 2 2 5 6 5" xfId="55357"/>
    <cellStyle name="Normal 5 2 2 5 7" xfId="2897"/>
    <cellStyle name="Normal 5 2 2 5 8" xfId="13470"/>
    <cellStyle name="Normal 5 2 2 5 9" xfId="18402"/>
    <cellStyle name="Normal 5 2 2 6" xfId="423"/>
    <cellStyle name="Normal 5 2 2 6 10" xfId="39693"/>
    <cellStyle name="Normal 5 2 2 6 11" xfId="50253"/>
    <cellStyle name="Normal 5 2 2 6 2" xfId="1128"/>
    <cellStyle name="Normal 5 2 2 6 2 10" xfId="50957"/>
    <cellStyle name="Normal 5 2 2 6 2 2" xfId="2360"/>
    <cellStyle name="Normal 5 2 2 6 2 2 2" xfId="7646"/>
    <cellStyle name="Normal 5 2 2 6 2 2 2 2" xfId="12927"/>
    <cellStyle name="Normal 5 2 2 6 2 2 2 2 2" xfId="28433"/>
    <cellStyle name="Normal 5 2 2 6 2 2 2 2 3" xfId="38990"/>
    <cellStyle name="Normal 5 2 2 6 2 2 2 2 4" xfId="49545"/>
    <cellStyle name="Normal 5 2 2 6 2 2 2 2 5" xfId="60109"/>
    <cellStyle name="Normal 5 2 2 6 2 2 2 3" xfId="18046"/>
    <cellStyle name="Normal 5 2 2 6 2 2 2 4" xfId="23153"/>
    <cellStyle name="Normal 5 2 2 6 2 2 2 5" xfId="33710"/>
    <cellStyle name="Normal 5 2 2 6 2 2 2 6" xfId="44265"/>
    <cellStyle name="Normal 5 2 2 6 2 2 2 7" xfId="54829"/>
    <cellStyle name="Normal 5 2 2 6 2 2 3" xfId="10286"/>
    <cellStyle name="Normal 5 2 2 6 2 2 3 2" xfId="25793"/>
    <cellStyle name="Normal 5 2 2 6 2 2 3 3" xfId="36350"/>
    <cellStyle name="Normal 5 2 2 6 2 2 3 4" xfId="46905"/>
    <cellStyle name="Normal 5 2 2 6 2 2 3 5" xfId="57469"/>
    <cellStyle name="Normal 5 2 2 6 2 2 4" xfId="5004"/>
    <cellStyle name="Normal 5 2 2 6 2 2 5" xfId="15582"/>
    <cellStyle name="Normal 5 2 2 6 2 2 6" xfId="20513"/>
    <cellStyle name="Normal 5 2 2 6 2 2 7" xfId="31070"/>
    <cellStyle name="Normal 5 2 2 6 2 2 8" xfId="41625"/>
    <cellStyle name="Normal 5 2 2 6 2 2 9" xfId="52189"/>
    <cellStyle name="Normal 5 2 2 6 2 3" xfId="6414"/>
    <cellStyle name="Normal 5 2 2 6 2 3 2" xfId="11695"/>
    <cellStyle name="Normal 5 2 2 6 2 3 2 2" xfId="27201"/>
    <cellStyle name="Normal 5 2 2 6 2 3 2 3" xfId="37758"/>
    <cellStyle name="Normal 5 2 2 6 2 3 2 4" xfId="48313"/>
    <cellStyle name="Normal 5 2 2 6 2 3 2 5" xfId="58877"/>
    <cellStyle name="Normal 5 2 2 6 2 3 3" xfId="16814"/>
    <cellStyle name="Normal 5 2 2 6 2 3 4" xfId="21921"/>
    <cellStyle name="Normal 5 2 2 6 2 3 5" xfId="32478"/>
    <cellStyle name="Normal 5 2 2 6 2 3 6" xfId="43033"/>
    <cellStyle name="Normal 5 2 2 6 2 3 7" xfId="53597"/>
    <cellStyle name="Normal 5 2 2 6 2 4" xfId="9054"/>
    <cellStyle name="Normal 5 2 2 6 2 4 2" xfId="24561"/>
    <cellStyle name="Normal 5 2 2 6 2 4 3" xfId="35118"/>
    <cellStyle name="Normal 5 2 2 6 2 4 4" xfId="45673"/>
    <cellStyle name="Normal 5 2 2 6 2 4 5" xfId="56237"/>
    <cellStyle name="Normal 5 2 2 6 2 5" xfId="3772"/>
    <cellStyle name="Normal 5 2 2 6 2 6" xfId="14350"/>
    <cellStyle name="Normal 5 2 2 6 2 7" xfId="19281"/>
    <cellStyle name="Normal 5 2 2 6 2 8" xfId="29838"/>
    <cellStyle name="Normal 5 2 2 6 2 9" xfId="40393"/>
    <cellStyle name="Normal 5 2 2 6 3" xfId="1656"/>
    <cellStyle name="Normal 5 2 2 6 3 2" xfId="6942"/>
    <cellStyle name="Normal 5 2 2 6 3 2 2" xfId="12223"/>
    <cellStyle name="Normal 5 2 2 6 3 2 2 2" xfId="27729"/>
    <cellStyle name="Normal 5 2 2 6 3 2 2 3" xfId="38286"/>
    <cellStyle name="Normal 5 2 2 6 3 2 2 4" xfId="48841"/>
    <cellStyle name="Normal 5 2 2 6 3 2 2 5" xfId="59405"/>
    <cellStyle name="Normal 5 2 2 6 3 2 3" xfId="17342"/>
    <cellStyle name="Normal 5 2 2 6 3 2 4" xfId="22449"/>
    <cellStyle name="Normal 5 2 2 6 3 2 5" xfId="33006"/>
    <cellStyle name="Normal 5 2 2 6 3 2 6" xfId="43561"/>
    <cellStyle name="Normal 5 2 2 6 3 2 7" xfId="54125"/>
    <cellStyle name="Normal 5 2 2 6 3 3" xfId="9582"/>
    <cellStyle name="Normal 5 2 2 6 3 3 2" xfId="25089"/>
    <cellStyle name="Normal 5 2 2 6 3 3 3" xfId="35646"/>
    <cellStyle name="Normal 5 2 2 6 3 3 4" xfId="46201"/>
    <cellStyle name="Normal 5 2 2 6 3 3 5" xfId="56765"/>
    <cellStyle name="Normal 5 2 2 6 3 4" xfId="4300"/>
    <cellStyle name="Normal 5 2 2 6 3 5" xfId="14878"/>
    <cellStyle name="Normal 5 2 2 6 3 6" xfId="19809"/>
    <cellStyle name="Normal 5 2 2 6 3 7" xfId="30366"/>
    <cellStyle name="Normal 5 2 2 6 3 8" xfId="40921"/>
    <cellStyle name="Normal 5 2 2 6 3 9" xfId="51485"/>
    <cellStyle name="Normal 5 2 2 6 4" xfId="5709"/>
    <cellStyle name="Normal 5 2 2 6 4 2" xfId="10991"/>
    <cellStyle name="Normal 5 2 2 6 4 2 2" xfId="26497"/>
    <cellStyle name="Normal 5 2 2 6 4 2 3" xfId="37054"/>
    <cellStyle name="Normal 5 2 2 6 4 2 4" xfId="47609"/>
    <cellStyle name="Normal 5 2 2 6 4 2 5" xfId="58173"/>
    <cellStyle name="Normal 5 2 2 6 4 3" xfId="16110"/>
    <cellStyle name="Normal 5 2 2 6 4 4" xfId="21217"/>
    <cellStyle name="Normal 5 2 2 6 4 5" xfId="31774"/>
    <cellStyle name="Normal 5 2 2 6 4 6" xfId="42329"/>
    <cellStyle name="Normal 5 2 2 6 4 7" xfId="52893"/>
    <cellStyle name="Normal 5 2 2 6 5" xfId="8350"/>
    <cellStyle name="Normal 5 2 2 6 5 2" xfId="23857"/>
    <cellStyle name="Normal 5 2 2 6 5 3" xfId="34414"/>
    <cellStyle name="Normal 5 2 2 6 5 4" xfId="44969"/>
    <cellStyle name="Normal 5 2 2 6 5 5" xfId="55533"/>
    <cellStyle name="Normal 5 2 2 6 6" xfId="3072"/>
    <cellStyle name="Normal 5 2 2 6 7" xfId="13646"/>
    <cellStyle name="Normal 5 2 2 6 8" xfId="18577"/>
    <cellStyle name="Normal 5 2 2 6 9" xfId="29138"/>
    <cellStyle name="Normal 5 2 2 7" xfId="776"/>
    <cellStyle name="Normal 5 2 2 7 10" xfId="50605"/>
    <cellStyle name="Normal 5 2 2 7 2" xfId="2008"/>
    <cellStyle name="Normal 5 2 2 7 2 2" xfId="7294"/>
    <cellStyle name="Normal 5 2 2 7 2 2 2" xfId="12575"/>
    <cellStyle name="Normal 5 2 2 7 2 2 2 2" xfId="28081"/>
    <cellStyle name="Normal 5 2 2 7 2 2 2 3" xfId="38638"/>
    <cellStyle name="Normal 5 2 2 7 2 2 2 4" xfId="49193"/>
    <cellStyle name="Normal 5 2 2 7 2 2 2 5" xfId="59757"/>
    <cellStyle name="Normal 5 2 2 7 2 2 3" xfId="17694"/>
    <cellStyle name="Normal 5 2 2 7 2 2 4" xfId="22801"/>
    <cellStyle name="Normal 5 2 2 7 2 2 5" xfId="33358"/>
    <cellStyle name="Normal 5 2 2 7 2 2 6" xfId="43913"/>
    <cellStyle name="Normal 5 2 2 7 2 2 7" xfId="54477"/>
    <cellStyle name="Normal 5 2 2 7 2 3" xfId="9934"/>
    <cellStyle name="Normal 5 2 2 7 2 3 2" xfId="25441"/>
    <cellStyle name="Normal 5 2 2 7 2 3 3" xfId="35998"/>
    <cellStyle name="Normal 5 2 2 7 2 3 4" xfId="46553"/>
    <cellStyle name="Normal 5 2 2 7 2 3 5" xfId="57117"/>
    <cellStyle name="Normal 5 2 2 7 2 4" xfId="4652"/>
    <cellStyle name="Normal 5 2 2 7 2 5" xfId="15230"/>
    <cellStyle name="Normal 5 2 2 7 2 6" xfId="20161"/>
    <cellStyle name="Normal 5 2 2 7 2 7" xfId="30718"/>
    <cellStyle name="Normal 5 2 2 7 2 8" xfId="41273"/>
    <cellStyle name="Normal 5 2 2 7 2 9" xfId="51837"/>
    <cellStyle name="Normal 5 2 2 7 3" xfId="6062"/>
    <cellStyle name="Normal 5 2 2 7 3 2" xfId="11343"/>
    <cellStyle name="Normal 5 2 2 7 3 2 2" xfId="26849"/>
    <cellStyle name="Normal 5 2 2 7 3 2 3" xfId="37406"/>
    <cellStyle name="Normal 5 2 2 7 3 2 4" xfId="47961"/>
    <cellStyle name="Normal 5 2 2 7 3 2 5" xfId="58525"/>
    <cellStyle name="Normal 5 2 2 7 3 3" xfId="16462"/>
    <cellStyle name="Normal 5 2 2 7 3 4" xfId="21569"/>
    <cellStyle name="Normal 5 2 2 7 3 5" xfId="32126"/>
    <cellStyle name="Normal 5 2 2 7 3 6" xfId="42681"/>
    <cellStyle name="Normal 5 2 2 7 3 7" xfId="53245"/>
    <cellStyle name="Normal 5 2 2 7 4" xfId="8702"/>
    <cellStyle name="Normal 5 2 2 7 4 2" xfId="24209"/>
    <cellStyle name="Normal 5 2 2 7 4 3" xfId="34766"/>
    <cellStyle name="Normal 5 2 2 7 4 4" xfId="45321"/>
    <cellStyle name="Normal 5 2 2 7 4 5" xfId="55885"/>
    <cellStyle name="Normal 5 2 2 7 5" xfId="3420"/>
    <cellStyle name="Normal 5 2 2 7 6" xfId="13998"/>
    <cellStyle name="Normal 5 2 2 7 7" xfId="18929"/>
    <cellStyle name="Normal 5 2 2 7 8" xfId="29486"/>
    <cellStyle name="Normal 5 2 2 7 9" xfId="40041"/>
    <cellStyle name="Normal 5 2 2 8" xfId="1304"/>
    <cellStyle name="Normal 5 2 2 8 2" xfId="6590"/>
    <cellStyle name="Normal 5 2 2 8 2 2" xfId="11871"/>
    <cellStyle name="Normal 5 2 2 8 2 2 2" xfId="27377"/>
    <cellStyle name="Normal 5 2 2 8 2 2 3" xfId="37934"/>
    <cellStyle name="Normal 5 2 2 8 2 2 4" xfId="48489"/>
    <cellStyle name="Normal 5 2 2 8 2 2 5" xfId="59053"/>
    <cellStyle name="Normal 5 2 2 8 2 3" xfId="16990"/>
    <cellStyle name="Normal 5 2 2 8 2 4" xfId="22097"/>
    <cellStyle name="Normal 5 2 2 8 2 5" xfId="32654"/>
    <cellStyle name="Normal 5 2 2 8 2 6" xfId="43209"/>
    <cellStyle name="Normal 5 2 2 8 2 7" xfId="53773"/>
    <cellStyle name="Normal 5 2 2 8 3" xfId="9230"/>
    <cellStyle name="Normal 5 2 2 8 3 2" xfId="24737"/>
    <cellStyle name="Normal 5 2 2 8 3 3" xfId="35294"/>
    <cellStyle name="Normal 5 2 2 8 3 4" xfId="45849"/>
    <cellStyle name="Normal 5 2 2 8 3 5" xfId="56413"/>
    <cellStyle name="Normal 5 2 2 8 4" xfId="3948"/>
    <cellStyle name="Normal 5 2 2 8 5" xfId="14526"/>
    <cellStyle name="Normal 5 2 2 8 6" xfId="19457"/>
    <cellStyle name="Normal 5 2 2 8 7" xfId="30014"/>
    <cellStyle name="Normal 5 2 2 8 8" xfId="40569"/>
    <cellStyle name="Normal 5 2 2 8 9" xfId="51133"/>
    <cellStyle name="Normal 5 2 2 9" xfId="2536"/>
    <cellStyle name="Normal 5 2 2 9 2" xfId="7822"/>
    <cellStyle name="Normal 5 2 2 9 2 2" xfId="13103"/>
    <cellStyle name="Normal 5 2 2 9 2 2 2" xfId="28609"/>
    <cellStyle name="Normal 5 2 2 9 2 2 3" xfId="39166"/>
    <cellStyle name="Normal 5 2 2 9 2 2 4" xfId="49721"/>
    <cellStyle name="Normal 5 2 2 9 2 2 5" xfId="60285"/>
    <cellStyle name="Normal 5 2 2 9 2 3" xfId="23329"/>
    <cellStyle name="Normal 5 2 2 9 2 4" xfId="33886"/>
    <cellStyle name="Normal 5 2 2 9 2 5" xfId="44441"/>
    <cellStyle name="Normal 5 2 2 9 2 6" xfId="55005"/>
    <cellStyle name="Normal 5 2 2 9 3" xfId="10462"/>
    <cellStyle name="Normal 5 2 2 9 3 2" xfId="25969"/>
    <cellStyle name="Normal 5 2 2 9 3 3" xfId="36526"/>
    <cellStyle name="Normal 5 2 2 9 3 4" xfId="47081"/>
    <cellStyle name="Normal 5 2 2 9 3 5" xfId="57645"/>
    <cellStyle name="Normal 5 2 2 9 4" xfId="5180"/>
    <cellStyle name="Normal 5 2 2 9 5" xfId="15758"/>
    <cellStyle name="Normal 5 2 2 9 6" xfId="20689"/>
    <cellStyle name="Normal 5 2 2 9 7" xfId="31246"/>
    <cellStyle name="Normal 5 2 2 9 8" xfId="41801"/>
    <cellStyle name="Normal 5 2 2 9 9" xfId="52365"/>
    <cellStyle name="Normal 5 2 3" xfId="82"/>
    <cellStyle name="Normal 5 2 3 10" xfId="2738"/>
    <cellStyle name="Normal 5 2 3 11" xfId="13302"/>
    <cellStyle name="Normal 5 2 3 12" xfId="18231"/>
    <cellStyle name="Normal 5 2 3 13" xfId="28812"/>
    <cellStyle name="Normal 5 2 3 14" xfId="39367"/>
    <cellStyle name="Normal 5 2 3 15" xfId="49908"/>
    <cellStyle name="Normal 5 2 3 2" xfId="162"/>
    <cellStyle name="Normal 5 2 3 2 10" xfId="13391"/>
    <cellStyle name="Normal 5 2 3 2 11" xfId="18321"/>
    <cellStyle name="Normal 5 2 3 2 12" xfId="28883"/>
    <cellStyle name="Normal 5 2 3 2 13" xfId="39438"/>
    <cellStyle name="Normal 5 2 3 2 14" xfId="49998"/>
    <cellStyle name="Normal 5 2 3 2 2" xfId="344"/>
    <cellStyle name="Normal 5 2 3 2 2 10" xfId="29059"/>
    <cellStyle name="Normal 5 2 3 2 2 11" xfId="39614"/>
    <cellStyle name="Normal 5 2 3 2 2 12" xfId="50174"/>
    <cellStyle name="Normal 5 2 3 2 2 2" xfId="697"/>
    <cellStyle name="Normal 5 2 3 2 2 2 10" xfId="50526"/>
    <cellStyle name="Normal 5 2 3 2 2 2 2" xfId="1929"/>
    <cellStyle name="Normal 5 2 3 2 2 2 2 2" xfId="7215"/>
    <cellStyle name="Normal 5 2 3 2 2 2 2 2 2" xfId="12496"/>
    <cellStyle name="Normal 5 2 3 2 2 2 2 2 2 2" xfId="28002"/>
    <cellStyle name="Normal 5 2 3 2 2 2 2 2 2 3" xfId="38559"/>
    <cellStyle name="Normal 5 2 3 2 2 2 2 2 2 4" xfId="49114"/>
    <cellStyle name="Normal 5 2 3 2 2 2 2 2 2 5" xfId="59678"/>
    <cellStyle name="Normal 5 2 3 2 2 2 2 2 3" xfId="17615"/>
    <cellStyle name="Normal 5 2 3 2 2 2 2 2 4" xfId="22722"/>
    <cellStyle name="Normal 5 2 3 2 2 2 2 2 5" xfId="33279"/>
    <cellStyle name="Normal 5 2 3 2 2 2 2 2 6" xfId="43834"/>
    <cellStyle name="Normal 5 2 3 2 2 2 2 2 7" xfId="54398"/>
    <cellStyle name="Normal 5 2 3 2 2 2 2 3" xfId="9855"/>
    <cellStyle name="Normal 5 2 3 2 2 2 2 3 2" xfId="25362"/>
    <cellStyle name="Normal 5 2 3 2 2 2 2 3 3" xfId="35919"/>
    <cellStyle name="Normal 5 2 3 2 2 2 2 3 4" xfId="46474"/>
    <cellStyle name="Normal 5 2 3 2 2 2 2 3 5" xfId="57038"/>
    <cellStyle name="Normal 5 2 3 2 2 2 2 4" xfId="4573"/>
    <cellStyle name="Normal 5 2 3 2 2 2 2 5" xfId="15151"/>
    <cellStyle name="Normal 5 2 3 2 2 2 2 6" xfId="20082"/>
    <cellStyle name="Normal 5 2 3 2 2 2 2 7" xfId="30639"/>
    <cellStyle name="Normal 5 2 3 2 2 2 2 8" xfId="41194"/>
    <cellStyle name="Normal 5 2 3 2 2 2 2 9" xfId="51758"/>
    <cellStyle name="Normal 5 2 3 2 2 2 3" xfId="5983"/>
    <cellStyle name="Normal 5 2 3 2 2 2 3 2" xfId="11264"/>
    <cellStyle name="Normal 5 2 3 2 2 2 3 2 2" xfId="26770"/>
    <cellStyle name="Normal 5 2 3 2 2 2 3 2 3" xfId="37327"/>
    <cellStyle name="Normal 5 2 3 2 2 2 3 2 4" xfId="47882"/>
    <cellStyle name="Normal 5 2 3 2 2 2 3 2 5" xfId="58446"/>
    <cellStyle name="Normal 5 2 3 2 2 2 3 3" xfId="16383"/>
    <cellStyle name="Normal 5 2 3 2 2 2 3 4" xfId="21490"/>
    <cellStyle name="Normal 5 2 3 2 2 2 3 5" xfId="32047"/>
    <cellStyle name="Normal 5 2 3 2 2 2 3 6" xfId="42602"/>
    <cellStyle name="Normal 5 2 3 2 2 2 3 7" xfId="53166"/>
    <cellStyle name="Normal 5 2 3 2 2 2 4" xfId="8623"/>
    <cellStyle name="Normal 5 2 3 2 2 2 4 2" xfId="24130"/>
    <cellStyle name="Normal 5 2 3 2 2 2 4 3" xfId="34687"/>
    <cellStyle name="Normal 5 2 3 2 2 2 4 4" xfId="45242"/>
    <cellStyle name="Normal 5 2 3 2 2 2 4 5" xfId="55806"/>
    <cellStyle name="Normal 5 2 3 2 2 2 5" xfId="3341"/>
    <cellStyle name="Normal 5 2 3 2 2 2 6" xfId="13919"/>
    <cellStyle name="Normal 5 2 3 2 2 2 7" xfId="18850"/>
    <cellStyle name="Normal 5 2 3 2 2 2 8" xfId="29407"/>
    <cellStyle name="Normal 5 2 3 2 2 2 9" xfId="39962"/>
    <cellStyle name="Normal 5 2 3 2 2 3" xfId="1049"/>
    <cellStyle name="Normal 5 2 3 2 2 3 10" xfId="50878"/>
    <cellStyle name="Normal 5 2 3 2 2 3 2" xfId="2281"/>
    <cellStyle name="Normal 5 2 3 2 2 3 2 2" xfId="7567"/>
    <cellStyle name="Normal 5 2 3 2 2 3 2 2 2" xfId="12848"/>
    <cellStyle name="Normal 5 2 3 2 2 3 2 2 2 2" xfId="28354"/>
    <cellStyle name="Normal 5 2 3 2 2 3 2 2 2 3" xfId="38911"/>
    <cellStyle name="Normal 5 2 3 2 2 3 2 2 2 4" xfId="49466"/>
    <cellStyle name="Normal 5 2 3 2 2 3 2 2 2 5" xfId="60030"/>
    <cellStyle name="Normal 5 2 3 2 2 3 2 2 3" xfId="17967"/>
    <cellStyle name="Normal 5 2 3 2 2 3 2 2 4" xfId="23074"/>
    <cellStyle name="Normal 5 2 3 2 2 3 2 2 5" xfId="33631"/>
    <cellStyle name="Normal 5 2 3 2 2 3 2 2 6" xfId="44186"/>
    <cellStyle name="Normal 5 2 3 2 2 3 2 2 7" xfId="54750"/>
    <cellStyle name="Normal 5 2 3 2 2 3 2 3" xfId="10207"/>
    <cellStyle name="Normal 5 2 3 2 2 3 2 3 2" xfId="25714"/>
    <cellStyle name="Normal 5 2 3 2 2 3 2 3 3" xfId="36271"/>
    <cellStyle name="Normal 5 2 3 2 2 3 2 3 4" xfId="46826"/>
    <cellStyle name="Normal 5 2 3 2 2 3 2 3 5" xfId="57390"/>
    <cellStyle name="Normal 5 2 3 2 2 3 2 4" xfId="4925"/>
    <cellStyle name="Normal 5 2 3 2 2 3 2 5" xfId="15503"/>
    <cellStyle name="Normal 5 2 3 2 2 3 2 6" xfId="20434"/>
    <cellStyle name="Normal 5 2 3 2 2 3 2 7" xfId="30991"/>
    <cellStyle name="Normal 5 2 3 2 2 3 2 8" xfId="41546"/>
    <cellStyle name="Normal 5 2 3 2 2 3 2 9" xfId="52110"/>
    <cellStyle name="Normal 5 2 3 2 2 3 3" xfId="6335"/>
    <cellStyle name="Normal 5 2 3 2 2 3 3 2" xfId="11616"/>
    <cellStyle name="Normal 5 2 3 2 2 3 3 2 2" xfId="27122"/>
    <cellStyle name="Normal 5 2 3 2 2 3 3 2 3" xfId="37679"/>
    <cellStyle name="Normal 5 2 3 2 2 3 3 2 4" xfId="48234"/>
    <cellStyle name="Normal 5 2 3 2 2 3 3 2 5" xfId="58798"/>
    <cellStyle name="Normal 5 2 3 2 2 3 3 3" xfId="16735"/>
    <cellStyle name="Normal 5 2 3 2 2 3 3 4" xfId="21842"/>
    <cellStyle name="Normal 5 2 3 2 2 3 3 5" xfId="32399"/>
    <cellStyle name="Normal 5 2 3 2 2 3 3 6" xfId="42954"/>
    <cellStyle name="Normal 5 2 3 2 2 3 3 7" xfId="53518"/>
    <cellStyle name="Normal 5 2 3 2 2 3 4" xfId="8975"/>
    <cellStyle name="Normal 5 2 3 2 2 3 4 2" xfId="24482"/>
    <cellStyle name="Normal 5 2 3 2 2 3 4 3" xfId="35039"/>
    <cellStyle name="Normal 5 2 3 2 2 3 4 4" xfId="45594"/>
    <cellStyle name="Normal 5 2 3 2 2 3 4 5" xfId="56158"/>
    <cellStyle name="Normal 5 2 3 2 2 3 5" xfId="3693"/>
    <cellStyle name="Normal 5 2 3 2 2 3 6" xfId="14271"/>
    <cellStyle name="Normal 5 2 3 2 2 3 7" xfId="19202"/>
    <cellStyle name="Normal 5 2 3 2 2 3 8" xfId="29759"/>
    <cellStyle name="Normal 5 2 3 2 2 3 9" xfId="40314"/>
    <cellStyle name="Normal 5 2 3 2 2 4" xfId="1577"/>
    <cellStyle name="Normal 5 2 3 2 2 4 2" xfId="6863"/>
    <cellStyle name="Normal 5 2 3 2 2 4 2 2" xfId="12144"/>
    <cellStyle name="Normal 5 2 3 2 2 4 2 2 2" xfId="27650"/>
    <cellStyle name="Normal 5 2 3 2 2 4 2 2 3" xfId="38207"/>
    <cellStyle name="Normal 5 2 3 2 2 4 2 2 4" xfId="48762"/>
    <cellStyle name="Normal 5 2 3 2 2 4 2 2 5" xfId="59326"/>
    <cellStyle name="Normal 5 2 3 2 2 4 2 3" xfId="17263"/>
    <cellStyle name="Normal 5 2 3 2 2 4 2 4" xfId="22370"/>
    <cellStyle name="Normal 5 2 3 2 2 4 2 5" xfId="32927"/>
    <cellStyle name="Normal 5 2 3 2 2 4 2 6" xfId="43482"/>
    <cellStyle name="Normal 5 2 3 2 2 4 2 7" xfId="54046"/>
    <cellStyle name="Normal 5 2 3 2 2 4 3" xfId="9503"/>
    <cellStyle name="Normal 5 2 3 2 2 4 3 2" xfId="25010"/>
    <cellStyle name="Normal 5 2 3 2 2 4 3 3" xfId="35567"/>
    <cellStyle name="Normal 5 2 3 2 2 4 3 4" xfId="46122"/>
    <cellStyle name="Normal 5 2 3 2 2 4 3 5" xfId="56686"/>
    <cellStyle name="Normal 5 2 3 2 2 4 4" xfId="4221"/>
    <cellStyle name="Normal 5 2 3 2 2 4 5" xfId="14799"/>
    <cellStyle name="Normal 5 2 3 2 2 4 6" xfId="19730"/>
    <cellStyle name="Normal 5 2 3 2 2 4 7" xfId="30287"/>
    <cellStyle name="Normal 5 2 3 2 2 4 8" xfId="40842"/>
    <cellStyle name="Normal 5 2 3 2 2 4 9" xfId="51406"/>
    <cellStyle name="Normal 5 2 3 2 2 5" xfId="5630"/>
    <cellStyle name="Normal 5 2 3 2 2 5 2" xfId="10912"/>
    <cellStyle name="Normal 5 2 3 2 2 5 2 2" xfId="26418"/>
    <cellStyle name="Normal 5 2 3 2 2 5 2 3" xfId="36975"/>
    <cellStyle name="Normal 5 2 3 2 2 5 2 4" xfId="47530"/>
    <cellStyle name="Normal 5 2 3 2 2 5 2 5" xfId="58094"/>
    <cellStyle name="Normal 5 2 3 2 2 5 3" xfId="16031"/>
    <cellStyle name="Normal 5 2 3 2 2 5 4" xfId="21138"/>
    <cellStyle name="Normal 5 2 3 2 2 5 5" xfId="31695"/>
    <cellStyle name="Normal 5 2 3 2 2 5 6" xfId="42250"/>
    <cellStyle name="Normal 5 2 3 2 2 5 7" xfId="52814"/>
    <cellStyle name="Normal 5 2 3 2 2 6" xfId="8271"/>
    <cellStyle name="Normal 5 2 3 2 2 6 2" xfId="23778"/>
    <cellStyle name="Normal 5 2 3 2 2 6 3" xfId="34335"/>
    <cellStyle name="Normal 5 2 3 2 2 6 4" xfId="44890"/>
    <cellStyle name="Normal 5 2 3 2 2 6 5" xfId="55454"/>
    <cellStyle name="Normal 5 2 3 2 2 7" xfId="2993"/>
    <cellStyle name="Normal 5 2 3 2 2 8" xfId="13567"/>
    <cellStyle name="Normal 5 2 3 2 2 9" xfId="18498"/>
    <cellStyle name="Normal 5 2 3 2 3" xfId="520"/>
    <cellStyle name="Normal 5 2 3 2 3 10" xfId="39786"/>
    <cellStyle name="Normal 5 2 3 2 3 11" xfId="50350"/>
    <cellStyle name="Normal 5 2 3 2 3 2" xfId="1225"/>
    <cellStyle name="Normal 5 2 3 2 3 2 10" xfId="51054"/>
    <cellStyle name="Normal 5 2 3 2 3 2 2" xfId="2457"/>
    <cellStyle name="Normal 5 2 3 2 3 2 2 2" xfId="7743"/>
    <cellStyle name="Normal 5 2 3 2 3 2 2 2 2" xfId="13024"/>
    <cellStyle name="Normal 5 2 3 2 3 2 2 2 2 2" xfId="28530"/>
    <cellStyle name="Normal 5 2 3 2 3 2 2 2 2 3" xfId="39087"/>
    <cellStyle name="Normal 5 2 3 2 3 2 2 2 2 4" xfId="49642"/>
    <cellStyle name="Normal 5 2 3 2 3 2 2 2 2 5" xfId="60206"/>
    <cellStyle name="Normal 5 2 3 2 3 2 2 2 3" xfId="18143"/>
    <cellStyle name="Normal 5 2 3 2 3 2 2 2 4" xfId="23250"/>
    <cellStyle name="Normal 5 2 3 2 3 2 2 2 5" xfId="33807"/>
    <cellStyle name="Normal 5 2 3 2 3 2 2 2 6" xfId="44362"/>
    <cellStyle name="Normal 5 2 3 2 3 2 2 2 7" xfId="54926"/>
    <cellStyle name="Normal 5 2 3 2 3 2 2 3" xfId="10383"/>
    <cellStyle name="Normal 5 2 3 2 3 2 2 3 2" xfId="25890"/>
    <cellStyle name="Normal 5 2 3 2 3 2 2 3 3" xfId="36447"/>
    <cellStyle name="Normal 5 2 3 2 3 2 2 3 4" xfId="47002"/>
    <cellStyle name="Normal 5 2 3 2 3 2 2 3 5" xfId="57566"/>
    <cellStyle name="Normal 5 2 3 2 3 2 2 4" xfId="5101"/>
    <cellStyle name="Normal 5 2 3 2 3 2 2 5" xfId="15679"/>
    <cellStyle name="Normal 5 2 3 2 3 2 2 6" xfId="20610"/>
    <cellStyle name="Normal 5 2 3 2 3 2 2 7" xfId="31167"/>
    <cellStyle name="Normal 5 2 3 2 3 2 2 8" xfId="41722"/>
    <cellStyle name="Normal 5 2 3 2 3 2 2 9" xfId="52286"/>
    <cellStyle name="Normal 5 2 3 2 3 2 3" xfId="6511"/>
    <cellStyle name="Normal 5 2 3 2 3 2 3 2" xfId="11792"/>
    <cellStyle name="Normal 5 2 3 2 3 2 3 2 2" xfId="27298"/>
    <cellStyle name="Normal 5 2 3 2 3 2 3 2 3" xfId="37855"/>
    <cellStyle name="Normal 5 2 3 2 3 2 3 2 4" xfId="48410"/>
    <cellStyle name="Normal 5 2 3 2 3 2 3 2 5" xfId="58974"/>
    <cellStyle name="Normal 5 2 3 2 3 2 3 3" xfId="16911"/>
    <cellStyle name="Normal 5 2 3 2 3 2 3 4" xfId="22018"/>
    <cellStyle name="Normal 5 2 3 2 3 2 3 5" xfId="32575"/>
    <cellStyle name="Normal 5 2 3 2 3 2 3 6" xfId="43130"/>
    <cellStyle name="Normal 5 2 3 2 3 2 3 7" xfId="53694"/>
    <cellStyle name="Normal 5 2 3 2 3 2 4" xfId="9151"/>
    <cellStyle name="Normal 5 2 3 2 3 2 4 2" xfId="24658"/>
    <cellStyle name="Normal 5 2 3 2 3 2 4 3" xfId="35215"/>
    <cellStyle name="Normal 5 2 3 2 3 2 4 4" xfId="45770"/>
    <cellStyle name="Normal 5 2 3 2 3 2 4 5" xfId="56334"/>
    <cellStyle name="Normal 5 2 3 2 3 2 5" xfId="3869"/>
    <cellStyle name="Normal 5 2 3 2 3 2 6" xfId="14447"/>
    <cellStyle name="Normal 5 2 3 2 3 2 7" xfId="19378"/>
    <cellStyle name="Normal 5 2 3 2 3 2 8" xfId="29935"/>
    <cellStyle name="Normal 5 2 3 2 3 2 9" xfId="40490"/>
    <cellStyle name="Normal 5 2 3 2 3 3" xfId="1753"/>
    <cellStyle name="Normal 5 2 3 2 3 3 2" xfId="7039"/>
    <cellStyle name="Normal 5 2 3 2 3 3 2 2" xfId="12320"/>
    <cellStyle name="Normal 5 2 3 2 3 3 2 2 2" xfId="27826"/>
    <cellStyle name="Normal 5 2 3 2 3 3 2 2 3" xfId="38383"/>
    <cellStyle name="Normal 5 2 3 2 3 3 2 2 4" xfId="48938"/>
    <cellStyle name="Normal 5 2 3 2 3 3 2 2 5" xfId="59502"/>
    <cellStyle name="Normal 5 2 3 2 3 3 2 3" xfId="17439"/>
    <cellStyle name="Normal 5 2 3 2 3 3 2 4" xfId="22546"/>
    <cellStyle name="Normal 5 2 3 2 3 3 2 5" xfId="33103"/>
    <cellStyle name="Normal 5 2 3 2 3 3 2 6" xfId="43658"/>
    <cellStyle name="Normal 5 2 3 2 3 3 2 7" xfId="54222"/>
    <cellStyle name="Normal 5 2 3 2 3 3 3" xfId="9679"/>
    <cellStyle name="Normal 5 2 3 2 3 3 3 2" xfId="25186"/>
    <cellStyle name="Normal 5 2 3 2 3 3 3 3" xfId="35743"/>
    <cellStyle name="Normal 5 2 3 2 3 3 3 4" xfId="46298"/>
    <cellStyle name="Normal 5 2 3 2 3 3 3 5" xfId="56862"/>
    <cellStyle name="Normal 5 2 3 2 3 3 4" xfId="4397"/>
    <cellStyle name="Normal 5 2 3 2 3 3 5" xfId="14975"/>
    <cellStyle name="Normal 5 2 3 2 3 3 6" xfId="19906"/>
    <cellStyle name="Normal 5 2 3 2 3 3 7" xfId="30463"/>
    <cellStyle name="Normal 5 2 3 2 3 3 8" xfId="41018"/>
    <cellStyle name="Normal 5 2 3 2 3 3 9" xfId="51582"/>
    <cellStyle name="Normal 5 2 3 2 3 4" xfId="5806"/>
    <cellStyle name="Normal 5 2 3 2 3 4 2" xfId="11088"/>
    <cellStyle name="Normal 5 2 3 2 3 4 2 2" xfId="26594"/>
    <cellStyle name="Normal 5 2 3 2 3 4 2 3" xfId="37151"/>
    <cellStyle name="Normal 5 2 3 2 3 4 2 4" xfId="47706"/>
    <cellStyle name="Normal 5 2 3 2 3 4 2 5" xfId="58270"/>
    <cellStyle name="Normal 5 2 3 2 3 4 3" xfId="16207"/>
    <cellStyle name="Normal 5 2 3 2 3 4 4" xfId="21314"/>
    <cellStyle name="Normal 5 2 3 2 3 4 5" xfId="31871"/>
    <cellStyle name="Normal 5 2 3 2 3 4 6" xfId="42426"/>
    <cellStyle name="Normal 5 2 3 2 3 4 7" xfId="52990"/>
    <cellStyle name="Normal 5 2 3 2 3 5" xfId="8447"/>
    <cellStyle name="Normal 5 2 3 2 3 5 2" xfId="23954"/>
    <cellStyle name="Normal 5 2 3 2 3 5 3" xfId="34511"/>
    <cellStyle name="Normal 5 2 3 2 3 5 4" xfId="45066"/>
    <cellStyle name="Normal 5 2 3 2 3 5 5" xfId="55630"/>
    <cellStyle name="Normal 5 2 3 2 3 6" xfId="3165"/>
    <cellStyle name="Normal 5 2 3 2 3 7" xfId="13743"/>
    <cellStyle name="Normal 5 2 3 2 3 8" xfId="18674"/>
    <cellStyle name="Normal 5 2 3 2 3 9" xfId="29231"/>
    <cellStyle name="Normal 5 2 3 2 4" xfId="873"/>
    <cellStyle name="Normal 5 2 3 2 4 10" xfId="50702"/>
    <cellStyle name="Normal 5 2 3 2 4 2" xfId="2105"/>
    <cellStyle name="Normal 5 2 3 2 4 2 2" xfId="7391"/>
    <cellStyle name="Normal 5 2 3 2 4 2 2 2" xfId="12672"/>
    <cellStyle name="Normal 5 2 3 2 4 2 2 2 2" xfId="28178"/>
    <cellStyle name="Normal 5 2 3 2 4 2 2 2 3" xfId="38735"/>
    <cellStyle name="Normal 5 2 3 2 4 2 2 2 4" xfId="49290"/>
    <cellStyle name="Normal 5 2 3 2 4 2 2 2 5" xfId="59854"/>
    <cellStyle name="Normal 5 2 3 2 4 2 2 3" xfId="17791"/>
    <cellStyle name="Normal 5 2 3 2 4 2 2 4" xfId="22898"/>
    <cellStyle name="Normal 5 2 3 2 4 2 2 5" xfId="33455"/>
    <cellStyle name="Normal 5 2 3 2 4 2 2 6" xfId="44010"/>
    <cellStyle name="Normal 5 2 3 2 4 2 2 7" xfId="54574"/>
    <cellStyle name="Normal 5 2 3 2 4 2 3" xfId="10031"/>
    <cellStyle name="Normal 5 2 3 2 4 2 3 2" xfId="25538"/>
    <cellStyle name="Normal 5 2 3 2 4 2 3 3" xfId="36095"/>
    <cellStyle name="Normal 5 2 3 2 4 2 3 4" xfId="46650"/>
    <cellStyle name="Normal 5 2 3 2 4 2 3 5" xfId="57214"/>
    <cellStyle name="Normal 5 2 3 2 4 2 4" xfId="4749"/>
    <cellStyle name="Normal 5 2 3 2 4 2 5" xfId="15327"/>
    <cellStyle name="Normal 5 2 3 2 4 2 6" xfId="20258"/>
    <cellStyle name="Normal 5 2 3 2 4 2 7" xfId="30815"/>
    <cellStyle name="Normal 5 2 3 2 4 2 8" xfId="41370"/>
    <cellStyle name="Normal 5 2 3 2 4 2 9" xfId="51934"/>
    <cellStyle name="Normal 5 2 3 2 4 3" xfId="6159"/>
    <cellStyle name="Normal 5 2 3 2 4 3 2" xfId="11440"/>
    <cellStyle name="Normal 5 2 3 2 4 3 2 2" xfId="26946"/>
    <cellStyle name="Normal 5 2 3 2 4 3 2 3" xfId="37503"/>
    <cellStyle name="Normal 5 2 3 2 4 3 2 4" xfId="48058"/>
    <cellStyle name="Normal 5 2 3 2 4 3 2 5" xfId="58622"/>
    <cellStyle name="Normal 5 2 3 2 4 3 3" xfId="16559"/>
    <cellStyle name="Normal 5 2 3 2 4 3 4" xfId="21666"/>
    <cellStyle name="Normal 5 2 3 2 4 3 5" xfId="32223"/>
    <cellStyle name="Normal 5 2 3 2 4 3 6" xfId="42778"/>
    <cellStyle name="Normal 5 2 3 2 4 3 7" xfId="53342"/>
    <cellStyle name="Normal 5 2 3 2 4 4" xfId="8799"/>
    <cellStyle name="Normal 5 2 3 2 4 4 2" xfId="24306"/>
    <cellStyle name="Normal 5 2 3 2 4 4 3" xfId="34863"/>
    <cellStyle name="Normal 5 2 3 2 4 4 4" xfId="45418"/>
    <cellStyle name="Normal 5 2 3 2 4 4 5" xfId="55982"/>
    <cellStyle name="Normal 5 2 3 2 4 5" xfId="3517"/>
    <cellStyle name="Normal 5 2 3 2 4 6" xfId="14095"/>
    <cellStyle name="Normal 5 2 3 2 4 7" xfId="19026"/>
    <cellStyle name="Normal 5 2 3 2 4 8" xfId="29583"/>
    <cellStyle name="Normal 5 2 3 2 4 9" xfId="40138"/>
    <cellStyle name="Normal 5 2 3 2 5" xfId="1401"/>
    <cellStyle name="Normal 5 2 3 2 5 2" xfId="6687"/>
    <cellStyle name="Normal 5 2 3 2 5 2 2" xfId="11968"/>
    <cellStyle name="Normal 5 2 3 2 5 2 2 2" xfId="27474"/>
    <cellStyle name="Normal 5 2 3 2 5 2 2 3" xfId="38031"/>
    <cellStyle name="Normal 5 2 3 2 5 2 2 4" xfId="48586"/>
    <cellStyle name="Normal 5 2 3 2 5 2 2 5" xfId="59150"/>
    <cellStyle name="Normal 5 2 3 2 5 2 3" xfId="17087"/>
    <cellStyle name="Normal 5 2 3 2 5 2 4" xfId="22194"/>
    <cellStyle name="Normal 5 2 3 2 5 2 5" xfId="32751"/>
    <cellStyle name="Normal 5 2 3 2 5 2 6" xfId="43306"/>
    <cellStyle name="Normal 5 2 3 2 5 2 7" xfId="53870"/>
    <cellStyle name="Normal 5 2 3 2 5 3" xfId="9327"/>
    <cellStyle name="Normal 5 2 3 2 5 3 2" xfId="24834"/>
    <cellStyle name="Normal 5 2 3 2 5 3 3" xfId="35391"/>
    <cellStyle name="Normal 5 2 3 2 5 3 4" xfId="45946"/>
    <cellStyle name="Normal 5 2 3 2 5 3 5" xfId="56510"/>
    <cellStyle name="Normal 5 2 3 2 5 4" xfId="4045"/>
    <cellStyle name="Normal 5 2 3 2 5 5" xfId="14623"/>
    <cellStyle name="Normal 5 2 3 2 5 6" xfId="19554"/>
    <cellStyle name="Normal 5 2 3 2 5 7" xfId="30111"/>
    <cellStyle name="Normal 5 2 3 2 5 8" xfId="40666"/>
    <cellStyle name="Normal 5 2 3 2 5 9" xfId="51230"/>
    <cellStyle name="Normal 5 2 3 2 6" xfId="2633"/>
    <cellStyle name="Normal 5 2 3 2 6 2" xfId="7919"/>
    <cellStyle name="Normal 5 2 3 2 6 2 2" xfId="13200"/>
    <cellStyle name="Normal 5 2 3 2 6 2 2 2" xfId="28706"/>
    <cellStyle name="Normal 5 2 3 2 6 2 2 3" xfId="39263"/>
    <cellStyle name="Normal 5 2 3 2 6 2 2 4" xfId="49818"/>
    <cellStyle name="Normal 5 2 3 2 6 2 2 5" xfId="60382"/>
    <cellStyle name="Normal 5 2 3 2 6 2 3" xfId="23426"/>
    <cellStyle name="Normal 5 2 3 2 6 2 4" xfId="33983"/>
    <cellStyle name="Normal 5 2 3 2 6 2 5" xfId="44538"/>
    <cellStyle name="Normal 5 2 3 2 6 2 6" xfId="55102"/>
    <cellStyle name="Normal 5 2 3 2 6 3" xfId="10559"/>
    <cellStyle name="Normal 5 2 3 2 6 3 2" xfId="26066"/>
    <cellStyle name="Normal 5 2 3 2 6 3 3" xfId="36623"/>
    <cellStyle name="Normal 5 2 3 2 6 3 4" xfId="47178"/>
    <cellStyle name="Normal 5 2 3 2 6 3 5" xfId="57742"/>
    <cellStyle name="Normal 5 2 3 2 6 4" xfId="5277"/>
    <cellStyle name="Normal 5 2 3 2 6 5" xfId="15855"/>
    <cellStyle name="Normal 5 2 3 2 6 6" xfId="20786"/>
    <cellStyle name="Normal 5 2 3 2 6 7" xfId="31343"/>
    <cellStyle name="Normal 5 2 3 2 6 8" xfId="41898"/>
    <cellStyle name="Normal 5 2 3 2 6 9" xfId="52462"/>
    <cellStyle name="Normal 5 2 3 2 7" xfId="5454"/>
    <cellStyle name="Normal 5 2 3 2 7 2" xfId="10736"/>
    <cellStyle name="Normal 5 2 3 2 7 2 2" xfId="26242"/>
    <cellStyle name="Normal 5 2 3 2 7 2 3" xfId="36799"/>
    <cellStyle name="Normal 5 2 3 2 7 2 4" xfId="47354"/>
    <cellStyle name="Normal 5 2 3 2 7 2 5" xfId="57918"/>
    <cellStyle name="Normal 5 2 3 2 7 3" xfId="20962"/>
    <cellStyle name="Normal 5 2 3 2 7 4" xfId="31519"/>
    <cellStyle name="Normal 5 2 3 2 7 5" xfId="42074"/>
    <cellStyle name="Normal 5 2 3 2 7 6" xfId="52638"/>
    <cellStyle name="Normal 5 2 3 2 8" xfId="8095"/>
    <cellStyle name="Normal 5 2 3 2 8 2" xfId="23602"/>
    <cellStyle name="Normal 5 2 3 2 8 3" xfId="34159"/>
    <cellStyle name="Normal 5 2 3 2 8 4" xfId="44714"/>
    <cellStyle name="Normal 5 2 3 2 8 5" xfId="55278"/>
    <cellStyle name="Normal 5 2 3 2 9" xfId="2810"/>
    <cellStyle name="Normal 5 2 3 3" xfId="255"/>
    <cellStyle name="Normal 5 2 3 3 10" xfId="28970"/>
    <cellStyle name="Normal 5 2 3 3 11" xfId="39525"/>
    <cellStyle name="Normal 5 2 3 3 12" xfId="50085"/>
    <cellStyle name="Normal 5 2 3 3 2" xfId="608"/>
    <cellStyle name="Normal 5 2 3 3 2 10" xfId="50437"/>
    <cellStyle name="Normal 5 2 3 3 2 2" xfId="1840"/>
    <cellStyle name="Normal 5 2 3 3 2 2 2" xfId="7126"/>
    <cellStyle name="Normal 5 2 3 3 2 2 2 2" xfId="12407"/>
    <cellStyle name="Normal 5 2 3 3 2 2 2 2 2" xfId="27913"/>
    <cellStyle name="Normal 5 2 3 3 2 2 2 2 3" xfId="38470"/>
    <cellStyle name="Normal 5 2 3 3 2 2 2 2 4" xfId="49025"/>
    <cellStyle name="Normal 5 2 3 3 2 2 2 2 5" xfId="59589"/>
    <cellStyle name="Normal 5 2 3 3 2 2 2 3" xfId="17526"/>
    <cellStyle name="Normal 5 2 3 3 2 2 2 4" xfId="22633"/>
    <cellStyle name="Normal 5 2 3 3 2 2 2 5" xfId="33190"/>
    <cellStyle name="Normal 5 2 3 3 2 2 2 6" xfId="43745"/>
    <cellStyle name="Normal 5 2 3 3 2 2 2 7" xfId="54309"/>
    <cellStyle name="Normal 5 2 3 3 2 2 3" xfId="9766"/>
    <cellStyle name="Normal 5 2 3 3 2 2 3 2" xfId="25273"/>
    <cellStyle name="Normal 5 2 3 3 2 2 3 3" xfId="35830"/>
    <cellStyle name="Normal 5 2 3 3 2 2 3 4" xfId="46385"/>
    <cellStyle name="Normal 5 2 3 3 2 2 3 5" xfId="56949"/>
    <cellStyle name="Normal 5 2 3 3 2 2 4" xfId="4484"/>
    <cellStyle name="Normal 5 2 3 3 2 2 5" xfId="15062"/>
    <cellStyle name="Normal 5 2 3 3 2 2 6" xfId="19993"/>
    <cellStyle name="Normal 5 2 3 3 2 2 7" xfId="30550"/>
    <cellStyle name="Normal 5 2 3 3 2 2 8" xfId="41105"/>
    <cellStyle name="Normal 5 2 3 3 2 2 9" xfId="51669"/>
    <cellStyle name="Normal 5 2 3 3 2 3" xfId="5894"/>
    <cellStyle name="Normal 5 2 3 3 2 3 2" xfId="11175"/>
    <cellStyle name="Normal 5 2 3 3 2 3 2 2" xfId="26681"/>
    <cellStyle name="Normal 5 2 3 3 2 3 2 3" xfId="37238"/>
    <cellStyle name="Normal 5 2 3 3 2 3 2 4" xfId="47793"/>
    <cellStyle name="Normal 5 2 3 3 2 3 2 5" xfId="58357"/>
    <cellStyle name="Normal 5 2 3 3 2 3 3" xfId="16294"/>
    <cellStyle name="Normal 5 2 3 3 2 3 4" xfId="21401"/>
    <cellStyle name="Normal 5 2 3 3 2 3 5" xfId="31958"/>
    <cellStyle name="Normal 5 2 3 3 2 3 6" xfId="42513"/>
    <cellStyle name="Normal 5 2 3 3 2 3 7" xfId="53077"/>
    <cellStyle name="Normal 5 2 3 3 2 4" xfId="8534"/>
    <cellStyle name="Normal 5 2 3 3 2 4 2" xfId="24041"/>
    <cellStyle name="Normal 5 2 3 3 2 4 3" xfId="34598"/>
    <cellStyle name="Normal 5 2 3 3 2 4 4" xfId="45153"/>
    <cellStyle name="Normal 5 2 3 3 2 4 5" xfId="55717"/>
    <cellStyle name="Normal 5 2 3 3 2 5" xfId="3252"/>
    <cellStyle name="Normal 5 2 3 3 2 6" xfId="13830"/>
    <cellStyle name="Normal 5 2 3 3 2 7" xfId="18761"/>
    <cellStyle name="Normal 5 2 3 3 2 8" xfId="29318"/>
    <cellStyle name="Normal 5 2 3 3 2 9" xfId="39873"/>
    <cellStyle name="Normal 5 2 3 3 3" xfId="960"/>
    <cellStyle name="Normal 5 2 3 3 3 10" xfId="50789"/>
    <cellStyle name="Normal 5 2 3 3 3 2" xfId="2192"/>
    <cellStyle name="Normal 5 2 3 3 3 2 2" xfId="7478"/>
    <cellStyle name="Normal 5 2 3 3 3 2 2 2" xfId="12759"/>
    <cellStyle name="Normal 5 2 3 3 3 2 2 2 2" xfId="28265"/>
    <cellStyle name="Normal 5 2 3 3 3 2 2 2 3" xfId="38822"/>
    <cellStyle name="Normal 5 2 3 3 3 2 2 2 4" xfId="49377"/>
    <cellStyle name="Normal 5 2 3 3 3 2 2 2 5" xfId="59941"/>
    <cellStyle name="Normal 5 2 3 3 3 2 2 3" xfId="17878"/>
    <cellStyle name="Normal 5 2 3 3 3 2 2 4" xfId="22985"/>
    <cellStyle name="Normal 5 2 3 3 3 2 2 5" xfId="33542"/>
    <cellStyle name="Normal 5 2 3 3 3 2 2 6" xfId="44097"/>
    <cellStyle name="Normal 5 2 3 3 3 2 2 7" xfId="54661"/>
    <cellStyle name="Normal 5 2 3 3 3 2 3" xfId="10118"/>
    <cellStyle name="Normal 5 2 3 3 3 2 3 2" xfId="25625"/>
    <cellStyle name="Normal 5 2 3 3 3 2 3 3" xfId="36182"/>
    <cellStyle name="Normal 5 2 3 3 3 2 3 4" xfId="46737"/>
    <cellStyle name="Normal 5 2 3 3 3 2 3 5" xfId="57301"/>
    <cellStyle name="Normal 5 2 3 3 3 2 4" xfId="4836"/>
    <cellStyle name="Normal 5 2 3 3 3 2 5" xfId="15414"/>
    <cellStyle name="Normal 5 2 3 3 3 2 6" xfId="20345"/>
    <cellStyle name="Normal 5 2 3 3 3 2 7" xfId="30902"/>
    <cellStyle name="Normal 5 2 3 3 3 2 8" xfId="41457"/>
    <cellStyle name="Normal 5 2 3 3 3 2 9" xfId="52021"/>
    <cellStyle name="Normal 5 2 3 3 3 3" xfId="6246"/>
    <cellStyle name="Normal 5 2 3 3 3 3 2" xfId="11527"/>
    <cellStyle name="Normal 5 2 3 3 3 3 2 2" xfId="27033"/>
    <cellStyle name="Normal 5 2 3 3 3 3 2 3" xfId="37590"/>
    <cellStyle name="Normal 5 2 3 3 3 3 2 4" xfId="48145"/>
    <cellStyle name="Normal 5 2 3 3 3 3 2 5" xfId="58709"/>
    <cellStyle name="Normal 5 2 3 3 3 3 3" xfId="16646"/>
    <cellStyle name="Normal 5 2 3 3 3 3 4" xfId="21753"/>
    <cellStyle name="Normal 5 2 3 3 3 3 5" xfId="32310"/>
    <cellStyle name="Normal 5 2 3 3 3 3 6" xfId="42865"/>
    <cellStyle name="Normal 5 2 3 3 3 3 7" xfId="53429"/>
    <cellStyle name="Normal 5 2 3 3 3 4" xfId="8886"/>
    <cellStyle name="Normal 5 2 3 3 3 4 2" xfId="24393"/>
    <cellStyle name="Normal 5 2 3 3 3 4 3" xfId="34950"/>
    <cellStyle name="Normal 5 2 3 3 3 4 4" xfId="45505"/>
    <cellStyle name="Normal 5 2 3 3 3 4 5" xfId="56069"/>
    <cellStyle name="Normal 5 2 3 3 3 5" xfId="3604"/>
    <cellStyle name="Normal 5 2 3 3 3 6" xfId="14182"/>
    <cellStyle name="Normal 5 2 3 3 3 7" xfId="19113"/>
    <cellStyle name="Normal 5 2 3 3 3 8" xfId="29670"/>
    <cellStyle name="Normal 5 2 3 3 3 9" xfId="40225"/>
    <cellStyle name="Normal 5 2 3 3 4" xfId="1488"/>
    <cellStyle name="Normal 5 2 3 3 4 2" xfId="6774"/>
    <cellStyle name="Normal 5 2 3 3 4 2 2" xfId="12055"/>
    <cellStyle name="Normal 5 2 3 3 4 2 2 2" xfId="27561"/>
    <cellStyle name="Normal 5 2 3 3 4 2 2 3" xfId="38118"/>
    <cellStyle name="Normal 5 2 3 3 4 2 2 4" xfId="48673"/>
    <cellStyle name="Normal 5 2 3 3 4 2 2 5" xfId="59237"/>
    <cellStyle name="Normal 5 2 3 3 4 2 3" xfId="17174"/>
    <cellStyle name="Normal 5 2 3 3 4 2 4" xfId="22281"/>
    <cellStyle name="Normal 5 2 3 3 4 2 5" xfId="32838"/>
    <cellStyle name="Normal 5 2 3 3 4 2 6" xfId="43393"/>
    <cellStyle name="Normal 5 2 3 3 4 2 7" xfId="53957"/>
    <cellStyle name="Normal 5 2 3 3 4 3" xfId="9414"/>
    <cellStyle name="Normal 5 2 3 3 4 3 2" xfId="24921"/>
    <cellStyle name="Normal 5 2 3 3 4 3 3" xfId="35478"/>
    <cellStyle name="Normal 5 2 3 3 4 3 4" xfId="46033"/>
    <cellStyle name="Normal 5 2 3 3 4 3 5" xfId="56597"/>
    <cellStyle name="Normal 5 2 3 3 4 4" xfId="4132"/>
    <cellStyle name="Normal 5 2 3 3 4 5" xfId="14710"/>
    <cellStyle name="Normal 5 2 3 3 4 6" xfId="19641"/>
    <cellStyle name="Normal 5 2 3 3 4 7" xfId="30198"/>
    <cellStyle name="Normal 5 2 3 3 4 8" xfId="40753"/>
    <cellStyle name="Normal 5 2 3 3 4 9" xfId="51317"/>
    <cellStyle name="Normal 5 2 3 3 5" xfId="5541"/>
    <cellStyle name="Normal 5 2 3 3 5 2" xfId="10823"/>
    <cellStyle name="Normal 5 2 3 3 5 2 2" xfId="26329"/>
    <cellStyle name="Normal 5 2 3 3 5 2 3" xfId="36886"/>
    <cellStyle name="Normal 5 2 3 3 5 2 4" xfId="47441"/>
    <cellStyle name="Normal 5 2 3 3 5 2 5" xfId="58005"/>
    <cellStyle name="Normal 5 2 3 3 5 3" xfId="15942"/>
    <cellStyle name="Normal 5 2 3 3 5 4" xfId="21049"/>
    <cellStyle name="Normal 5 2 3 3 5 5" xfId="31606"/>
    <cellStyle name="Normal 5 2 3 3 5 6" xfId="42161"/>
    <cellStyle name="Normal 5 2 3 3 5 7" xfId="52725"/>
    <cellStyle name="Normal 5 2 3 3 6" xfId="8182"/>
    <cellStyle name="Normal 5 2 3 3 6 2" xfId="23689"/>
    <cellStyle name="Normal 5 2 3 3 6 3" xfId="34246"/>
    <cellStyle name="Normal 5 2 3 3 6 4" xfId="44801"/>
    <cellStyle name="Normal 5 2 3 3 6 5" xfId="55365"/>
    <cellStyle name="Normal 5 2 3 3 7" xfId="2904"/>
    <cellStyle name="Normal 5 2 3 3 8" xfId="13478"/>
    <cellStyle name="Normal 5 2 3 3 9" xfId="18409"/>
    <cellStyle name="Normal 5 2 3 4" xfId="433"/>
    <cellStyle name="Normal 5 2 3 4 10" xfId="39703"/>
    <cellStyle name="Normal 5 2 3 4 11" xfId="50263"/>
    <cellStyle name="Normal 5 2 3 4 2" xfId="1138"/>
    <cellStyle name="Normal 5 2 3 4 2 10" xfId="50967"/>
    <cellStyle name="Normal 5 2 3 4 2 2" xfId="2370"/>
    <cellStyle name="Normal 5 2 3 4 2 2 2" xfId="7656"/>
    <cellStyle name="Normal 5 2 3 4 2 2 2 2" xfId="12937"/>
    <cellStyle name="Normal 5 2 3 4 2 2 2 2 2" xfId="28443"/>
    <cellStyle name="Normal 5 2 3 4 2 2 2 2 3" xfId="39000"/>
    <cellStyle name="Normal 5 2 3 4 2 2 2 2 4" xfId="49555"/>
    <cellStyle name="Normal 5 2 3 4 2 2 2 2 5" xfId="60119"/>
    <cellStyle name="Normal 5 2 3 4 2 2 2 3" xfId="18056"/>
    <cellStyle name="Normal 5 2 3 4 2 2 2 4" xfId="23163"/>
    <cellStyle name="Normal 5 2 3 4 2 2 2 5" xfId="33720"/>
    <cellStyle name="Normal 5 2 3 4 2 2 2 6" xfId="44275"/>
    <cellStyle name="Normal 5 2 3 4 2 2 2 7" xfId="54839"/>
    <cellStyle name="Normal 5 2 3 4 2 2 3" xfId="10296"/>
    <cellStyle name="Normal 5 2 3 4 2 2 3 2" xfId="25803"/>
    <cellStyle name="Normal 5 2 3 4 2 2 3 3" xfId="36360"/>
    <cellStyle name="Normal 5 2 3 4 2 2 3 4" xfId="46915"/>
    <cellStyle name="Normal 5 2 3 4 2 2 3 5" xfId="57479"/>
    <cellStyle name="Normal 5 2 3 4 2 2 4" xfId="5014"/>
    <cellStyle name="Normal 5 2 3 4 2 2 5" xfId="15592"/>
    <cellStyle name="Normal 5 2 3 4 2 2 6" xfId="20523"/>
    <cellStyle name="Normal 5 2 3 4 2 2 7" xfId="31080"/>
    <cellStyle name="Normal 5 2 3 4 2 2 8" xfId="41635"/>
    <cellStyle name="Normal 5 2 3 4 2 2 9" xfId="52199"/>
    <cellStyle name="Normal 5 2 3 4 2 3" xfId="6424"/>
    <cellStyle name="Normal 5 2 3 4 2 3 2" xfId="11705"/>
    <cellStyle name="Normal 5 2 3 4 2 3 2 2" xfId="27211"/>
    <cellStyle name="Normal 5 2 3 4 2 3 2 3" xfId="37768"/>
    <cellStyle name="Normal 5 2 3 4 2 3 2 4" xfId="48323"/>
    <cellStyle name="Normal 5 2 3 4 2 3 2 5" xfId="58887"/>
    <cellStyle name="Normal 5 2 3 4 2 3 3" xfId="16824"/>
    <cellStyle name="Normal 5 2 3 4 2 3 4" xfId="21931"/>
    <cellStyle name="Normal 5 2 3 4 2 3 5" xfId="32488"/>
    <cellStyle name="Normal 5 2 3 4 2 3 6" xfId="43043"/>
    <cellStyle name="Normal 5 2 3 4 2 3 7" xfId="53607"/>
    <cellStyle name="Normal 5 2 3 4 2 4" xfId="9064"/>
    <cellStyle name="Normal 5 2 3 4 2 4 2" xfId="24571"/>
    <cellStyle name="Normal 5 2 3 4 2 4 3" xfId="35128"/>
    <cellStyle name="Normal 5 2 3 4 2 4 4" xfId="45683"/>
    <cellStyle name="Normal 5 2 3 4 2 4 5" xfId="56247"/>
    <cellStyle name="Normal 5 2 3 4 2 5" xfId="3782"/>
    <cellStyle name="Normal 5 2 3 4 2 6" xfId="14360"/>
    <cellStyle name="Normal 5 2 3 4 2 7" xfId="19291"/>
    <cellStyle name="Normal 5 2 3 4 2 8" xfId="29848"/>
    <cellStyle name="Normal 5 2 3 4 2 9" xfId="40403"/>
    <cellStyle name="Normal 5 2 3 4 3" xfId="1666"/>
    <cellStyle name="Normal 5 2 3 4 3 2" xfId="6952"/>
    <cellStyle name="Normal 5 2 3 4 3 2 2" xfId="12233"/>
    <cellStyle name="Normal 5 2 3 4 3 2 2 2" xfId="27739"/>
    <cellStyle name="Normal 5 2 3 4 3 2 2 3" xfId="38296"/>
    <cellStyle name="Normal 5 2 3 4 3 2 2 4" xfId="48851"/>
    <cellStyle name="Normal 5 2 3 4 3 2 2 5" xfId="59415"/>
    <cellStyle name="Normal 5 2 3 4 3 2 3" xfId="17352"/>
    <cellStyle name="Normal 5 2 3 4 3 2 4" xfId="22459"/>
    <cellStyle name="Normal 5 2 3 4 3 2 5" xfId="33016"/>
    <cellStyle name="Normal 5 2 3 4 3 2 6" xfId="43571"/>
    <cellStyle name="Normal 5 2 3 4 3 2 7" xfId="54135"/>
    <cellStyle name="Normal 5 2 3 4 3 3" xfId="9592"/>
    <cellStyle name="Normal 5 2 3 4 3 3 2" xfId="25099"/>
    <cellStyle name="Normal 5 2 3 4 3 3 3" xfId="35656"/>
    <cellStyle name="Normal 5 2 3 4 3 3 4" xfId="46211"/>
    <cellStyle name="Normal 5 2 3 4 3 3 5" xfId="56775"/>
    <cellStyle name="Normal 5 2 3 4 3 4" xfId="4310"/>
    <cellStyle name="Normal 5 2 3 4 3 5" xfId="14888"/>
    <cellStyle name="Normal 5 2 3 4 3 6" xfId="19819"/>
    <cellStyle name="Normal 5 2 3 4 3 7" xfId="30376"/>
    <cellStyle name="Normal 5 2 3 4 3 8" xfId="40931"/>
    <cellStyle name="Normal 5 2 3 4 3 9" xfId="51495"/>
    <cellStyle name="Normal 5 2 3 4 4" xfId="5719"/>
    <cellStyle name="Normal 5 2 3 4 4 2" xfId="11001"/>
    <cellStyle name="Normal 5 2 3 4 4 2 2" xfId="26507"/>
    <cellStyle name="Normal 5 2 3 4 4 2 3" xfId="37064"/>
    <cellStyle name="Normal 5 2 3 4 4 2 4" xfId="47619"/>
    <cellStyle name="Normal 5 2 3 4 4 2 5" xfId="58183"/>
    <cellStyle name="Normal 5 2 3 4 4 3" xfId="16120"/>
    <cellStyle name="Normal 5 2 3 4 4 4" xfId="21227"/>
    <cellStyle name="Normal 5 2 3 4 4 5" xfId="31784"/>
    <cellStyle name="Normal 5 2 3 4 4 6" xfId="42339"/>
    <cellStyle name="Normal 5 2 3 4 4 7" xfId="52903"/>
    <cellStyle name="Normal 5 2 3 4 5" xfId="8360"/>
    <cellStyle name="Normal 5 2 3 4 5 2" xfId="23867"/>
    <cellStyle name="Normal 5 2 3 4 5 3" xfId="34424"/>
    <cellStyle name="Normal 5 2 3 4 5 4" xfId="44979"/>
    <cellStyle name="Normal 5 2 3 4 5 5" xfId="55543"/>
    <cellStyle name="Normal 5 2 3 4 6" xfId="3082"/>
    <cellStyle name="Normal 5 2 3 4 7" xfId="13656"/>
    <cellStyle name="Normal 5 2 3 4 8" xfId="18587"/>
    <cellStyle name="Normal 5 2 3 4 9" xfId="29148"/>
    <cellStyle name="Normal 5 2 3 5" xfId="786"/>
    <cellStyle name="Normal 5 2 3 5 10" xfId="50615"/>
    <cellStyle name="Normal 5 2 3 5 2" xfId="2018"/>
    <cellStyle name="Normal 5 2 3 5 2 2" xfId="7304"/>
    <cellStyle name="Normal 5 2 3 5 2 2 2" xfId="12585"/>
    <cellStyle name="Normal 5 2 3 5 2 2 2 2" xfId="28091"/>
    <cellStyle name="Normal 5 2 3 5 2 2 2 3" xfId="38648"/>
    <cellStyle name="Normal 5 2 3 5 2 2 2 4" xfId="49203"/>
    <cellStyle name="Normal 5 2 3 5 2 2 2 5" xfId="59767"/>
    <cellStyle name="Normal 5 2 3 5 2 2 3" xfId="17704"/>
    <cellStyle name="Normal 5 2 3 5 2 2 4" xfId="22811"/>
    <cellStyle name="Normal 5 2 3 5 2 2 5" xfId="33368"/>
    <cellStyle name="Normal 5 2 3 5 2 2 6" xfId="43923"/>
    <cellStyle name="Normal 5 2 3 5 2 2 7" xfId="54487"/>
    <cellStyle name="Normal 5 2 3 5 2 3" xfId="9944"/>
    <cellStyle name="Normal 5 2 3 5 2 3 2" xfId="25451"/>
    <cellStyle name="Normal 5 2 3 5 2 3 3" xfId="36008"/>
    <cellStyle name="Normal 5 2 3 5 2 3 4" xfId="46563"/>
    <cellStyle name="Normal 5 2 3 5 2 3 5" xfId="57127"/>
    <cellStyle name="Normal 5 2 3 5 2 4" xfId="4662"/>
    <cellStyle name="Normal 5 2 3 5 2 5" xfId="15240"/>
    <cellStyle name="Normal 5 2 3 5 2 6" xfId="20171"/>
    <cellStyle name="Normal 5 2 3 5 2 7" xfId="30728"/>
    <cellStyle name="Normal 5 2 3 5 2 8" xfId="41283"/>
    <cellStyle name="Normal 5 2 3 5 2 9" xfId="51847"/>
    <cellStyle name="Normal 5 2 3 5 3" xfId="6072"/>
    <cellStyle name="Normal 5 2 3 5 3 2" xfId="11353"/>
    <cellStyle name="Normal 5 2 3 5 3 2 2" xfId="26859"/>
    <cellStyle name="Normal 5 2 3 5 3 2 3" xfId="37416"/>
    <cellStyle name="Normal 5 2 3 5 3 2 4" xfId="47971"/>
    <cellStyle name="Normal 5 2 3 5 3 2 5" xfId="58535"/>
    <cellStyle name="Normal 5 2 3 5 3 3" xfId="16472"/>
    <cellStyle name="Normal 5 2 3 5 3 4" xfId="21579"/>
    <cellStyle name="Normal 5 2 3 5 3 5" xfId="32136"/>
    <cellStyle name="Normal 5 2 3 5 3 6" xfId="42691"/>
    <cellStyle name="Normal 5 2 3 5 3 7" xfId="53255"/>
    <cellStyle name="Normal 5 2 3 5 4" xfId="8712"/>
    <cellStyle name="Normal 5 2 3 5 4 2" xfId="24219"/>
    <cellStyle name="Normal 5 2 3 5 4 3" xfId="34776"/>
    <cellStyle name="Normal 5 2 3 5 4 4" xfId="45331"/>
    <cellStyle name="Normal 5 2 3 5 4 5" xfId="55895"/>
    <cellStyle name="Normal 5 2 3 5 5" xfId="3430"/>
    <cellStyle name="Normal 5 2 3 5 6" xfId="14008"/>
    <cellStyle name="Normal 5 2 3 5 7" xfId="18939"/>
    <cellStyle name="Normal 5 2 3 5 8" xfId="29496"/>
    <cellStyle name="Normal 5 2 3 5 9" xfId="40051"/>
    <cellStyle name="Normal 5 2 3 6" xfId="1312"/>
    <cellStyle name="Normal 5 2 3 6 2" xfId="6598"/>
    <cellStyle name="Normal 5 2 3 6 2 2" xfId="11879"/>
    <cellStyle name="Normal 5 2 3 6 2 2 2" xfId="27385"/>
    <cellStyle name="Normal 5 2 3 6 2 2 3" xfId="37942"/>
    <cellStyle name="Normal 5 2 3 6 2 2 4" xfId="48497"/>
    <cellStyle name="Normal 5 2 3 6 2 2 5" xfId="59061"/>
    <cellStyle name="Normal 5 2 3 6 2 3" xfId="16998"/>
    <cellStyle name="Normal 5 2 3 6 2 4" xfId="22105"/>
    <cellStyle name="Normal 5 2 3 6 2 5" xfId="32662"/>
    <cellStyle name="Normal 5 2 3 6 2 6" xfId="43217"/>
    <cellStyle name="Normal 5 2 3 6 2 7" xfId="53781"/>
    <cellStyle name="Normal 5 2 3 6 3" xfId="9238"/>
    <cellStyle name="Normal 5 2 3 6 3 2" xfId="24745"/>
    <cellStyle name="Normal 5 2 3 6 3 3" xfId="35302"/>
    <cellStyle name="Normal 5 2 3 6 3 4" xfId="45857"/>
    <cellStyle name="Normal 5 2 3 6 3 5" xfId="56421"/>
    <cellStyle name="Normal 5 2 3 6 4" xfId="3956"/>
    <cellStyle name="Normal 5 2 3 6 5" xfId="14534"/>
    <cellStyle name="Normal 5 2 3 6 6" xfId="19465"/>
    <cellStyle name="Normal 5 2 3 6 7" xfId="30022"/>
    <cellStyle name="Normal 5 2 3 6 8" xfId="40577"/>
    <cellStyle name="Normal 5 2 3 6 9" xfId="51141"/>
    <cellStyle name="Normal 5 2 3 7" xfId="2544"/>
    <cellStyle name="Normal 5 2 3 7 2" xfId="7830"/>
    <cellStyle name="Normal 5 2 3 7 2 2" xfId="13111"/>
    <cellStyle name="Normal 5 2 3 7 2 2 2" xfId="28617"/>
    <cellStyle name="Normal 5 2 3 7 2 2 3" xfId="39174"/>
    <cellStyle name="Normal 5 2 3 7 2 2 4" xfId="49729"/>
    <cellStyle name="Normal 5 2 3 7 2 2 5" xfId="60293"/>
    <cellStyle name="Normal 5 2 3 7 2 3" xfId="23337"/>
    <cellStyle name="Normal 5 2 3 7 2 4" xfId="33894"/>
    <cellStyle name="Normal 5 2 3 7 2 5" xfId="44449"/>
    <cellStyle name="Normal 5 2 3 7 2 6" xfId="55013"/>
    <cellStyle name="Normal 5 2 3 7 3" xfId="10470"/>
    <cellStyle name="Normal 5 2 3 7 3 2" xfId="25977"/>
    <cellStyle name="Normal 5 2 3 7 3 3" xfId="36534"/>
    <cellStyle name="Normal 5 2 3 7 3 4" xfId="47089"/>
    <cellStyle name="Normal 5 2 3 7 3 5" xfId="57653"/>
    <cellStyle name="Normal 5 2 3 7 4" xfId="5188"/>
    <cellStyle name="Normal 5 2 3 7 5" xfId="15766"/>
    <cellStyle name="Normal 5 2 3 7 6" xfId="20697"/>
    <cellStyle name="Normal 5 2 3 7 7" xfId="31254"/>
    <cellStyle name="Normal 5 2 3 7 8" xfId="41809"/>
    <cellStyle name="Normal 5 2 3 7 9" xfId="52373"/>
    <cellStyle name="Normal 5 2 3 8" xfId="5367"/>
    <cellStyle name="Normal 5 2 3 8 2" xfId="10649"/>
    <cellStyle name="Normal 5 2 3 8 2 2" xfId="26155"/>
    <cellStyle name="Normal 5 2 3 8 2 3" xfId="36712"/>
    <cellStyle name="Normal 5 2 3 8 2 4" xfId="47267"/>
    <cellStyle name="Normal 5 2 3 8 2 5" xfId="57831"/>
    <cellStyle name="Normal 5 2 3 8 3" xfId="20875"/>
    <cellStyle name="Normal 5 2 3 8 4" xfId="31432"/>
    <cellStyle name="Normal 5 2 3 8 5" xfId="41987"/>
    <cellStyle name="Normal 5 2 3 8 6" xfId="52551"/>
    <cellStyle name="Normal 5 2 3 9" xfId="8008"/>
    <cellStyle name="Normal 5 2 3 9 2" xfId="23515"/>
    <cellStyle name="Normal 5 2 3 9 3" xfId="34072"/>
    <cellStyle name="Normal 5 2 3 9 4" xfId="44627"/>
    <cellStyle name="Normal 5 2 3 9 5" xfId="55191"/>
    <cellStyle name="Normal 5 2 4" xfId="98"/>
    <cellStyle name="Normal 5 2 4 10" xfId="2754"/>
    <cellStyle name="Normal 5 2 4 11" xfId="13318"/>
    <cellStyle name="Normal 5 2 4 12" xfId="18247"/>
    <cellStyle name="Normal 5 2 4 13" xfId="28828"/>
    <cellStyle name="Normal 5 2 4 14" xfId="39383"/>
    <cellStyle name="Normal 5 2 4 15" xfId="49924"/>
    <cellStyle name="Normal 5 2 4 2" xfId="178"/>
    <cellStyle name="Normal 5 2 4 2 10" xfId="13405"/>
    <cellStyle name="Normal 5 2 4 2 11" xfId="18335"/>
    <cellStyle name="Normal 5 2 4 2 12" xfId="28897"/>
    <cellStyle name="Normal 5 2 4 2 13" xfId="39452"/>
    <cellStyle name="Normal 5 2 4 2 14" xfId="50012"/>
    <cellStyle name="Normal 5 2 4 2 2" xfId="358"/>
    <cellStyle name="Normal 5 2 4 2 2 10" xfId="29073"/>
    <cellStyle name="Normal 5 2 4 2 2 11" xfId="39628"/>
    <cellStyle name="Normal 5 2 4 2 2 12" xfId="50188"/>
    <cellStyle name="Normal 5 2 4 2 2 2" xfId="711"/>
    <cellStyle name="Normal 5 2 4 2 2 2 10" xfId="50540"/>
    <cellStyle name="Normal 5 2 4 2 2 2 2" xfId="1943"/>
    <cellStyle name="Normal 5 2 4 2 2 2 2 2" xfId="7229"/>
    <cellStyle name="Normal 5 2 4 2 2 2 2 2 2" xfId="12510"/>
    <cellStyle name="Normal 5 2 4 2 2 2 2 2 2 2" xfId="28016"/>
    <cellStyle name="Normal 5 2 4 2 2 2 2 2 2 3" xfId="38573"/>
    <cellStyle name="Normal 5 2 4 2 2 2 2 2 2 4" xfId="49128"/>
    <cellStyle name="Normal 5 2 4 2 2 2 2 2 2 5" xfId="59692"/>
    <cellStyle name="Normal 5 2 4 2 2 2 2 2 3" xfId="17629"/>
    <cellStyle name="Normal 5 2 4 2 2 2 2 2 4" xfId="22736"/>
    <cellStyle name="Normal 5 2 4 2 2 2 2 2 5" xfId="33293"/>
    <cellStyle name="Normal 5 2 4 2 2 2 2 2 6" xfId="43848"/>
    <cellStyle name="Normal 5 2 4 2 2 2 2 2 7" xfId="54412"/>
    <cellStyle name="Normal 5 2 4 2 2 2 2 3" xfId="9869"/>
    <cellStyle name="Normal 5 2 4 2 2 2 2 3 2" xfId="25376"/>
    <cellStyle name="Normal 5 2 4 2 2 2 2 3 3" xfId="35933"/>
    <cellStyle name="Normal 5 2 4 2 2 2 2 3 4" xfId="46488"/>
    <cellStyle name="Normal 5 2 4 2 2 2 2 3 5" xfId="57052"/>
    <cellStyle name="Normal 5 2 4 2 2 2 2 4" xfId="4587"/>
    <cellStyle name="Normal 5 2 4 2 2 2 2 5" xfId="15165"/>
    <cellStyle name="Normal 5 2 4 2 2 2 2 6" xfId="20096"/>
    <cellStyle name="Normal 5 2 4 2 2 2 2 7" xfId="30653"/>
    <cellStyle name="Normal 5 2 4 2 2 2 2 8" xfId="41208"/>
    <cellStyle name="Normal 5 2 4 2 2 2 2 9" xfId="51772"/>
    <cellStyle name="Normal 5 2 4 2 2 2 3" xfId="5997"/>
    <cellStyle name="Normal 5 2 4 2 2 2 3 2" xfId="11278"/>
    <cellStyle name="Normal 5 2 4 2 2 2 3 2 2" xfId="26784"/>
    <cellStyle name="Normal 5 2 4 2 2 2 3 2 3" xfId="37341"/>
    <cellStyle name="Normal 5 2 4 2 2 2 3 2 4" xfId="47896"/>
    <cellStyle name="Normal 5 2 4 2 2 2 3 2 5" xfId="58460"/>
    <cellStyle name="Normal 5 2 4 2 2 2 3 3" xfId="16397"/>
    <cellStyle name="Normal 5 2 4 2 2 2 3 4" xfId="21504"/>
    <cellStyle name="Normal 5 2 4 2 2 2 3 5" xfId="32061"/>
    <cellStyle name="Normal 5 2 4 2 2 2 3 6" xfId="42616"/>
    <cellStyle name="Normal 5 2 4 2 2 2 3 7" xfId="53180"/>
    <cellStyle name="Normal 5 2 4 2 2 2 4" xfId="8637"/>
    <cellStyle name="Normal 5 2 4 2 2 2 4 2" xfId="24144"/>
    <cellStyle name="Normal 5 2 4 2 2 2 4 3" xfId="34701"/>
    <cellStyle name="Normal 5 2 4 2 2 2 4 4" xfId="45256"/>
    <cellStyle name="Normal 5 2 4 2 2 2 4 5" xfId="55820"/>
    <cellStyle name="Normal 5 2 4 2 2 2 5" xfId="3355"/>
    <cellStyle name="Normal 5 2 4 2 2 2 6" xfId="13933"/>
    <cellStyle name="Normal 5 2 4 2 2 2 7" xfId="18864"/>
    <cellStyle name="Normal 5 2 4 2 2 2 8" xfId="29421"/>
    <cellStyle name="Normal 5 2 4 2 2 2 9" xfId="39976"/>
    <cellStyle name="Normal 5 2 4 2 2 3" xfId="1063"/>
    <cellStyle name="Normal 5 2 4 2 2 3 10" xfId="50892"/>
    <cellStyle name="Normal 5 2 4 2 2 3 2" xfId="2295"/>
    <cellStyle name="Normal 5 2 4 2 2 3 2 2" xfId="7581"/>
    <cellStyle name="Normal 5 2 4 2 2 3 2 2 2" xfId="12862"/>
    <cellStyle name="Normal 5 2 4 2 2 3 2 2 2 2" xfId="28368"/>
    <cellStyle name="Normal 5 2 4 2 2 3 2 2 2 3" xfId="38925"/>
    <cellStyle name="Normal 5 2 4 2 2 3 2 2 2 4" xfId="49480"/>
    <cellStyle name="Normal 5 2 4 2 2 3 2 2 2 5" xfId="60044"/>
    <cellStyle name="Normal 5 2 4 2 2 3 2 2 3" xfId="17981"/>
    <cellStyle name="Normal 5 2 4 2 2 3 2 2 4" xfId="23088"/>
    <cellStyle name="Normal 5 2 4 2 2 3 2 2 5" xfId="33645"/>
    <cellStyle name="Normal 5 2 4 2 2 3 2 2 6" xfId="44200"/>
    <cellStyle name="Normal 5 2 4 2 2 3 2 2 7" xfId="54764"/>
    <cellStyle name="Normal 5 2 4 2 2 3 2 3" xfId="10221"/>
    <cellStyle name="Normal 5 2 4 2 2 3 2 3 2" xfId="25728"/>
    <cellStyle name="Normal 5 2 4 2 2 3 2 3 3" xfId="36285"/>
    <cellStyle name="Normal 5 2 4 2 2 3 2 3 4" xfId="46840"/>
    <cellStyle name="Normal 5 2 4 2 2 3 2 3 5" xfId="57404"/>
    <cellStyle name="Normal 5 2 4 2 2 3 2 4" xfId="4939"/>
    <cellStyle name="Normal 5 2 4 2 2 3 2 5" xfId="15517"/>
    <cellStyle name="Normal 5 2 4 2 2 3 2 6" xfId="20448"/>
    <cellStyle name="Normal 5 2 4 2 2 3 2 7" xfId="31005"/>
    <cellStyle name="Normal 5 2 4 2 2 3 2 8" xfId="41560"/>
    <cellStyle name="Normal 5 2 4 2 2 3 2 9" xfId="52124"/>
    <cellStyle name="Normal 5 2 4 2 2 3 3" xfId="6349"/>
    <cellStyle name="Normal 5 2 4 2 2 3 3 2" xfId="11630"/>
    <cellStyle name="Normal 5 2 4 2 2 3 3 2 2" xfId="27136"/>
    <cellStyle name="Normal 5 2 4 2 2 3 3 2 3" xfId="37693"/>
    <cellStyle name="Normal 5 2 4 2 2 3 3 2 4" xfId="48248"/>
    <cellStyle name="Normal 5 2 4 2 2 3 3 2 5" xfId="58812"/>
    <cellStyle name="Normal 5 2 4 2 2 3 3 3" xfId="16749"/>
    <cellStyle name="Normal 5 2 4 2 2 3 3 4" xfId="21856"/>
    <cellStyle name="Normal 5 2 4 2 2 3 3 5" xfId="32413"/>
    <cellStyle name="Normal 5 2 4 2 2 3 3 6" xfId="42968"/>
    <cellStyle name="Normal 5 2 4 2 2 3 3 7" xfId="53532"/>
    <cellStyle name="Normal 5 2 4 2 2 3 4" xfId="8989"/>
    <cellStyle name="Normal 5 2 4 2 2 3 4 2" xfId="24496"/>
    <cellStyle name="Normal 5 2 4 2 2 3 4 3" xfId="35053"/>
    <cellStyle name="Normal 5 2 4 2 2 3 4 4" xfId="45608"/>
    <cellStyle name="Normal 5 2 4 2 2 3 4 5" xfId="56172"/>
    <cellStyle name="Normal 5 2 4 2 2 3 5" xfId="3707"/>
    <cellStyle name="Normal 5 2 4 2 2 3 6" xfId="14285"/>
    <cellStyle name="Normal 5 2 4 2 2 3 7" xfId="19216"/>
    <cellStyle name="Normal 5 2 4 2 2 3 8" xfId="29773"/>
    <cellStyle name="Normal 5 2 4 2 2 3 9" xfId="40328"/>
    <cellStyle name="Normal 5 2 4 2 2 4" xfId="1591"/>
    <cellStyle name="Normal 5 2 4 2 2 4 2" xfId="6877"/>
    <cellStyle name="Normal 5 2 4 2 2 4 2 2" xfId="12158"/>
    <cellStyle name="Normal 5 2 4 2 2 4 2 2 2" xfId="27664"/>
    <cellStyle name="Normal 5 2 4 2 2 4 2 2 3" xfId="38221"/>
    <cellStyle name="Normal 5 2 4 2 2 4 2 2 4" xfId="48776"/>
    <cellStyle name="Normal 5 2 4 2 2 4 2 2 5" xfId="59340"/>
    <cellStyle name="Normal 5 2 4 2 2 4 2 3" xfId="17277"/>
    <cellStyle name="Normal 5 2 4 2 2 4 2 4" xfId="22384"/>
    <cellStyle name="Normal 5 2 4 2 2 4 2 5" xfId="32941"/>
    <cellStyle name="Normal 5 2 4 2 2 4 2 6" xfId="43496"/>
    <cellStyle name="Normal 5 2 4 2 2 4 2 7" xfId="54060"/>
    <cellStyle name="Normal 5 2 4 2 2 4 3" xfId="9517"/>
    <cellStyle name="Normal 5 2 4 2 2 4 3 2" xfId="25024"/>
    <cellStyle name="Normal 5 2 4 2 2 4 3 3" xfId="35581"/>
    <cellStyle name="Normal 5 2 4 2 2 4 3 4" xfId="46136"/>
    <cellStyle name="Normal 5 2 4 2 2 4 3 5" xfId="56700"/>
    <cellStyle name="Normal 5 2 4 2 2 4 4" xfId="4235"/>
    <cellStyle name="Normal 5 2 4 2 2 4 5" xfId="14813"/>
    <cellStyle name="Normal 5 2 4 2 2 4 6" xfId="19744"/>
    <cellStyle name="Normal 5 2 4 2 2 4 7" xfId="30301"/>
    <cellStyle name="Normal 5 2 4 2 2 4 8" xfId="40856"/>
    <cellStyle name="Normal 5 2 4 2 2 4 9" xfId="51420"/>
    <cellStyle name="Normal 5 2 4 2 2 5" xfId="5644"/>
    <cellStyle name="Normal 5 2 4 2 2 5 2" xfId="10926"/>
    <cellStyle name="Normal 5 2 4 2 2 5 2 2" xfId="26432"/>
    <cellStyle name="Normal 5 2 4 2 2 5 2 3" xfId="36989"/>
    <cellStyle name="Normal 5 2 4 2 2 5 2 4" xfId="47544"/>
    <cellStyle name="Normal 5 2 4 2 2 5 2 5" xfId="58108"/>
    <cellStyle name="Normal 5 2 4 2 2 5 3" xfId="16045"/>
    <cellStyle name="Normal 5 2 4 2 2 5 4" xfId="21152"/>
    <cellStyle name="Normal 5 2 4 2 2 5 5" xfId="31709"/>
    <cellStyle name="Normal 5 2 4 2 2 5 6" xfId="42264"/>
    <cellStyle name="Normal 5 2 4 2 2 5 7" xfId="52828"/>
    <cellStyle name="Normal 5 2 4 2 2 6" xfId="8285"/>
    <cellStyle name="Normal 5 2 4 2 2 6 2" xfId="23792"/>
    <cellStyle name="Normal 5 2 4 2 2 6 3" xfId="34349"/>
    <cellStyle name="Normal 5 2 4 2 2 6 4" xfId="44904"/>
    <cellStyle name="Normal 5 2 4 2 2 6 5" xfId="55468"/>
    <cellStyle name="Normal 5 2 4 2 2 7" xfId="3007"/>
    <cellStyle name="Normal 5 2 4 2 2 8" xfId="13581"/>
    <cellStyle name="Normal 5 2 4 2 2 9" xfId="18512"/>
    <cellStyle name="Normal 5 2 4 2 3" xfId="534"/>
    <cellStyle name="Normal 5 2 4 2 3 10" xfId="39800"/>
    <cellStyle name="Normal 5 2 4 2 3 11" xfId="50364"/>
    <cellStyle name="Normal 5 2 4 2 3 2" xfId="1239"/>
    <cellStyle name="Normal 5 2 4 2 3 2 10" xfId="51068"/>
    <cellStyle name="Normal 5 2 4 2 3 2 2" xfId="2471"/>
    <cellStyle name="Normal 5 2 4 2 3 2 2 2" xfId="7757"/>
    <cellStyle name="Normal 5 2 4 2 3 2 2 2 2" xfId="13038"/>
    <cellStyle name="Normal 5 2 4 2 3 2 2 2 2 2" xfId="28544"/>
    <cellStyle name="Normal 5 2 4 2 3 2 2 2 2 3" xfId="39101"/>
    <cellStyle name="Normal 5 2 4 2 3 2 2 2 2 4" xfId="49656"/>
    <cellStyle name="Normal 5 2 4 2 3 2 2 2 2 5" xfId="60220"/>
    <cellStyle name="Normal 5 2 4 2 3 2 2 2 3" xfId="18157"/>
    <cellStyle name="Normal 5 2 4 2 3 2 2 2 4" xfId="23264"/>
    <cellStyle name="Normal 5 2 4 2 3 2 2 2 5" xfId="33821"/>
    <cellStyle name="Normal 5 2 4 2 3 2 2 2 6" xfId="44376"/>
    <cellStyle name="Normal 5 2 4 2 3 2 2 2 7" xfId="54940"/>
    <cellStyle name="Normal 5 2 4 2 3 2 2 3" xfId="10397"/>
    <cellStyle name="Normal 5 2 4 2 3 2 2 3 2" xfId="25904"/>
    <cellStyle name="Normal 5 2 4 2 3 2 2 3 3" xfId="36461"/>
    <cellStyle name="Normal 5 2 4 2 3 2 2 3 4" xfId="47016"/>
    <cellStyle name="Normal 5 2 4 2 3 2 2 3 5" xfId="57580"/>
    <cellStyle name="Normal 5 2 4 2 3 2 2 4" xfId="5115"/>
    <cellStyle name="Normal 5 2 4 2 3 2 2 5" xfId="15693"/>
    <cellStyle name="Normal 5 2 4 2 3 2 2 6" xfId="20624"/>
    <cellStyle name="Normal 5 2 4 2 3 2 2 7" xfId="31181"/>
    <cellStyle name="Normal 5 2 4 2 3 2 2 8" xfId="41736"/>
    <cellStyle name="Normal 5 2 4 2 3 2 2 9" xfId="52300"/>
    <cellStyle name="Normal 5 2 4 2 3 2 3" xfId="6525"/>
    <cellStyle name="Normal 5 2 4 2 3 2 3 2" xfId="11806"/>
    <cellStyle name="Normal 5 2 4 2 3 2 3 2 2" xfId="27312"/>
    <cellStyle name="Normal 5 2 4 2 3 2 3 2 3" xfId="37869"/>
    <cellStyle name="Normal 5 2 4 2 3 2 3 2 4" xfId="48424"/>
    <cellStyle name="Normal 5 2 4 2 3 2 3 2 5" xfId="58988"/>
    <cellStyle name="Normal 5 2 4 2 3 2 3 3" xfId="16925"/>
    <cellStyle name="Normal 5 2 4 2 3 2 3 4" xfId="22032"/>
    <cellStyle name="Normal 5 2 4 2 3 2 3 5" xfId="32589"/>
    <cellStyle name="Normal 5 2 4 2 3 2 3 6" xfId="43144"/>
    <cellStyle name="Normal 5 2 4 2 3 2 3 7" xfId="53708"/>
    <cellStyle name="Normal 5 2 4 2 3 2 4" xfId="9165"/>
    <cellStyle name="Normal 5 2 4 2 3 2 4 2" xfId="24672"/>
    <cellStyle name="Normal 5 2 4 2 3 2 4 3" xfId="35229"/>
    <cellStyle name="Normal 5 2 4 2 3 2 4 4" xfId="45784"/>
    <cellStyle name="Normal 5 2 4 2 3 2 4 5" xfId="56348"/>
    <cellStyle name="Normal 5 2 4 2 3 2 5" xfId="3883"/>
    <cellStyle name="Normal 5 2 4 2 3 2 6" xfId="14461"/>
    <cellStyle name="Normal 5 2 4 2 3 2 7" xfId="19392"/>
    <cellStyle name="Normal 5 2 4 2 3 2 8" xfId="29949"/>
    <cellStyle name="Normal 5 2 4 2 3 2 9" xfId="40504"/>
    <cellStyle name="Normal 5 2 4 2 3 3" xfId="1767"/>
    <cellStyle name="Normal 5 2 4 2 3 3 2" xfId="7053"/>
    <cellStyle name="Normal 5 2 4 2 3 3 2 2" xfId="12334"/>
    <cellStyle name="Normal 5 2 4 2 3 3 2 2 2" xfId="27840"/>
    <cellStyle name="Normal 5 2 4 2 3 3 2 2 3" xfId="38397"/>
    <cellStyle name="Normal 5 2 4 2 3 3 2 2 4" xfId="48952"/>
    <cellStyle name="Normal 5 2 4 2 3 3 2 2 5" xfId="59516"/>
    <cellStyle name="Normal 5 2 4 2 3 3 2 3" xfId="17453"/>
    <cellStyle name="Normal 5 2 4 2 3 3 2 4" xfId="22560"/>
    <cellStyle name="Normal 5 2 4 2 3 3 2 5" xfId="33117"/>
    <cellStyle name="Normal 5 2 4 2 3 3 2 6" xfId="43672"/>
    <cellStyle name="Normal 5 2 4 2 3 3 2 7" xfId="54236"/>
    <cellStyle name="Normal 5 2 4 2 3 3 3" xfId="9693"/>
    <cellStyle name="Normal 5 2 4 2 3 3 3 2" xfId="25200"/>
    <cellStyle name="Normal 5 2 4 2 3 3 3 3" xfId="35757"/>
    <cellStyle name="Normal 5 2 4 2 3 3 3 4" xfId="46312"/>
    <cellStyle name="Normal 5 2 4 2 3 3 3 5" xfId="56876"/>
    <cellStyle name="Normal 5 2 4 2 3 3 4" xfId="4411"/>
    <cellStyle name="Normal 5 2 4 2 3 3 5" xfId="14989"/>
    <cellStyle name="Normal 5 2 4 2 3 3 6" xfId="19920"/>
    <cellStyle name="Normal 5 2 4 2 3 3 7" xfId="30477"/>
    <cellStyle name="Normal 5 2 4 2 3 3 8" xfId="41032"/>
    <cellStyle name="Normal 5 2 4 2 3 3 9" xfId="51596"/>
    <cellStyle name="Normal 5 2 4 2 3 4" xfId="5820"/>
    <cellStyle name="Normal 5 2 4 2 3 4 2" xfId="11102"/>
    <cellStyle name="Normal 5 2 4 2 3 4 2 2" xfId="26608"/>
    <cellStyle name="Normal 5 2 4 2 3 4 2 3" xfId="37165"/>
    <cellStyle name="Normal 5 2 4 2 3 4 2 4" xfId="47720"/>
    <cellStyle name="Normal 5 2 4 2 3 4 2 5" xfId="58284"/>
    <cellStyle name="Normal 5 2 4 2 3 4 3" xfId="16221"/>
    <cellStyle name="Normal 5 2 4 2 3 4 4" xfId="21328"/>
    <cellStyle name="Normal 5 2 4 2 3 4 5" xfId="31885"/>
    <cellStyle name="Normal 5 2 4 2 3 4 6" xfId="42440"/>
    <cellStyle name="Normal 5 2 4 2 3 4 7" xfId="53004"/>
    <cellStyle name="Normal 5 2 4 2 3 5" xfId="8461"/>
    <cellStyle name="Normal 5 2 4 2 3 5 2" xfId="23968"/>
    <cellStyle name="Normal 5 2 4 2 3 5 3" xfId="34525"/>
    <cellStyle name="Normal 5 2 4 2 3 5 4" xfId="45080"/>
    <cellStyle name="Normal 5 2 4 2 3 5 5" xfId="55644"/>
    <cellStyle name="Normal 5 2 4 2 3 6" xfId="3179"/>
    <cellStyle name="Normal 5 2 4 2 3 7" xfId="13757"/>
    <cellStyle name="Normal 5 2 4 2 3 8" xfId="18688"/>
    <cellStyle name="Normal 5 2 4 2 3 9" xfId="29245"/>
    <cellStyle name="Normal 5 2 4 2 4" xfId="887"/>
    <cellStyle name="Normal 5 2 4 2 4 10" xfId="50716"/>
    <cellStyle name="Normal 5 2 4 2 4 2" xfId="2119"/>
    <cellStyle name="Normal 5 2 4 2 4 2 2" xfId="7405"/>
    <cellStyle name="Normal 5 2 4 2 4 2 2 2" xfId="12686"/>
    <cellStyle name="Normal 5 2 4 2 4 2 2 2 2" xfId="28192"/>
    <cellStyle name="Normal 5 2 4 2 4 2 2 2 3" xfId="38749"/>
    <cellStyle name="Normal 5 2 4 2 4 2 2 2 4" xfId="49304"/>
    <cellStyle name="Normal 5 2 4 2 4 2 2 2 5" xfId="59868"/>
    <cellStyle name="Normal 5 2 4 2 4 2 2 3" xfId="17805"/>
    <cellStyle name="Normal 5 2 4 2 4 2 2 4" xfId="22912"/>
    <cellStyle name="Normal 5 2 4 2 4 2 2 5" xfId="33469"/>
    <cellStyle name="Normal 5 2 4 2 4 2 2 6" xfId="44024"/>
    <cellStyle name="Normal 5 2 4 2 4 2 2 7" xfId="54588"/>
    <cellStyle name="Normal 5 2 4 2 4 2 3" xfId="10045"/>
    <cellStyle name="Normal 5 2 4 2 4 2 3 2" xfId="25552"/>
    <cellStyle name="Normal 5 2 4 2 4 2 3 3" xfId="36109"/>
    <cellStyle name="Normal 5 2 4 2 4 2 3 4" xfId="46664"/>
    <cellStyle name="Normal 5 2 4 2 4 2 3 5" xfId="57228"/>
    <cellStyle name="Normal 5 2 4 2 4 2 4" xfId="4763"/>
    <cellStyle name="Normal 5 2 4 2 4 2 5" xfId="15341"/>
    <cellStyle name="Normal 5 2 4 2 4 2 6" xfId="20272"/>
    <cellStyle name="Normal 5 2 4 2 4 2 7" xfId="30829"/>
    <cellStyle name="Normal 5 2 4 2 4 2 8" xfId="41384"/>
    <cellStyle name="Normal 5 2 4 2 4 2 9" xfId="51948"/>
    <cellStyle name="Normal 5 2 4 2 4 3" xfId="6173"/>
    <cellStyle name="Normal 5 2 4 2 4 3 2" xfId="11454"/>
    <cellStyle name="Normal 5 2 4 2 4 3 2 2" xfId="26960"/>
    <cellStyle name="Normal 5 2 4 2 4 3 2 3" xfId="37517"/>
    <cellStyle name="Normal 5 2 4 2 4 3 2 4" xfId="48072"/>
    <cellStyle name="Normal 5 2 4 2 4 3 2 5" xfId="58636"/>
    <cellStyle name="Normal 5 2 4 2 4 3 3" xfId="16573"/>
    <cellStyle name="Normal 5 2 4 2 4 3 4" xfId="21680"/>
    <cellStyle name="Normal 5 2 4 2 4 3 5" xfId="32237"/>
    <cellStyle name="Normal 5 2 4 2 4 3 6" xfId="42792"/>
    <cellStyle name="Normal 5 2 4 2 4 3 7" xfId="53356"/>
    <cellStyle name="Normal 5 2 4 2 4 4" xfId="8813"/>
    <cellStyle name="Normal 5 2 4 2 4 4 2" xfId="24320"/>
    <cellStyle name="Normal 5 2 4 2 4 4 3" xfId="34877"/>
    <cellStyle name="Normal 5 2 4 2 4 4 4" xfId="45432"/>
    <cellStyle name="Normal 5 2 4 2 4 4 5" xfId="55996"/>
    <cellStyle name="Normal 5 2 4 2 4 5" xfId="3531"/>
    <cellStyle name="Normal 5 2 4 2 4 6" xfId="14109"/>
    <cellStyle name="Normal 5 2 4 2 4 7" xfId="19040"/>
    <cellStyle name="Normal 5 2 4 2 4 8" xfId="29597"/>
    <cellStyle name="Normal 5 2 4 2 4 9" xfId="40152"/>
    <cellStyle name="Normal 5 2 4 2 5" xfId="1415"/>
    <cellStyle name="Normal 5 2 4 2 5 2" xfId="6701"/>
    <cellStyle name="Normal 5 2 4 2 5 2 2" xfId="11982"/>
    <cellStyle name="Normal 5 2 4 2 5 2 2 2" xfId="27488"/>
    <cellStyle name="Normal 5 2 4 2 5 2 2 3" xfId="38045"/>
    <cellStyle name="Normal 5 2 4 2 5 2 2 4" xfId="48600"/>
    <cellStyle name="Normal 5 2 4 2 5 2 2 5" xfId="59164"/>
    <cellStyle name="Normal 5 2 4 2 5 2 3" xfId="17101"/>
    <cellStyle name="Normal 5 2 4 2 5 2 4" xfId="22208"/>
    <cellStyle name="Normal 5 2 4 2 5 2 5" xfId="32765"/>
    <cellStyle name="Normal 5 2 4 2 5 2 6" xfId="43320"/>
    <cellStyle name="Normal 5 2 4 2 5 2 7" xfId="53884"/>
    <cellStyle name="Normal 5 2 4 2 5 3" xfId="9341"/>
    <cellStyle name="Normal 5 2 4 2 5 3 2" xfId="24848"/>
    <cellStyle name="Normal 5 2 4 2 5 3 3" xfId="35405"/>
    <cellStyle name="Normal 5 2 4 2 5 3 4" xfId="45960"/>
    <cellStyle name="Normal 5 2 4 2 5 3 5" xfId="56524"/>
    <cellStyle name="Normal 5 2 4 2 5 4" xfId="4059"/>
    <cellStyle name="Normal 5 2 4 2 5 5" xfId="14637"/>
    <cellStyle name="Normal 5 2 4 2 5 6" xfId="19568"/>
    <cellStyle name="Normal 5 2 4 2 5 7" xfId="30125"/>
    <cellStyle name="Normal 5 2 4 2 5 8" xfId="40680"/>
    <cellStyle name="Normal 5 2 4 2 5 9" xfId="51244"/>
    <cellStyle name="Normal 5 2 4 2 6" xfId="2647"/>
    <cellStyle name="Normal 5 2 4 2 6 2" xfId="7933"/>
    <cellStyle name="Normal 5 2 4 2 6 2 2" xfId="13214"/>
    <cellStyle name="Normal 5 2 4 2 6 2 2 2" xfId="28720"/>
    <cellStyle name="Normal 5 2 4 2 6 2 2 3" xfId="39277"/>
    <cellStyle name="Normal 5 2 4 2 6 2 2 4" xfId="49832"/>
    <cellStyle name="Normal 5 2 4 2 6 2 2 5" xfId="60396"/>
    <cellStyle name="Normal 5 2 4 2 6 2 3" xfId="23440"/>
    <cellStyle name="Normal 5 2 4 2 6 2 4" xfId="33997"/>
    <cellStyle name="Normal 5 2 4 2 6 2 5" xfId="44552"/>
    <cellStyle name="Normal 5 2 4 2 6 2 6" xfId="55116"/>
    <cellStyle name="Normal 5 2 4 2 6 3" xfId="10573"/>
    <cellStyle name="Normal 5 2 4 2 6 3 2" xfId="26080"/>
    <cellStyle name="Normal 5 2 4 2 6 3 3" xfId="36637"/>
    <cellStyle name="Normal 5 2 4 2 6 3 4" xfId="47192"/>
    <cellStyle name="Normal 5 2 4 2 6 3 5" xfId="57756"/>
    <cellStyle name="Normal 5 2 4 2 6 4" xfId="5291"/>
    <cellStyle name="Normal 5 2 4 2 6 5" xfId="15869"/>
    <cellStyle name="Normal 5 2 4 2 6 6" xfId="20800"/>
    <cellStyle name="Normal 5 2 4 2 6 7" xfId="31357"/>
    <cellStyle name="Normal 5 2 4 2 6 8" xfId="41912"/>
    <cellStyle name="Normal 5 2 4 2 6 9" xfId="52476"/>
    <cellStyle name="Normal 5 2 4 2 7" xfId="5468"/>
    <cellStyle name="Normal 5 2 4 2 7 2" xfId="10750"/>
    <cellStyle name="Normal 5 2 4 2 7 2 2" xfId="26256"/>
    <cellStyle name="Normal 5 2 4 2 7 2 3" xfId="36813"/>
    <cellStyle name="Normal 5 2 4 2 7 2 4" xfId="47368"/>
    <cellStyle name="Normal 5 2 4 2 7 2 5" xfId="57932"/>
    <cellStyle name="Normal 5 2 4 2 7 3" xfId="20976"/>
    <cellStyle name="Normal 5 2 4 2 7 4" xfId="31533"/>
    <cellStyle name="Normal 5 2 4 2 7 5" xfId="42088"/>
    <cellStyle name="Normal 5 2 4 2 7 6" xfId="52652"/>
    <cellStyle name="Normal 5 2 4 2 8" xfId="8109"/>
    <cellStyle name="Normal 5 2 4 2 8 2" xfId="23616"/>
    <cellStyle name="Normal 5 2 4 2 8 3" xfId="34173"/>
    <cellStyle name="Normal 5 2 4 2 8 4" xfId="44728"/>
    <cellStyle name="Normal 5 2 4 2 8 5" xfId="55292"/>
    <cellStyle name="Normal 5 2 4 2 9" xfId="2824"/>
    <cellStyle name="Normal 5 2 4 3" xfId="271"/>
    <cellStyle name="Normal 5 2 4 3 10" xfId="28986"/>
    <cellStyle name="Normal 5 2 4 3 11" xfId="39541"/>
    <cellStyle name="Normal 5 2 4 3 12" xfId="50101"/>
    <cellStyle name="Normal 5 2 4 3 2" xfId="624"/>
    <cellStyle name="Normal 5 2 4 3 2 10" xfId="50453"/>
    <cellStyle name="Normal 5 2 4 3 2 2" xfId="1856"/>
    <cellStyle name="Normal 5 2 4 3 2 2 2" xfId="7142"/>
    <cellStyle name="Normal 5 2 4 3 2 2 2 2" xfId="12423"/>
    <cellStyle name="Normal 5 2 4 3 2 2 2 2 2" xfId="27929"/>
    <cellStyle name="Normal 5 2 4 3 2 2 2 2 3" xfId="38486"/>
    <cellStyle name="Normal 5 2 4 3 2 2 2 2 4" xfId="49041"/>
    <cellStyle name="Normal 5 2 4 3 2 2 2 2 5" xfId="59605"/>
    <cellStyle name="Normal 5 2 4 3 2 2 2 3" xfId="17542"/>
    <cellStyle name="Normal 5 2 4 3 2 2 2 4" xfId="22649"/>
    <cellStyle name="Normal 5 2 4 3 2 2 2 5" xfId="33206"/>
    <cellStyle name="Normal 5 2 4 3 2 2 2 6" xfId="43761"/>
    <cellStyle name="Normal 5 2 4 3 2 2 2 7" xfId="54325"/>
    <cellStyle name="Normal 5 2 4 3 2 2 3" xfId="9782"/>
    <cellStyle name="Normal 5 2 4 3 2 2 3 2" xfId="25289"/>
    <cellStyle name="Normal 5 2 4 3 2 2 3 3" xfId="35846"/>
    <cellStyle name="Normal 5 2 4 3 2 2 3 4" xfId="46401"/>
    <cellStyle name="Normal 5 2 4 3 2 2 3 5" xfId="56965"/>
    <cellStyle name="Normal 5 2 4 3 2 2 4" xfId="4500"/>
    <cellStyle name="Normal 5 2 4 3 2 2 5" xfId="15078"/>
    <cellStyle name="Normal 5 2 4 3 2 2 6" xfId="20009"/>
    <cellStyle name="Normal 5 2 4 3 2 2 7" xfId="30566"/>
    <cellStyle name="Normal 5 2 4 3 2 2 8" xfId="41121"/>
    <cellStyle name="Normal 5 2 4 3 2 2 9" xfId="51685"/>
    <cellStyle name="Normal 5 2 4 3 2 3" xfId="5910"/>
    <cellStyle name="Normal 5 2 4 3 2 3 2" xfId="11191"/>
    <cellStyle name="Normal 5 2 4 3 2 3 2 2" xfId="26697"/>
    <cellStyle name="Normal 5 2 4 3 2 3 2 3" xfId="37254"/>
    <cellStyle name="Normal 5 2 4 3 2 3 2 4" xfId="47809"/>
    <cellStyle name="Normal 5 2 4 3 2 3 2 5" xfId="58373"/>
    <cellStyle name="Normal 5 2 4 3 2 3 3" xfId="16310"/>
    <cellStyle name="Normal 5 2 4 3 2 3 4" xfId="21417"/>
    <cellStyle name="Normal 5 2 4 3 2 3 5" xfId="31974"/>
    <cellStyle name="Normal 5 2 4 3 2 3 6" xfId="42529"/>
    <cellStyle name="Normal 5 2 4 3 2 3 7" xfId="53093"/>
    <cellStyle name="Normal 5 2 4 3 2 4" xfId="8550"/>
    <cellStyle name="Normal 5 2 4 3 2 4 2" xfId="24057"/>
    <cellStyle name="Normal 5 2 4 3 2 4 3" xfId="34614"/>
    <cellStyle name="Normal 5 2 4 3 2 4 4" xfId="45169"/>
    <cellStyle name="Normal 5 2 4 3 2 4 5" xfId="55733"/>
    <cellStyle name="Normal 5 2 4 3 2 5" xfId="3268"/>
    <cellStyle name="Normal 5 2 4 3 2 6" xfId="13846"/>
    <cellStyle name="Normal 5 2 4 3 2 7" xfId="18777"/>
    <cellStyle name="Normal 5 2 4 3 2 8" xfId="29334"/>
    <cellStyle name="Normal 5 2 4 3 2 9" xfId="39889"/>
    <cellStyle name="Normal 5 2 4 3 3" xfId="976"/>
    <cellStyle name="Normal 5 2 4 3 3 10" xfId="50805"/>
    <cellStyle name="Normal 5 2 4 3 3 2" xfId="2208"/>
    <cellStyle name="Normal 5 2 4 3 3 2 2" xfId="7494"/>
    <cellStyle name="Normal 5 2 4 3 3 2 2 2" xfId="12775"/>
    <cellStyle name="Normal 5 2 4 3 3 2 2 2 2" xfId="28281"/>
    <cellStyle name="Normal 5 2 4 3 3 2 2 2 3" xfId="38838"/>
    <cellStyle name="Normal 5 2 4 3 3 2 2 2 4" xfId="49393"/>
    <cellStyle name="Normal 5 2 4 3 3 2 2 2 5" xfId="59957"/>
    <cellStyle name="Normal 5 2 4 3 3 2 2 3" xfId="17894"/>
    <cellStyle name="Normal 5 2 4 3 3 2 2 4" xfId="23001"/>
    <cellStyle name="Normal 5 2 4 3 3 2 2 5" xfId="33558"/>
    <cellStyle name="Normal 5 2 4 3 3 2 2 6" xfId="44113"/>
    <cellStyle name="Normal 5 2 4 3 3 2 2 7" xfId="54677"/>
    <cellStyle name="Normal 5 2 4 3 3 2 3" xfId="10134"/>
    <cellStyle name="Normal 5 2 4 3 3 2 3 2" xfId="25641"/>
    <cellStyle name="Normal 5 2 4 3 3 2 3 3" xfId="36198"/>
    <cellStyle name="Normal 5 2 4 3 3 2 3 4" xfId="46753"/>
    <cellStyle name="Normal 5 2 4 3 3 2 3 5" xfId="57317"/>
    <cellStyle name="Normal 5 2 4 3 3 2 4" xfId="4852"/>
    <cellStyle name="Normal 5 2 4 3 3 2 5" xfId="15430"/>
    <cellStyle name="Normal 5 2 4 3 3 2 6" xfId="20361"/>
    <cellStyle name="Normal 5 2 4 3 3 2 7" xfId="30918"/>
    <cellStyle name="Normal 5 2 4 3 3 2 8" xfId="41473"/>
    <cellStyle name="Normal 5 2 4 3 3 2 9" xfId="52037"/>
    <cellStyle name="Normal 5 2 4 3 3 3" xfId="6262"/>
    <cellStyle name="Normal 5 2 4 3 3 3 2" xfId="11543"/>
    <cellStyle name="Normal 5 2 4 3 3 3 2 2" xfId="27049"/>
    <cellStyle name="Normal 5 2 4 3 3 3 2 3" xfId="37606"/>
    <cellStyle name="Normal 5 2 4 3 3 3 2 4" xfId="48161"/>
    <cellStyle name="Normal 5 2 4 3 3 3 2 5" xfId="58725"/>
    <cellStyle name="Normal 5 2 4 3 3 3 3" xfId="16662"/>
    <cellStyle name="Normal 5 2 4 3 3 3 4" xfId="21769"/>
    <cellStyle name="Normal 5 2 4 3 3 3 5" xfId="32326"/>
    <cellStyle name="Normal 5 2 4 3 3 3 6" xfId="42881"/>
    <cellStyle name="Normal 5 2 4 3 3 3 7" xfId="53445"/>
    <cellStyle name="Normal 5 2 4 3 3 4" xfId="8902"/>
    <cellStyle name="Normal 5 2 4 3 3 4 2" xfId="24409"/>
    <cellStyle name="Normal 5 2 4 3 3 4 3" xfId="34966"/>
    <cellStyle name="Normal 5 2 4 3 3 4 4" xfId="45521"/>
    <cellStyle name="Normal 5 2 4 3 3 4 5" xfId="56085"/>
    <cellStyle name="Normal 5 2 4 3 3 5" xfId="3620"/>
    <cellStyle name="Normal 5 2 4 3 3 6" xfId="14198"/>
    <cellStyle name="Normal 5 2 4 3 3 7" xfId="19129"/>
    <cellStyle name="Normal 5 2 4 3 3 8" xfId="29686"/>
    <cellStyle name="Normal 5 2 4 3 3 9" xfId="40241"/>
    <cellStyle name="Normal 5 2 4 3 4" xfId="1504"/>
    <cellStyle name="Normal 5 2 4 3 4 2" xfId="6790"/>
    <cellStyle name="Normal 5 2 4 3 4 2 2" xfId="12071"/>
    <cellStyle name="Normal 5 2 4 3 4 2 2 2" xfId="27577"/>
    <cellStyle name="Normal 5 2 4 3 4 2 2 3" xfId="38134"/>
    <cellStyle name="Normal 5 2 4 3 4 2 2 4" xfId="48689"/>
    <cellStyle name="Normal 5 2 4 3 4 2 2 5" xfId="59253"/>
    <cellStyle name="Normal 5 2 4 3 4 2 3" xfId="17190"/>
    <cellStyle name="Normal 5 2 4 3 4 2 4" xfId="22297"/>
    <cellStyle name="Normal 5 2 4 3 4 2 5" xfId="32854"/>
    <cellStyle name="Normal 5 2 4 3 4 2 6" xfId="43409"/>
    <cellStyle name="Normal 5 2 4 3 4 2 7" xfId="53973"/>
    <cellStyle name="Normal 5 2 4 3 4 3" xfId="9430"/>
    <cellStyle name="Normal 5 2 4 3 4 3 2" xfId="24937"/>
    <cellStyle name="Normal 5 2 4 3 4 3 3" xfId="35494"/>
    <cellStyle name="Normal 5 2 4 3 4 3 4" xfId="46049"/>
    <cellStyle name="Normal 5 2 4 3 4 3 5" xfId="56613"/>
    <cellStyle name="Normal 5 2 4 3 4 4" xfId="4148"/>
    <cellStyle name="Normal 5 2 4 3 4 5" xfId="14726"/>
    <cellStyle name="Normal 5 2 4 3 4 6" xfId="19657"/>
    <cellStyle name="Normal 5 2 4 3 4 7" xfId="30214"/>
    <cellStyle name="Normal 5 2 4 3 4 8" xfId="40769"/>
    <cellStyle name="Normal 5 2 4 3 4 9" xfId="51333"/>
    <cellStyle name="Normal 5 2 4 3 5" xfId="5557"/>
    <cellStyle name="Normal 5 2 4 3 5 2" xfId="10839"/>
    <cellStyle name="Normal 5 2 4 3 5 2 2" xfId="26345"/>
    <cellStyle name="Normal 5 2 4 3 5 2 3" xfId="36902"/>
    <cellStyle name="Normal 5 2 4 3 5 2 4" xfId="47457"/>
    <cellStyle name="Normal 5 2 4 3 5 2 5" xfId="58021"/>
    <cellStyle name="Normal 5 2 4 3 5 3" xfId="15958"/>
    <cellStyle name="Normal 5 2 4 3 5 4" xfId="21065"/>
    <cellStyle name="Normal 5 2 4 3 5 5" xfId="31622"/>
    <cellStyle name="Normal 5 2 4 3 5 6" xfId="42177"/>
    <cellStyle name="Normal 5 2 4 3 5 7" xfId="52741"/>
    <cellStyle name="Normal 5 2 4 3 6" xfId="8198"/>
    <cellStyle name="Normal 5 2 4 3 6 2" xfId="23705"/>
    <cellStyle name="Normal 5 2 4 3 6 3" xfId="34262"/>
    <cellStyle name="Normal 5 2 4 3 6 4" xfId="44817"/>
    <cellStyle name="Normal 5 2 4 3 6 5" xfId="55381"/>
    <cellStyle name="Normal 5 2 4 3 7" xfId="2920"/>
    <cellStyle name="Normal 5 2 4 3 8" xfId="13494"/>
    <cellStyle name="Normal 5 2 4 3 9" xfId="18425"/>
    <cellStyle name="Normal 5 2 4 4" xfId="449"/>
    <cellStyle name="Normal 5 2 4 4 10" xfId="39717"/>
    <cellStyle name="Normal 5 2 4 4 11" xfId="50279"/>
    <cellStyle name="Normal 5 2 4 4 2" xfId="1154"/>
    <cellStyle name="Normal 5 2 4 4 2 10" xfId="50983"/>
    <cellStyle name="Normal 5 2 4 4 2 2" xfId="2386"/>
    <cellStyle name="Normal 5 2 4 4 2 2 2" xfId="7672"/>
    <cellStyle name="Normal 5 2 4 4 2 2 2 2" xfId="12953"/>
    <cellStyle name="Normal 5 2 4 4 2 2 2 2 2" xfId="28459"/>
    <cellStyle name="Normal 5 2 4 4 2 2 2 2 3" xfId="39016"/>
    <cellStyle name="Normal 5 2 4 4 2 2 2 2 4" xfId="49571"/>
    <cellStyle name="Normal 5 2 4 4 2 2 2 2 5" xfId="60135"/>
    <cellStyle name="Normal 5 2 4 4 2 2 2 3" xfId="18072"/>
    <cellStyle name="Normal 5 2 4 4 2 2 2 4" xfId="23179"/>
    <cellStyle name="Normal 5 2 4 4 2 2 2 5" xfId="33736"/>
    <cellStyle name="Normal 5 2 4 4 2 2 2 6" xfId="44291"/>
    <cellStyle name="Normal 5 2 4 4 2 2 2 7" xfId="54855"/>
    <cellStyle name="Normal 5 2 4 4 2 2 3" xfId="10312"/>
    <cellStyle name="Normal 5 2 4 4 2 2 3 2" xfId="25819"/>
    <cellStyle name="Normal 5 2 4 4 2 2 3 3" xfId="36376"/>
    <cellStyle name="Normal 5 2 4 4 2 2 3 4" xfId="46931"/>
    <cellStyle name="Normal 5 2 4 4 2 2 3 5" xfId="57495"/>
    <cellStyle name="Normal 5 2 4 4 2 2 4" xfId="5030"/>
    <cellStyle name="Normal 5 2 4 4 2 2 5" xfId="15608"/>
    <cellStyle name="Normal 5 2 4 4 2 2 6" xfId="20539"/>
    <cellStyle name="Normal 5 2 4 4 2 2 7" xfId="31096"/>
    <cellStyle name="Normal 5 2 4 4 2 2 8" xfId="41651"/>
    <cellStyle name="Normal 5 2 4 4 2 2 9" xfId="52215"/>
    <cellStyle name="Normal 5 2 4 4 2 3" xfId="6440"/>
    <cellStyle name="Normal 5 2 4 4 2 3 2" xfId="11721"/>
    <cellStyle name="Normal 5 2 4 4 2 3 2 2" xfId="27227"/>
    <cellStyle name="Normal 5 2 4 4 2 3 2 3" xfId="37784"/>
    <cellStyle name="Normal 5 2 4 4 2 3 2 4" xfId="48339"/>
    <cellStyle name="Normal 5 2 4 4 2 3 2 5" xfId="58903"/>
    <cellStyle name="Normal 5 2 4 4 2 3 3" xfId="16840"/>
    <cellStyle name="Normal 5 2 4 4 2 3 4" xfId="21947"/>
    <cellStyle name="Normal 5 2 4 4 2 3 5" xfId="32504"/>
    <cellStyle name="Normal 5 2 4 4 2 3 6" xfId="43059"/>
    <cellStyle name="Normal 5 2 4 4 2 3 7" xfId="53623"/>
    <cellStyle name="Normal 5 2 4 4 2 4" xfId="9080"/>
    <cellStyle name="Normal 5 2 4 4 2 4 2" xfId="24587"/>
    <cellStyle name="Normal 5 2 4 4 2 4 3" xfId="35144"/>
    <cellStyle name="Normal 5 2 4 4 2 4 4" xfId="45699"/>
    <cellStyle name="Normal 5 2 4 4 2 4 5" xfId="56263"/>
    <cellStyle name="Normal 5 2 4 4 2 5" xfId="3798"/>
    <cellStyle name="Normal 5 2 4 4 2 6" xfId="14376"/>
    <cellStyle name="Normal 5 2 4 4 2 7" xfId="19307"/>
    <cellStyle name="Normal 5 2 4 4 2 8" xfId="29864"/>
    <cellStyle name="Normal 5 2 4 4 2 9" xfId="40419"/>
    <cellStyle name="Normal 5 2 4 4 3" xfId="1682"/>
    <cellStyle name="Normal 5 2 4 4 3 2" xfId="6968"/>
    <cellStyle name="Normal 5 2 4 4 3 2 2" xfId="12249"/>
    <cellStyle name="Normal 5 2 4 4 3 2 2 2" xfId="27755"/>
    <cellStyle name="Normal 5 2 4 4 3 2 2 3" xfId="38312"/>
    <cellStyle name="Normal 5 2 4 4 3 2 2 4" xfId="48867"/>
    <cellStyle name="Normal 5 2 4 4 3 2 2 5" xfId="59431"/>
    <cellStyle name="Normal 5 2 4 4 3 2 3" xfId="17368"/>
    <cellStyle name="Normal 5 2 4 4 3 2 4" xfId="22475"/>
    <cellStyle name="Normal 5 2 4 4 3 2 5" xfId="33032"/>
    <cellStyle name="Normal 5 2 4 4 3 2 6" xfId="43587"/>
    <cellStyle name="Normal 5 2 4 4 3 2 7" xfId="54151"/>
    <cellStyle name="Normal 5 2 4 4 3 3" xfId="9608"/>
    <cellStyle name="Normal 5 2 4 4 3 3 2" xfId="25115"/>
    <cellStyle name="Normal 5 2 4 4 3 3 3" xfId="35672"/>
    <cellStyle name="Normal 5 2 4 4 3 3 4" xfId="46227"/>
    <cellStyle name="Normal 5 2 4 4 3 3 5" xfId="56791"/>
    <cellStyle name="Normal 5 2 4 4 3 4" xfId="4326"/>
    <cellStyle name="Normal 5 2 4 4 3 5" xfId="14904"/>
    <cellStyle name="Normal 5 2 4 4 3 6" xfId="19835"/>
    <cellStyle name="Normal 5 2 4 4 3 7" xfId="30392"/>
    <cellStyle name="Normal 5 2 4 4 3 8" xfId="40947"/>
    <cellStyle name="Normal 5 2 4 4 3 9" xfId="51511"/>
    <cellStyle name="Normal 5 2 4 4 4" xfId="5735"/>
    <cellStyle name="Normal 5 2 4 4 4 2" xfId="11017"/>
    <cellStyle name="Normal 5 2 4 4 4 2 2" xfId="26523"/>
    <cellStyle name="Normal 5 2 4 4 4 2 3" xfId="37080"/>
    <cellStyle name="Normal 5 2 4 4 4 2 4" xfId="47635"/>
    <cellStyle name="Normal 5 2 4 4 4 2 5" xfId="58199"/>
    <cellStyle name="Normal 5 2 4 4 4 3" xfId="16136"/>
    <cellStyle name="Normal 5 2 4 4 4 4" xfId="21243"/>
    <cellStyle name="Normal 5 2 4 4 4 5" xfId="31800"/>
    <cellStyle name="Normal 5 2 4 4 4 6" xfId="42355"/>
    <cellStyle name="Normal 5 2 4 4 4 7" xfId="52919"/>
    <cellStyle name="Normal 5 2 4 4 5" xfId="8376"/>
    <cellStyle name="Normal 5 2 4 4 5 2" xfId="23883"/>
    <cellStyle name="Normal 5 2 4 4 5 3" xfId="34440"/>
    <cellStyle name="Normal 5 2 4 4 5 4" xfId="44995"/>
    <cellStyle name="Normal 5 2 4 4 5 5" xfId="55559"/>
    <cellStyle name="Normal 5 2 4 4 6" xfId="3096"/>
    <cellStyle name="Normal 5 2 4 4 7" xfId="13672"/>
    <cellStyle name="Normal 5 2 4 4 8" xfId="18603"/>
    <cellStyle name="Normal 5 2 4 4 9" xfId="29162"/>
    <cellStyle name="Normal 5 2 4 5" xfId="802"/>
    <cellStyle name="Normal 5 2 4 5 10" xfId="50631"/>
    <cellStyle name="Normal 5 2 4 5 2" xfId="2034"/>
    <cellStyle name="Normal 5 2 4 5 2 2" xfId="7320"/>
    <cellStyle name="Normal 5 2 4 5 2 2 2" xfId="12601"/>
    <cellStyle name="Normal 5 2 4 5 2 2 2 2" xfId="28107"/>
    <cellStyle name="Normal 5 2 4 5 2 2 2 3" xfId="38664"/>
    <cellStyle name="Normal 5 2 4 5 2 2 2 4" xfId="49219"/>
    <cellStyle name="Normal 5 2 4 5 2 2 2 5" xfId="59783"/>
    <cellStyle name="Normal 5 2 4 5 2 2 3" xfId="17720"/>
    <cellStyle name="Normal 5 2 4 5 2 2 4" xfId="22827"/>
    <cellStyle name="Normal 5 2 4 5 2 2 5" xfId="33384"/>
    <cellStyle name="Normal 5 2 4 5 2 2 6" xfId="43939"/>
    <cellStyle name="Normal 5 2 4 5 2 2 7" xfId="54503"/>
    <cellStyle name="Normal 5 2 4 5 2 3" xfId="9960"/>
    <cellStyle name="Normal 5 2 4 5 2 3 2" xfId="25467"/>
    <cellStyle name="Normal 5 2 4 5 2 3 3" xfId="36024"/>
    <cellStyle name="Normal 5 2 4 5 2 3 4" xfId="46579"/>
    <cellStyle name="Normal 5 2 4 5 2 3 5" xfId="57143"/>
    <cellStyle name="Normal 5 2 4 5 2 4" xfId="4678"/>
    <cellStyle name="Normal 5 2 4 5 2 5" xfId="15256"/>
    <cellStyle name="Normal 5 2 4 5 2 6" xfId="20187"/>
    <cellStyle name="Normal 5 2 4 5 2 7" xfId="30744"/>
    <cellStyle name="Normal 5 2 4 5 2 8" xfId="41299"/>
    <cellStyle name="Normal 5 2 4 5 2 9" xfId="51863"/>
    <cellStyle name="Normal 5 2 4 5 3" xfId="6088"/>
    <cellStyle name="Normal 5 2 4 5 3 2" xfId="11369"/>
    <cellStyle name="Normal 5 2 4 5 3 2 2" xfId="26875"/>
    <cellStyle name="Normal 5 2 4 5 3 2 3" xfId="37432"/>
    <cellStyle name="Normal 5 2 4 5 3 2 4" xfId="47987"/>
    <cellStyle name="Normal 5 2 4 5 3 2 5" xfId="58551"/>
    <cellStyle name="Normal 5 2 4 5 3 3" xfId="16488"/>
    <cellStyle name="Normal 5 2 4 5 3 4" xfId="21595"/>
    <cellStyle name="Normal 5 2 4 5 3 5" xfId="32152"/>
    <cellStyle name="Normal 5 2 4 5 3 6" xfId="42707"/>
    <cellStyle name="Normal 5 2 4 5 3 7" xfId="53271"/>
    <cellStyle name="Normal 5 2 4 5 4" xfId="8728"/>
    <cellStyle name="Normal 5 2 4 5 4 2" xfId="24235"/>
    <cellStyle name="Normal 5 2 4 5 4 3" xfId="34792"/>
    <cellStyle name="Normal 5 2 4 5 4 4" xfId="45347"/>
    <cellStyle name="Normal 5 2 4 5 4 5" xfId="55911"/>
    <cellStyle name="Normal 5 2 4 5 5" xfId="3446"/>
    <cellStyle name="Normal 5 2 4 5 6" xfId="14024"/>
    <cellStyle name="Normal 5 2 4 5 7" xfId="18955"/>
    <cellStyle name="Normal 5 2 4 5 8" xfId="29512"/>
    <cellStyle name="Normal 5 2 4 5 9" xfId="40067"/>
    <cellStyle name="Normal 5 2 4 6" xfId="1328"/>
    <cellStyle name="Normal 5 2 4 6 2" xfId="6614"/>
    <cellStyle name="Normal 5 2 4 6 2 2" xfId="11895"/>
    <cellStyle name="Normal 5 2 4 6 2 2 2" xfId="27401"/>
    <cellStyle name="Normal 5 2 4 6 2 2 3" xfId="37958"/>
    <cellStyle name="Normal 5 2 4 6 2 2 4" xfId="48513"/>
    <cellStyle name="Normal 5 2 4 6 2 2 5" xfId="59077"/>
    <cellStyle name="Normal 5 2 4 6 2 3" xfId="17014"/>
    <cellStyle name="Normal 5 2 4 6 2 4" xfId="22121"/>
    <cellStyle name="Normal 5 2 4 6 2 5" xfId="32678"/>
    <cellStyle name="Normal 5 2 4 6 2 6" xfId="43233"/>
    <cellStyle name="Normal 5 2 4 6 2 7" xfId="53797"/>
    <cellStyle name="Normal 5 2 4 6 3" xfId="9254"/>
    <cellStyle name="Normal 5 2 4 6 3 2" xfId="24761"/>
    <cellStyle name="Normal 5 2 4 6 3 3" xfId="35318"/>
    <cellStyle name="Normal 5 2 4 6 3 4" xfId="45873"/>
    <cellStyle name="Normal 5 2 4 6 3 5" xfId="56437"/>
    <cellStyle name="Normal 5 2 4 6 4" xfId="3972"/>
    <cellStyle name="Normal 5 2 4 6 5" xfId="14550"/>
    <cellStyle name="Normal 5 2 4 6 6" xfId="19481"/>
    <cellStyle name="Normal 5 2 4 6 7" xfId="30038"/>
    <cellStyle name="Normal 5 2 4 6 8" xfId="40593"/>
    <cellStyle name="Normal 5 2 4 6 9" xfId="51157"/>
    <cellStyle name="Normal 5 2 4 7" xfId="2560"/>
    <cellStyle name="Normal 5 2 4 7 2" xfId="7846"/>
    <cellStyle name="Normal 5 2 4 7 2 2" xfId="13127"/>
    <cellStyle name="Normal 5 2 4 7 2 2 2" xfId="28633"/>
    <cellStyle name="Normal 5 2 4 7 2 2 3" xfId="39190"/>
    <cellStyle name="Normal 5 2 4 7 2 2 4" xfId="49745"/>
    <cellStyle name="Normal 5 2 4 7 2 2 5" xfId="60309"/>
    <cellStyle name="Normal 5 2 4 7 2 3" xfId="23353"/>
    <cellStyle name="Normal 5 2 4 7 2 4" xfId="33910"/>
    <cellStyle name="Normal 5 2 4 7 2 5" xfId="44465"/>
    <cellStyle name="Normal 5 2 4 7 2 6" xfId="55029"/>
    <cellStyle name="Normal 5 2 4 7 3" xfId="10486"/>
    <cellStyle name="Normal 5 2 4 7 3 2" xfId="25993"/>
    <cellStyle name="Normal 5 2 4 7 3 3" xfId="36550"/>
    <cellStyle name="Normal 5 2 4 7 3 4" xfId="47105"/>
    <cellStyle name="Normal 5 2 4 7 3 5" xfId="57669"/>
    <cellStyle name="Normal 5 2 4 7 4" xfId="5204"/>
    <cellStyle name="Normal 5 2 4 7 5" xfId="15782"/>
    <cellStyle name="Normal 5 2 4 7 6" xfId="20713"/>
    <cellStyle name="Normal 5 2 4 7 7" xfId="31270"/>
    <cellStyle name="Normal 5 2 4 7 8" xfId="41825"/>
    <cellStyle name="Normal 5 2 4 7 9" xfId="52389"/>
    <cellStyle name="Normal 5 2 4 8" xfId="5383"/>
    <cellStyle name="Normal 5 2 4 8 2" xfId="10665"/>
    <cellStyle name="Normal 5 2 4 8 2 2" xfId="26171"/>
    <cellStyle name="Normal 5 2 4 8 2 3" xfId="36728"/>
    <cellStyle name="Normal 5 2 4 8 2 4" xfId="47283"/>
    <cellStyle name="Normal 5 2 4 8 2 5" xfId="57847"/>
    <cellStyle name="Normal 5 2 4 8 3" xfId="20891"/>
    <cellStyle name="Normal 5 2 4 8 4" xfId="31448"/>
    <cellStyle name="Normal 5 2 4 8 5" xfId="42003"/>
    <cellStyle name="Normal 5 2 4 8 6" xfId="52567"/>
    <cellStyle name="Normal 5 2 4 9" xfId="8024"/>
    <cellStyle name="Normal 5 2 4 9 2" xfId="23531"/>
    <cellStyle name="Normal 5 2 4 9 3" xfId="34088"/>
    <cellStyle name="Normal 5 2 4 9 4" xfId="44643"/>
    <cellStyle name="Normal 5 2 4 9 5" xfId="55207"/>
    <cellStyle name="Normal 5 2 5" xfId="116"/>
    <cellStyle name="Normal 5 2 5 10" xfId="2771"/>
    <cellStyle name="Normal 5 2 5 11" xfId="13336"/>
    <cellStyle name="Normal 5 2 5 12" xfId="18265"/>
    <cellStyle name="Normal 5 2 5 13" xfId="28845"/>
    <cellStyle name="Normal 5 2 5 14" xfId="39400"/>
    <cellStyle name="Normal 5 2 5 15" xfId="49942"/>
    <cellStyle name="Normal 5 2 5 2" xfId="196"/>
    <cellStyle name="Normal 5 2 5 2 10" xfId="13423"/>
    <cellStyle name="Normal 5 2 5 2 11" xfId="18353"/>
    <cellStyle name="Normal 5 2 5 2 12" xfId="28915"/>
    <cellStyle name="Normal 5 2 5 2 13" xfId="39470"/>
    <cellStyle name="Normal 5 2 5 2 14" xfId="50030"/>
    <cellStyle name="Normal 5 2 5 2 2" xfId="376"/>
    <cellStyle name="Normal 5 2 5 2 2 10" xfId="29091"/>
    <cellStyle name="Normal 5 2 5 2 2 11" xfId="39646"/>
    <cellStyle name="Normal 5 2 5 2 2 12" xfId="50206"/>
    <cellStyle name="Normal 5 2 5 2 2 2" xfId="729"/>
    <cellStyle name="Normal 5 2 5 2 2 2 10" xfId="50558"/>
    <cellStyle name="Normal 5 2 5 2 2 2 2" xfId="1961"/>
    <cellStyle name="Normal 5 2 5 2 2 2 2 2" xfId="7247"/>
    <cellStyle name="Normal 5 2 5 2 2 2 2 2 2" xfId="12528"/>
    <cellStyle name="Normal 5 2 5 2 2 2 2 2 2 2" xfId="28034"/>
    <cellStyle name="Normal 5 2 5 2 2 2 2 2 2 3" xfId="38591"/>
    <cellStyle name="Normal 5 2 5 2 2 2 2 2 2 4" xfId="49146"/>
    <cellStyle name="Normal 5 2 5 2 2 2 2 2 2 5" xfId="59710"/>
    <cellStyle name="Normal 5 2 5 2 2 2 2 2 3" xfId="17647"/>
    <cellStyle name="Normal 5 2 5 2 2 2 2 2 4" xfId="22754"/>
    <cellStyle name="Normal 5 2 5 2 2 2 2 2 5" xfId="33311"/>
    <cellStyle name="Normal 5 2 5 2 2 2 2 2 6" xfId="43866"/>
    <cellStyle name="Normal 5 2 5 2 2 2 2 2 7" xfId="54430"/>
    <cellStyle name="Normal 5 2 5 2 2 2 2 3" xfId="9887"/>
    <cellStyle name="Normal 5 2 5 2 2 2 2 3 2" xfId="25394"/>
    <cellStyle name="Normal 5 2 5 2 2 2 2 3 3" xfId="35951"/>
    <cellStyle name="Normal 5 2 5 2 2 2 2 3 4" xfId="46506"/>
    <cellStyle name="Normal 5 2 5 2 2 2 2 3 5" xfId="57070"/>
    <cellStyle name="Normal 5 2 5 2 2 2 2 4" xfId="4605"/>
    <cellStyle name="Normal 5 2 5 2 2 2 2 5" xfId="15183"/>
    <cellStyle name="Normal 5 2 5 2 2 2 2 6" xfId="20114"/>
    <cellStyle name="Normal 5 2 5 2 2 2 2 7" xfId="30671"/>
    <cellStyle name="Normal 5 2 5 2 2 2 2 8" xfId="41226"/>
    <cellStyle name="Normal 5 2 5 2 2 2 2 9" xfId="51790"/>
    <cellStyle name="Normal 5 2 5 2 2 2 3" xfId="6015"/>
    <cellStyle name="Normal 5 2 5 2 2 2 3 2" xfId="11296"/>
    <cellStyle name="Normal 5 2 5 2 2 2 3 2 2" xfId="26802"/>
    <cellStyle name="Normal 5 2 5 2 2 2 3 2 3" xfId="37359"/>
    <cellStyle name="Normal 5 2 5 2 2 2 3 2 4" xfId="47914"/>
    <cellStyle name="Normal 5 2 5 2 2 2 3 2 5" xfId="58478"/>
    <cellStyle name="Normal 5 2 5 2 2 2 3 3" xfId="16415"/>
    <cellStyle name="Normal 5 2 5 2 2 2 3 4" xfId="21522"/>
    <cellStyle name="Normal 5 2 5 2 2 2 3 5" xfId="32079"/>
    <cellStyle name="Normal 5 2 5 2 2 2 3 6" xfId="42634"/>
    <cellStyle name="Normal 5 2 5 2 2 2 3 7" xfId="53198"/>
    <cellStyle name="Normal 5 2 5 2 2 2 4" xfId="8655"/>
    <cellStyle name="Normal 5 2 5 2 2 2 4 2" xfId="24162"/>
    <cellStyle name="Normal 5 2 5 2 2 2 4 3" xfId="34719"/>
    <cellStyle name="Normal 5 2 5 2 2 2 4 4" xfId="45274"/>
    <cellStyle name="Normal 5 2 5 2 2 2 4 5" xfId="55838"/>
    <cellStyle name="Normal 5 2 5 2 2 2 5" xfId="3373"/>
    <cellStyle name="Normal 5 2 5 2 2 2 6" xfId="13951"/>
    <cellStyle name="Normal 5 2 5 2 2 2 7" xfId="18882"/>
    <cellStyle name="Normal 5 2 5 2 2 2 8" xfId="29439"/>
    <cellStyle name="Normal 5 2 5 2 2 2 9" xfId="39994"/>
    <cellStyle name="Normal 5 2 5 2 2 3" xfId="1081"/>
    <cellStyle name="Normal 5 2 5 2 2 3 10" xfId="50910"/>
    <cellStyle name="Normal 5 2 5 2 2 3 2" xfId="2313"/>
    <cellStyle name="Normal 5 2 5 2 2 3 2 2" xfId="7599"/>
    <cellStyle name="Normal 5 2 5 2 2 3 2 2 2" xfId="12880"/>
    <cellStyle name="Normal 5 2 5 2 2 3 2 2 2 2" xfId="28386"/>
    <cellStyle name="Normal 5 2 5 2 2 3 2 2 2 3" xfId="38943"/>
    <cellStyle name="Normal 5 2 5 2 2 3 2 2 2 4" xfId="49498"/>
    <cellStyle name="Normal 5 2 5 2 2 3 2 2 2 5" xfId="60062"/>
    <cellStyle name="Normal 5 2 5 2 2 3 2 2 3" xfId="17999"/>
    <cellStyle name="Normal 5 2 5 2 2 3 2 2 4" xfId="23106"/>
    <cellStyle name="Normal 5 2 5 2 2 3 2 2 5" xfId="33663"/>
    <cellStyle name="Normal 5 2 5 2 2 3 2 2 6" xfId="44218"/>
    <cellStyle name="Normal 5 2 5 2 2 3 2 2 7" xfId="54782"/>
    <cellStyle name="Normal 5 2 5 2 2 3 2 3" xfId="10239"/>
    <cellStyle name="Normal 5 2 5 2 2 3 2 3 2" xfId="25746"/>
    <cellStyle name="Normal 5 2 5 2 2 3 2 3 3" xfId="36303"/>
    <cellStyle name="Normal 5 2 5 2 2 3 2 3 4" xfId="46858"/>
    <cellStyle name="Normal 5 2 5 2 2 3 2 3 5" xfId="57422"/>
    <cellStyle name="Normal 5 2 5 2 2 3 2 4" xfId="4957"/>
    <cellStyle name="Normal 5 2 5 2 2 3 2 5" xfId="15535"/>
    <cellStyle name="Normal 5 2 5 2 2 3 2 6" xfId="20466"/>
    <cellStyle name="Normal 5 2 5 2 2 3 2 7" xfId="31023"/>
    <cellStyle name="Normal 5 2 5 2 2 3 2 8" xfId="41578"/>
    <cellStyle name="Normal 5 2 5 2 2 3 2 9" xfId="52142"/>
    <cellStyle name="Normal 5 2 5 2 2 3 3" xfId="6367"/>
    <cellStyle name="Normal 5 2 5 2 2 3 3 2" xfId="11648"/>
    <cellStyle name="Normal 5 2 5 2 2 3 3 2 2" xfId="27154"/>
    <cellStyle name="Normal 5 2 5 2 2 3 3 2 3" xfId="37711"/>
    <cellStyle name="Normal 5 2 5 2 2 3 3 2 4" xfId="48266"/>
    <cellStyle name="Normal 5 2 5 2 2 3 3 2 5" xfId="58830"/>
    <cellStyle name="Normal 5 2 5 2 2 3 3 3" xfId="16767"/>
    <cellStyle name="Normal 5 2 5 2 2 3 3 4" xfId="21874"/>
    <cellStyle name="Normal 5 2 5 2 2 3 3 5" xfId="32431"/>
    <cellStyle name="Normal 5 2 5 2 2 3 3 6" xfId="42986"/>
    <cellStyle name="Normal 5 2 5 2 2 3 3 7" xfId="53550"/>
    <cellStyle name="Normal 5 2 5 2 2 3 4" xfId="9007"/>
    <cellStyle name="Normal 5 2 5 2 2 3 4 2" xfId="24514"/>
    <cellStyle name="Normal 5 2 5 2 2 3 4 3" xfId="35071"/>
    <cellStyle name="Normal 5 2 5 2 2 3 4 4" xfId="45626"/>
    <cellStyle name="Normal 5 2 5 2 2 3 4 5" xfId="56190"/>
    <cellStyle name="Normal 5 2 5 2 2 3 5" xfId="3725"/>
    <cellStyle name="Normal 5 2 5 2 2 3 6" xfId="14303"/>
    <cellStyle name="Normal 5 2 5 2 2 3 7" xfId="19234"/>
    <cellStyle name="Normal 5 2 5 2 2 3 8" xfId="29791"/>
    <cellStyle name="Normal 5 2 5 2 2 3 9" xfId="40346"/>
    <cellStyle name="Normal 5 2 5 2 2 4" xfId="1609"/>
    <cellStyle name="Normal 5 2 5 2 2 4 2" xfId="6895"/>
    <cellStyle name="Normal 5 2 5 2 2 4 2 2" xfId="12176"/>
    <cellStyle name="Normal 5 2 5 2 2 4 2 2 2" xfId="27682"/>
    <cellStyle name="Normal 5 2 5 2 2 4 2 2 3" xfId="38239"/>
    <cellStyle name="Normal 5 2 5 2 2 4 2 2 4" xfId="48794"/>
    <cellStyle name="Normal 5 2 5 2 2 4 2 2 5" xfId="59358"/>
    <cellStyle name="Normal 5 2 5 2 2 4 2 3" xfId="17295"/>
    <cellStyle name="Normal 5 2 5 2 2 4 2 4" xfId="22402"/>
    <cellStyle name="Normal 5 2 5 2 2 4 2 5" xfId="32959"/>
    <cellStyle name="Normal 5 2 5 2 2 4 2 6" xfId="43514"/>
    <cellStyle name="Normal 5 2 5 2 2 4 2 7" xfId="54078"/>
    <cellStyle name="Normal 5 2 5 2 2 4 3" xfId="9535"/>
    <cellStyle name="Normal 5 2 5 2 2 4 3 2" xfId="25042"/>
    <cellStyle name="Normal 5 2 5 2 2 4 3 3" xfId="35599"/>
    <cellStyle name="Normal 5 2 5 2 2 4 3 4" xfId="46154"/>
    <cellStyle name="Normal 5 2 5 2 2 4 3 5" xfId="56718"/>
    <cellStyle name="Normal 5 2 5 2 2 4 4" xfId="4253"/>
    <cellStyle name="Normal 5 2 5 2 2 4 5" xfId="14831"/>
    <cellStyle name="Normal 5 2 5 2 2 4 6" xfId="19762"/>
    <cellStyle name="Normal 5 2 5 2 2 4 7" xfId="30319"/>
    <cellStyle name="Normal 5 2 5 2 2 4 8" xfId="40874"/>
    <cellStyle name="Normal 5 2 5 2 2 4 9" xfId="51438"/>
    <cellStyle name="Normal 5 2 5 2 2 5" xfId="5662"/>
    <cellStyle name="Normal 5 2 5 2 2 5 2" xfId="10944"/>
    <cellStyle name="Normal 5 2 5 2 2 5 2 2" xfId="26450"/>
    <cellStyle name="Normal 5 2 5 2 2 5 2 3" xfId="37007"/>
    <cellStyle name="Normal 5 2 5 2 2 5 2 4" xfId="47562"/>
    <cellStyle name="Normal 5 2 5 2 2 5 2 5" xfId="58126"/>
    <cellStyle name="Normal 5 2 5 2 2 5 3" xfId="16063"/>
    <cellStyle name="Normal 5 2 5 2 2 5 4" xfId="21170"/>
    <cellStyle name="Normal 5 2 5 2 2 5 5" xfId="31727"/>
    <cellStyle name="Normal 5 2 5 2 2 5 6" xfId="42282"/>
    <cellStyle name="Normal 5 2 5 2 2 5 7" xfId="52846"/>
    <cellStyle name="Normal 5 2 5 2 2 6" xfId="8303"/>
    <cellStyle name="Normal 5 2 5 2 2 6 2" xfId="23810"/>
    <cellStyle name="Normal 5 2 5 2 2 6 3" xfId="34367"/>
    <cellStyle name="Normal 5 2 5 2 2 6 4" xfId="44922"/>
    <cellStyle name="Normal 5 2 5 2 2 6 5" xfId="55486"/>
    <cellStyle name="Normal 5 2 5 2 2 7" xfId="3025"/>
    <cellStyle name="Normal 5 2 5 2 2 8" xfId="13599"/>
    <cellStyle name="Normal 5 2 5 2 2 9" xfId="18530"/>
    <cellStyle name="Normal 5 2 5 2 3" xfId="552"/>
    <cellStyle name="Normal 5 2 5 2 3 10" xfId="39818"/>
    <cellStyle name="Normal 5 2 5 2 3 11" xfId="50382"/>
    <cellStyle name="Normal 5 2 5 2 3 2" xfId="1257"/>
    <cellStyle name="Normal 5 2 5 2 3 2 10" xfId="51086"/>
    <cellStyle name="Normal 5 2 5 2 3 2 2" xfId="2489"/>
    <cellStyle name="Normal 5 2 5 2 3 2 2 2" xfId="7775"/>
    <cellStyle name="Normal 5 2 5 2 3 2 2 2 2" xfId="13056"/>
    <cellStyle name="Normal 5 2 5 2 3 2 2 2 2 2" xfId="28562"/>
    <cellStyle name="Normal 5 2 5 2 3 2 2 2 2 3" xfId="39119"/>
    <cellStyle name="Normal 5 2 5 2 3 2 2 2 2 4" xfId="49674"/>
    <cellStyle name="Normal 5 2 5 2 3 2 2 2 2 5" xfId="60238"/>
    <cellStyle name="Normal 5 2 5 2 3 2 2 2 3" xfId="18175"/>
    <cellStyle name="Normal 5 2 5 2 3 2 2 2 4" xfId="23282"/>
    <cellStyle name="Normal 5 2 5 2 3 2 2 2 5" xfId="33839"/>
    <cellStyle name="Normal 5 2 5 2 3 2 2 2 6" xfId="44394"/>
    <cellStyle name="Normal 5 2 5 2 3 2 2 2 7" xfId="54958"/>
    <cellStyle name="Normal 5 2 5 2 3 2 2 3" xfId="10415"/>
    <cellStyle name="Normal 5 2 5 2 3 2 2 3 2" xfId="25922"/>
    <cellStyle name="Normal 5 2 5 2 3 2 2 3 3" xfId="36479"/>
    <cellStyle name="Normal 5 2 5 2 3 2 2 3 4" xfId="47034"/>
    <cellStyle name="Normal 5 2 5 2 3 2 2 3 5" xfId="57598"/>
    <cellStyle name="Normal 5 2 5 2 3 2 2 4" xfId="5133"/>
    <cellStyle name="Normal 5 2 5 2 3 2 2 5" xfId="15711"/>
    <cellStyle name="Normal 5 2 5 2 3 2 2 6" xfId="20642"/>
    <cellStyle name="Normal 5 2 5 2 3 2 2 7" xfId="31199"/>
    <cellStyle name="Normal 5 2 5 2 3 2 2 8" xfId="41754"/>
    <cellStyle name="Normal 5 2 5 2 3 2 2 9" xfId="52318"/>
    <cellStyle name="Normal 5 2 5 2 3 2 3" xfId="6543"/>
    <cellStyle name="Normal 5 2 5 2 3 2 3 2" xfId="11824"/>
    <cellStyle name="Normal 5 2 5 2 3 2 3 2 2" xfId="27330"/>
    <cellStyle name="Normal 5 2 5 2 3 2 3 2 3" xfId="37887"/>
    <cellStyle name="Normal 5 2 5 2 3 2 3 2 4" xfId="48442"/>
    <cellStyle name="Normal 5 2 5 2 3 2 3 2 5" xfId="59006"/>
    <cellStyle name="Normal 5 2 5 2 3 2 3 3" xfId="16943"/>
    <cellStyle name="Normal 5 2 5 2 3 2 3 4" xfId="22050"/>
    <cellStyle name="Normal 5 2 5 2 3 2 3 5" xfId="32607"/>
    <cellStyle name="Normal 5 2 5 2 3 2 3 6" xfId="43162"/>
    <cellStyle name="Normal 5 2 5 2 3 2 3 7" xfId="53726"/>
    <cellStyle name="Normal 5 2 5 2 3 2 4" xfId="9183"/>
    <cellStyle name="Normal 5 2 5 2 3 2 4 2" xfId="24690"/>
    <cellStyle name="Normal 5 2 5 2 3 2 4 3" xfId="35247"/>
    <cellStyle name="Normal 5 2 5 2 3 2 4 4" xfId="45802"/>
    <cellStyle name="Normal 5 2 5 2 3 2 4 5" xfId="56366"/>
    <cellStyle name="Normal 5 2 5 2 3 2 5" xfId="3901"/>
    <cellStyle name="Normal 5 2 5 2 3 2 6" xfId="14479"/>
    <cellStyle name="Normal 5 2 5 2 3 2 7" xfId="19410"/>
    <cellStyle name="Normal 5 2 5 2 3 2 8" xfId="29967"/>
    <cellStyle name="Normal 5 2 5 2 3 2 9" xfId="40522"/>
    <cellStyle name="Normal 5 2 5 2 3 3" xfId="1785"/>
    <cellStyle name="Normal 5 2 5 2 3 3 2" xfId="7071"/>
    <cellStyle name="Normal 5 2 5 2 3 3 2 2" xfId="12352"/>
    <cellStyle name="Normal 5 2 5 2 3 3 2 2 2" xfId="27858"/>
    <cellStyle name="Normal 5 2 5 2 3 3 2 2 3" xfId="38415"/>
    <cellStyle name="Normal 5 2 5 2 3 3 2 2 4" xfId="48970"/>
    <cellStyle name="Normal 5 2 5 2 3 3 2 2 5" xfId="59534"/>
    <cellStyle name="Normal 5 2 5 2 3 3 2 3" xfId="17471"/>
    <cellStyle name="Normal 5 2 5 2 3 3 2 4" xfId="22578"/>
    <cellStyle name="Normal 5 2 5 2 3 3 2 5" xfId="33135"/>
    <cellStyle name="Normal 5 2 5 2 3 3 2 6" xfId="43690"/>
    <cellStyle name="Normal 5 2 5 2 3 3 2 7" xfId="54254"/>
    <cellStyle name="Normal 5 2 5 2 3 3 3" xfId="9711"/>
    <cellStyle name="Normal 5 2 5 2 3 3 3 2" xfId="25218"/>
    <cellStyle name="Normal 5 2 5 2 3 3 3 3" xfId="35775"/>
    <cellStyle name="Normal 5 2 5 2 3 3 3 4" xfId="46330"/>
    <cellStyle name="Normal 5 2 5 2 3 3 3 5" xfId="56894"/>
    <cellStyle name="Normal 5 2 5 2 3 3 4" xfId="4429"/>
    <cellStyle name="Normal 5 2 5 2 3 3 5" xfId="15007"/>
    <cellStyle name="Normal 5 2 5 2 3 3 6" xfId="19938"/>
    <cellStyle name="Normal 5 2 5 2 3 3 7" xfId="30495"/>
    <cellStyle name="Normal 5 2 5 2 3 3 8" xfId="41050"/>
    <cellStyle name="Normal 5 2 5 2 3 3 9" xfId="51614"/>
    <cellStyle name="Normal 5 2 5 2 3 4" xfId="5838"/>
    <cellStyle name="Normal 5 2 5 2 3 4 2" xfId="11120"/>
    <cellStyle name="Normal 5 2 5 2 3 4 2 2" xfId="26626"/>
    <cellStyle name="Normal 5 2 5 2 3 4 2 3" xfId="37183"/>
    <cellStyle name="Normal 5 2 5 2 3 4 2 4" xfId="47738"/>
    <cellStyle name="Normal 5 2 5 2 3 4 2 5" xfId="58302"/>
    <cellStyle name="Normal 5 2 5 2 3 4 3" xfId="16239"/>
    <cellStyle name="Normal 5 2 5 2 3 4 4" xfId="21346"/>
    <cellStyle name="Normal 5 2 5 2 3 4 5" xfId="31903"/>
    <cellStyle name="Normal 5 2 5 2 3 4 6" xfId="42458"/>
    <cellStyle name="Normal 5 2 5 2 3 4 7" xfId="53022"/>
    <cellStyle name="Normal 5 2 5 2 3 5" xfId="8479"/>
    <cellStyle name="Normal 5 2 5 2 3 5 2" xfId="23986"/>
    <cellStyle name="Normal 5 2 5 2 3 5 3" xfId="34543"/>
    <cellStyle name="Normal 5 2 5 2 3 5 4" xfId="45098"/>
    <cellStyle name="Normal 5 2 5 2 3 5 5" xfId="55662"/>
    <cellStyle name="Normal 5 2 5 2 3 6" xfId="3197"/>
    <cellStyle name="Normal 5 2 5 2 3 7" xfId="13775"/>
    <cellStyle name="Normal 5 2 5 2 3 8" xfId="18706"/>
    <cellStyle name="Normal 5 2 5 2 3 9" xfId="29263"/>
    <cellStyle name="Normal 5 2 5 2 4" xfId="905"/>
    <cellStyle name="Normal 5 2 5 2 4 10" xfId="50734"/>
    <cellStyle name="Normal 5 2 5 2 4 2" xfId="2137"/>
    <cellStyle name="Normal 5 2 5 2 4 2 2" xfId="7423"/>
    <cellStyle name="Normal 5 2 5 2 4 2 2 2" xfId="12704"/>
    <cellStyle name="Normal 5 2 5 2 4 2 2 2 2" xfId="28210"/>
    <cellStyle name="Normal 5 2 5 2 4 2 2 2 3" xfId="38767"/>
    <cellStyle name="Normal 5 2 5 2 4 2 2 2 4" xfId="49322"/>
    <cellStyle name="Normal 5 2 5 2 4 2 2 2 5" xfId="59886"/>
    <cellStyle name="Normal 5 2 5 2 4 2 2 3" xfId="17823"/>
    <cellStyle name="Normal 5 2 5 2 4 2 2 4" xfId="22930"/>
    <cellStyle name="Normal 5 2 5 2 4 2 2 5" xfId="33487"/>
    <cellStyle name="Normal 5 2 5 2 4 2 2 6" xfId="44042"/>
    <cellStyle name="Normal 5 2 5 2 4 2 2 7" xfId="54606"/>
    <cellStyle name="Normal 5 2 5 2 4 2 3" xfId="10063"/>
    <cellStyle name="Normal 5 2 5 2 4 2 3 2" xfId="25570"/>
    <cellStyle name="Normal 5 2 5 2 4 2 3 3" xfId="36127"/>
    <cellStyle name="Normal 5 2 5 2 4 2 3 4" xfId="46682"/>
    <cellStyle name="Normal 5 2 5 2 4 2 3 5" xfId="57246"/>
    <cellStyle name="Normal 5 2 5 2 4 2 4" xfId="4781"/>
    <cellStyle name="Normal 5 2 5 2 4 2 5" xfId="15359"/>
    <cellStyle name="Normal 5 2 5 2 4 2 6" xfId="20290"/>
    <cellStyle name="Normal 5 2 5 2 4 2 7" xfId="30847"/>
    <cellStyle name="Normal 5 2 5 2 4 2 8" xfId="41402"/>
    <cellStyle name="Normal 5 2 5 2 4 2 9" xfId="51966"/>
    <cellStyle name="Normal 5 2 5 2 4 3" xfId="6191"/>
    <cellStyle name="Normal 5 2 5 2 4 3 2" xfId="11472"/>
    <cellStyle name="Normal 5 2 5 2 4 3 2 2" xfId="26978"/>
    <cellStyle name="Normal 5 2 5 2 4 3 2 3" xfId="37535"/>
    <cellStyle name="Normal 5 2 5 2 4 3 2 4" xfId="48090"/>
    <cellStyle name="Normal 5 2 5 2 4 3 2 5" xfId="58654"/>
    <cellStyle name="Normal 5 2 5 2 4 3 3" xfId="16591"/>
    <cellStyle name="Normal 5 2 5 2 4 3 4" xfId="21698"/>
    <cellStyle name="Normal 5 2 5 2 4 3 5" xfId="32255"/>
    <cellStyle name="Normal 5 2 5 2 4 3 6" xfId="42810"/>
    <cellStyle name="Normal 5 2 5 2 4 3 7" xfId="53374"/>
    <cellStyle name="Normal 5 2 5 2 4 4" xfId="8831"/>
    <cellStyle name="Normal 5 2 5 2 4 4 2" xfId="24338"/>
    <cellStyle name="Normal 5 2 5 2 4 4 3" xfId="34895"/>
    <cellStyle name="Normal 5 2 5 2 4 4 4" xfId="45450"/>
    <cellStyle name="Normal 5 2 5 2 4 4 5" xfId="56014"/>
    <cellStyle name="Normal 5 2 5 2 4 5" xfId="3549"/>
    <cellStyle name="Normal 5 2 5 2 4 6" xfId="14127"/>
    <cellStyle name="Normal 5 2 5 2 4 7" xfId="19058"/>
    <cellStyle name="Normal 5 2 5 2 4 8" xfId="29615"/>
    <cellStyle name="Normal 5 2 5 2 4 9" xfId="40170"/>
    <cellStyle name="Normal 5 2 5 2 5" xfId="1433"/>
    <cellStyle name="Normal 5 2 5 2 5 2" xfId="6719"/>
    <cellStyle name="Normal 5 2 5 2 5 2 2" xfId="12000"/>
    <cellStyle name="Normal 5 2 5 2 5 2 2 2" xfId="27506"/>
    <cellStyle name="Normal 5 2 5 2 5 2 2 3" xfId="38063"/>
    <cellStyle name="Normal 5 2 5 2 5 2 2 4" xfId="48618"/>
    <cellStyle name="Normal 5 2 5 2 5 2 2 5" xfId="59182"/>
    <cellStyle name="Normal 5 2 5 2 5 2 3" xfId="17119"/>
    <cellStyle name="Normal 5 2 5 2 5 2 4" xfId="22226"/>
    <cellStyle name="Normal 5 2 5 2 5 2 5" xfId="32783"/>
    <cellStyle name="Normal 5 2 5 2 5 2 6" xfId="43338"/>
    <cellStyle name="Normal 5 2 5 2 5 2 7" xfId="53902"/>
    <cellStyle name="Normal 5 2 5 2 5 3" xfId="9359"/>
    <cellStyle name="Normal 5 2 5 2 5 3 2" xfId="24866"/>
    <cellStyle name="Normal 5 2 5 2 5 3 3" xfId="35423"/>
    <cellStyle name="Normal 5 2 5 2 5 3 4" xfId="45978"/>
    <cellStyle name="Normal 5 2 5 2 5 3 5" xfId="56542"/>
    <cellStyle name="Normal 5 2 5 2 5 4" xfId="4077"/>
    <cellStyle name="Normal 5 2 5 2 5 5" xfId="14655"/>
    <cellStyle name="Normal 5 2 5 2 5 6" xfId="19586"/>
    <cellStyle name="Normal 5 2 5 2 5 7" xfId="30143"/>
    <cellStyle name="Normal 5 2 5 2 5 8" xfId="40698"/>
    <cellStyle name="Normal 5 2 5 2 5 9" xfId="51262"/>
    <cellStyle name="Normal 5 2 5 2 6" xfId="2665"/>
    <cellStyle name="Normal 5 2 5 2 6 2" xfId="7951"/>
    <cellStyle name="Normal 5 2 5 2 6 2 2" xfId="13232"/>
    <cellStyle name="Normal 5 2 5 2 6 2 2 2" xfId="28738"/>
    <cellStyle name="Normal 5 2 5 2 6 2 2 3" xfId="39295"/>
    <cellStyle name="Normal 5 2 5 2 6 2 2 4" xfId="49850"/>
    <cellStyle name="Normal 5 2 5 2 6 2 2 5" xfId="60414"/>
    <cellStyle name="Normal 5 2 5 2 6 2 3" xfId="23458"/>
    <cellStyle name="Normal 5 2 5 2 6 2 4" xfId="34015"/>
    <cellStyle name="Normal 5 2 5 2 6 2 5" xfId="44570"/>
    <cellStyle name="Normal 5 2 5 2 6 2 6" xfId="55134"/>
    <cellStyle name="Normal 5 2 5 2 6 3" xfId="10591"/>
    <cellStyle name="Normal 5 2 5 2 6 3 2" xfId="26098"/>
    <cellStyle name="Normal 5 2 5 2 6 3 3" xfId="36655"/>
    <cellStyle name="Normal 5 2 5 2 6 3 4" xfId="47210"/>
    <cellStyle name="Normal 5 2 5 2 6 3 5" xfId="57774"/>
    <cellStyle name="Normal 5 2 5 2 6 4" xfId="5309"/>
    <cellStyle name="Normal 5 2 5 2 6 5" xfId="15887"/>
    <cellStyle name="Normal 5 2 5 2 6 6" xfId="20818"/>
    <cellStyle name="Normal 5 2 5 2 6 7" xfId="31375"/>
    <cellStyle name="Normal 5 2 5 2 6 8" xfId="41930"/>
    <cellStyle name="Normal 5 2 5 2 6 9" xfId="52494"/>
    <cellStyle name="Normal 5 2 5 2 7" xfId="5486"/>
    <cellStyle name="Normal 5 2 5 2 7 2" xfId="10768"/>
    <cellStyle name="Normal 5 2 5 2 7 2 2" xfId="26274"/>
    <cellStyle name="Normal 5 2 5 2 7 2 3" xfId="36831"/>
    <cellStyle name="Normal 5 2 5 2 7 2 4" xfId="47386"/>
    <cellStyle name="Normal 5 2 5 2 7 2 5" xfId="57950"/>
    <cellStyle name="Normal 5 2 5 2 7 3" xfId="20994"/>
    <cellStyle name="Normal 5 2 5 2 7 4" xfId="31551"/>
    <cellStyle name="Normal 5 2 5 2 7 5" xfId="42106"/>
    <cellStyle name="Normal 5 2 5 2 7 6" xfId="52670"/>
    <cellStyle name="Normal 5 2 5 2 8" xfId="8127"/>
    <cellStyle name="Normal 5 2 5 2 8 2" xfId="23634"/>
    <cellStyle name="Normal 5 2 5 2 8 3" xfId="34191"/>
    <cellStyle name="Normal 5 2 5 2 8 4" xfId="44746"/>
    <cellStyle name="Normal 5 2 5 2 8 5" xfId="55310"/>
    <cellStyle name="Normal 5 2 5 2 9" xfId="2842"/>
    <cellStyle name="Normal 5 2 5 3" xfId="289"/>
    <cellStyle name="Normal 5 2 5 3 10" xfId="29004"/>
    <cellStyle name="Normal 5 2 5 3 11" xfId="39559"/>
    <cellStyle name="Normal 5 2 5 3 12" xfId="50119"/>
    <cellStyle name="Normal 5 2 5 3 2" xfId="642"/>
    <cellStyle name="Normal 5 2 5 3 2 10" xfId="50471"/>
    <cellStyle name="Normal 5 2 5 3 2 2" xfId="1874"/>
    <cellStyle name="Normal 5 2 5 3 2 2 2" xfId="7160"/>
    <cellStyle name="Normal 5 2 5 3 2 2 2 2" xfId="12441"/>
    <cellStyle name="Normal 5 2 5 3 2 2 2 2 2" xfId="27947"/>
    <cellStyle name="Normal 5 2 5 3 2 2 2 2 3" xfId="38504"/>
    <cellStyle name="Normal 5 2 5 3 2 2 2 2 4" xfId="49059"/>
    <cellStyle name="Normal 5 2 5 3 2 2 2 2 5" xfId="59623"/>
    <cellStyle name="Normal 5 2 5 3 2 2 2 3" xfId="17560"/>
    <cellStyle name="Normal 5 2 5 3 2 2 2 4" xfId="22667"/>
    <cellStyle name="Normal 5 2 5 3 2 2 2 5" xfId="33224"/>
    <cellStyle name="Normal 5 2 5 3 2 2 2 6" xfId="43779"/>
    <cellStyle name="Normal 5 2 5 3 2 2 2 7" xfId="54343"/>
    <cellStyle name="Normal 5 2 5 3 2 2 3" xfId="9800"/>
    <cellStyle name="Normal 5 2 5 3 2 2 3 2" xfId="25307"/>
    <cellStyle name="Normal 5 2 5 3 2 2 3 3" xfId="35864"/>
    <cellStyle name="Normal 5 2 5 3 2 2 3 4" xfId="46419"/>
    <cellStyle name="Normal 5 2 5 3 2 2 3 5" xfId="56983"/>
    <cellStyle name="Normal 5 2 5 3 2 2 4" xfId="4518"/>
    <cellStyle name="Normal 5 2 5 3 2 2 5" xfId="15096"/>
    <cellStyle name="Normal 5 2 5 3 2 2 6" xfId="20027"/>
    <cellStyle name="Normal 5 2 5 3 2 2 7" xfId="30584"/>
    <cellStyle name="Normal 5 2 5 3 2 2 8" xfId="41139"/>
    <cellStyle name="Normal 5 2 5 3 2 2 9" xfId="51703"/>
    <cellStyle name="Normal 5 2 5 3 2 3" xfId="5928"/>
    <cellStyle name="Normal 5 2 5 3 2 3 2" xfId="11209"/>
    <cellStyle name="Normal 5 2 5 3 2 3 2 2" xfId="26715"/>
    <cellStyle name="Normal 5 2 5 3 2 3 2 3" xfId="37272"/>
    <cellStyle name="Normal 5 2 5 3 2 3 2 4" xfId="47827"/>
    <cellStyle name="Normal 5 2 5 3 2 3 2 5" xfId="58391"/>
    <cellStyle name="Normal 5 2 5 3 2 3 3" xfId="16328"/>
    <cellStyle name="Normal 5 2 5 3 2 3 4" xfId="21435"/>
    <cellStyle name="Normal 5 2 5 3 2 3 5" xfId="31992"/>
    <cellStyle name="Normal 5 2 5 3 2 3 6" xfId="42547"/>
    <cellStyle name="Normal 5 2 5 3 2 3 7" xfId="53111"/>
    <cellStyle name="Normal 5 2 5 3 2 4" xfId="8568"/>
    <cellStyle name="Normal 5 2 5 3 2 4 2" xfId="24075"/>
    <cellStyle name="Normal 5 2 5 3 2 4 3" xfId="34632"/>
    <cellStyle name="Normal 5 2 5 3 2 4 4" xfId="45187"/>
    <cellStyle name="Normal 5 2 5 3 2 4 5" xfId="55751"/>
    <cellStyle name="Normal 5 2 5 3 2 5" xfId="3286"/>
    <cellStyle name="Normal 5 2 5 3 2 6" xfId="13864"/>
    <cellStyle name="Normal 5 2 5 3 2 7" xfId="18795"/>
    <cellStyle name="Normal 5 2 5 3 2 8" xfId="29352"/>
    <cellStyle name="Normal 5 2 5 3 2 9" xfId="39907"/>
    <cellStyle name="Normal 5 2 5 3 3" xfId="994"/>
    <cellStyle name="Normal 5 2 5 3 3 10" xfId="50823"/>
    <cellStyle name="Normal 5 2 5 3 3 2" xfId="2226"/>
    <cellStyle name="Normal 5 2 5 3 3 2 2" xfId="7512"/>
    <cellStyle name="Normal 5 2 5 3 3 2 2 2" xfId="12793"/>
    <cellStyle name="Normal 5 2 5 3 3 2 2 2 2" xfId="28299"/>
    <cellStyle name="Normal 5 2 5 3 3 2 2 2 3" xfId="38856"/>
    <cellStyle name="Normal 5 2 5 3 3 2 2 2 4" xfId="49411"/>
    <cellStyle name="Normal 5 2 5 3 3 2 2 2 5" xfId="59975"/>
    <cellStyle name="Normal 5 2 5 3 3 2 2 3" xfId="17912"/>
    <cellStyle name="Normal 5 2 5 3 3 2 2 4" xfId="23019"/>
    <cellStyle name="Normal 5 2 5 3 3 2 2 5" xfId="33576"/>
    <cellStyle name="Normal 5 2 5 3 3 2 2 6" xfId="44131"/>
    <cellStyle name="Normal 5 2 5 3 3 2 2 7" xfId="54695"/>
    <cellStyle name="Normal 5 2 5 3 3 2 3" xfId="10152"/>
    <cellStyle name="Normal 5 2 5 3 3 2 3 2" xfId="25659"/>
    <cellStyle name="Normal 5 2 5 3 3 2 3 3" xfId="36216"/>
    <cellStyle name="Normal 5 2 5 3 3 2 3 4" xfId="46771"/>
    <cellStyle name="Normal 5 2 5 3 3 2 3 5" xfId="57335"/>
    <cellStyle name="Normal 5 2 5 3 3 2 4" xfId="4870"/>
    <cellStyle name="Normal 5 2 5 3 3 2 5" xfId="15448"/>
    <cellStyle name="Normal 5 2 5 3 3 2 6" xfId="20379"/>
    <cellStyle name="Normal 5 2 5 3 3 2 7" xfId="30936"/>
    <cellStyle name="Normal 5 2 5 3 3 2 8" xfId="41491"/>
    <cellStyle name="Normal 5 2 5 3 3 2 9" xfId="52055"/>
    <cellStyle name="Normal 5 2 5 3 3 3" xfId="6280"/>
    <cellStyle name="Normal 5 2 5 3 3 3 2" xfId="11561"/>
    <cellStyle name="Normal 5 2 5 3 3 3 2 2" xfId="27067"/>
    <cellStyle name="Normal 5 2 5 3 3 3 2 3" xfId="37624"/>
    <cellStyle name="Normal 5 2 5 3 3 3 2 4" xfId="48179"/>
    <cellStyle name="Normal 5 2 5 3 3 3 2 5" xfId="58743"/>
    <cellStyle name="Normal 5 2 5 3 3 3 3" xfId="16680"/>
    <cellStyle name="Normal 5 2 5 3 3 3 4" xfId="21787"/>
    <cellStyle name="Normal 5 2 5 3 3 3 5" xfId="32344"/>
    <cellStyle name="Normal 5 2 5 3 3 3 6" xfId="42899"/>
    <cellStyle name="Normal 5 2 5 3 3 3 7" xfId="53463"/>
    <cellStyle name="Normal 5 2 5 3 3 4" xfId="8920"/>
    <cellStyle name="Normal 5 2 5 3 3 4 2" xfId="24427"/>
    <cellStyle name="Normal 5 2 5 3 3 4 3" xfId="34984"/>
    <cellStyle name="Normal 5 2 5 3 3 4 4" xfId="45539"/>
    <cellStyle name="Normal 5 2 5 3 3 4 5" xfId="56103"/>
    <cellStyle name="Normal 5 2 5 3 3 5" xfId="3638"/>
    <cellStyle name="Normal 5 2 5 3 3 6" xfId="14216"/>
    <cellStyle name="Normal 5 2 5 3 3 7" xfId="19147"/>
    <cellStyle name="Normal 5 2 5 3 3 8" xfId="29704"/>
    <cellStyle name="Normal 5 2 5 3 3 9" xfId="40259"/>
    <cellStyle name="Normal 5 2 5 3 4" xfId="1522"/>
    <cellStyle name="Normal 5 2 5 3 4 2" xfId="6808"/>
    <cellStyle name="Normal 5 2 5 3 4 2 2" xfId="12089"/>
    <cellStyle name="Normal 5 2 5 3 4 2 2 2" xfId="27595"/>
    <cellStyle name="Normal 5 2 5 3 4 2 2 3" xfId="38152"/>
    <cellStyle name="Normal 5 2 5 3 4 2 2 4" xfId="48707"/>
    <cellStyle name="Normal 5 2 5 3 4 2 2 5" xfId="59271"/>
    <cellStyle name="Normal 5 2 5 3 4 2 3" xfId="17208"/>
    <cellStyle name="Normal 5 2 5 3 4 2 4" xfId="22315"/>
    <cellStyle name="Normal 5 2 5 3 4 2 5" xfId="32872"/>
    <cellStyle name="Normal 5 2 5 3 4 2 6" xfId="43427"/>
    <cellStyle name="Normal 5 2 5 3 4 2 7" xfId="53991"/>
    <cellStyle name="Normal 5 2 5 3 4 3" xfId="9448"/>
    <cellStyle name="Normal 5 2 5 3 4 3 2" xfId="24955"/>
    <cellStyle name="Normal 5 2 5 3 4 3 3" xfId="35512"/>
    <cellStyle name="Normal 5 2 5 3 4 3 4" xfId="46067"/>
    <cellStyle name="Normal 5 2 5 3 4 3 5" xfId="56631"/>
    <cellStyle name="Normal 5 2 5 3 4 4" xfId="4166"/>
    <cellStyle name="Normal 5 2 5 3 4 5" xfId="14744"/>
    <cellStyle name="Normal 5 2 5 3 4 6" xfId="19675"/>
    <cellStyle name="Normal 5 2 5 3 4 7" xfId="30232"/>
    <cellStyle name="Normal 5 2 5 3 4 8" xfId="40787"/>
    <cellStyle name="Normal 5 2 5 3 4 9" xfId="51351"/>
    <cellStyle name="Normal 5 2 5 3 5" xfId="5575"/>
    <cellStyle name="Normal 5 2 5 3 5 2" xfId="10857"/>
    <cellStyle name="Normal 5 2 5 3 5 2 2" xfId="26363"/>
    <cellStyle name="Normal 5 2 5 3 5 2 3" xfId="36920"/>
    <cellStyle name="Normal 5 2 5 3 5 2 4" xfId="47475"/>
    <cellStyle name="Normal 5 2 5 3 5 2 5" xfId="58039"/>
    <cellStyle name="Normal 5 2 5 3 5 3" xfId="15976"/>
    <cellStyle name="Normal 5 2 5 3 5 4" xfId="21083"/>
    <cellStyle name="Normal 5 2 5 3 5 5" xfId="31640"/>
    <cellStyle name="Normal 5 2 5 3 5 6" xfId="42195"/>
    <cellStyle name="Normal 5 2 5 3 5 7" xfId="52759"/>
    <cellStyle name="Normal 5 2 5 3 6" xfId="8216"/>
    <cellStyle name="Normal 5 2 5 3 6 2" xfId="23723"/>
    <cellStyle name="Normal 5 2 5 3 6 3" xfId="34280"/>
    <cellStyle name="Normal 5 2 5 3 6 4" xfId="44835"/>
    <cellStyle name="Normal 5 2 5 3 6 5" xfId="55399"/>
    <cellStyle name="Normal 5 2 5 3 7" xfId="2938"/>
    <cellStyle name="Normal 5 2 5 3 8" xfId="13512"/>
    <cellStyle name="Normal 5 2 5 3 9" xfId="18443"/>
    <cellStyle name="Normal 5 2 5 4" xfId="465"/>
    <cellStyle name="Normal 5 2 5 4 10" xfId="39733"/>
    <cellStyle name="Normal 5 2 5 4 11" xfId="50295"/>
    <cellStyle name="Normal 5 2 5 4 2" xfId="1170"/>
    <cellStyle name="Normal 5 2 5 4 2 10" xfId="50999"/>
    <cellStyle name="Normal 5 2 5 4 2 2" xfId="2402"/>
    <cellStyle name="Normal 5 2 5 4 2 2 2" xfId="7688"/>
    <cellStyle name="Normal 5 2 5 4 2 2 2 2" xfId="12969"/>
    <cellStyle name="Normal 5 2 5 4 2 2 2 2 2" xfId="28475"/>
    <cellStyle name="Normal 5 2 5 4 2 2 2 2 3" xfId="39032"/>
    <cellStyle name="Normal 5 2 5 4 2 2 2 2 4" xfId="49587"/>
    <cellStyle name="Normal 5 2 5 4 2 2 2 2 5" xfId="60151"/>
    <cellStyle name="Normal 5 2 5 4 2 2 2 3" xfId="18088"/>
    <cellStyle name="Normal 5 2 5 4 2 2 2 4" xfId="23195"/>
    <cellStyle name="Normal 5 2 5 4 2 2 2 5" xfId="33752"/>
    <cellStyle name="Normal 5 2 5 4 2 2 2 6" xfId="44307"/>
    <cellStyle name="Normal 5 2 5 4 2 2 2 7" xfId="54871"/>
    <cellStyle name="Normal 5 2 5 4 2 2 3" xfId="10328"/>
    <cellStyle name="Normal 5 2 5 4 2 2 3 2" xfId="25835"/>
    <cellStyle name="Normal 5 2 5 4 2 2 3 3" xfId="36392"/>
    <cellStyle name="Normal 5 2 5 4 2 2 3 4" xfId="46947"/>
    <cellStyle name="Normal 5 2 5 4 2 2 3 5" xfId="57511"/>
    <cellStyle name="Normal 5 2 5 4 2 2 4" xfId="5046"/>
    <cellStyle name="Normal 5 2 5 4 2 2 5" xfId="15624"/>
    <cellStyle name="Normal 5 2 5 4 2 2 6" xfId="20555"/>
    <cellStyle name="Normal 5 2 5 4 2 2 7" xfId="31112"/>
    <cellStyle name="Normal 5 2 5 4 2 2 8" xfId="41667"/>
    <cellStyle name="Normal 5 2 5 4 2 2 9" xfId="52231"/>
    <cellStyle name="Normal 5 2 5 4 2 3" xfId="6456"/>
    <cellStyle name="Normal 5 2 5 4 2 3 2" xfId="11737"/>
    <cellStyle name="Normal 5 2 5 4 2 3 2 2" xfId="27243"/>
    <cellStyle name="Normal 5 2 5 4 2 3 2 3" xfId="37800"/>
    <cellStyle name="Normal 5 2 5 4 2 3 2 4" xfId="48355"/>
    <cellStyle name="Normal 5 2 5 4 2 3 2 5" xfId="58919"/>
    <cellStyle name="Normal 5 2 5 4 2 3 3" xfId="16856"/>
    <cellStyle name="Normal 5 2 5 4 2 3 4" xfId="21963"/>
    <cellStyle name="Normal 5 2 5 4 2 3 5" xfId="32520"/>
    <cellStyle name="Normal 5 2 5 4 2 3 6" xfId="43075"/>
    <cellStyle name="Normal 5 2 5 4 2 3 7" xfId="53639"/>
    <cellStyle name="Normal 5 2 5 4 2 4" xfId="9096"/>
    <cellStyle name="Normal 5 2 5 4 2 4 2" xfId="24603"/>
    <cellStyle name="Normal 5 2 5 4 2 4 3" xfId="35160"/>
    <cellStyle name="Normal 5 2 5 4 2 4 4" xfId="45715"/>
    <cellStyle name="Normal 5 2 5 4 2 4 5" xfId="56279"/>
    <cellStyle name="Normal 5 2 5 4 2 5" xfId="3814"/>
    <cellStyle name="Normal 5 2 5 4 2 6" xfId="14392"/>
    <cellStyle name="Normal 5 2 5 4 2 7" xfId="19323"/>
    <cellStyle name="Normal 5 2 5 4 2 8" xfId="29880"/>
    <cellStyle name="Normal 5 2 5 4 2 9" xfId="40435"/>
    <cellStyle name="Normal 5 2 5 4 3" xfId="1698"/>
    <cellStyle name="Normal 5 2 5 4 3 2" xfId="6984"/>
    <cellStyle name="Normal 5 2 5 4 3 2 2" xfId="12265"/>
    <cellStyle name="Normal 5 2 5 4 3 2 2 2" xfId="27771"/>
    <cellStyle name="Normal 5 2 5 4 3 2 2 3" xfId="38328"/>
    <cellStyle name="Normal 5 2 5 4 3 2 2 4" xfId="48883"/>
    <cellStyle name="Normal 5 2 5 4 3 2 2 5" xfId="59447"/>
    <cellStyle name="Normal 5 2 5 4 3 2 3" xfId="17384"/>
    <cellStyle name="Normal 5 2 5 4 3 2 4" xfId="22491"/>
    <cellStyle name="Normal 5 2 5 4 3 2 5" xfId="33048"/>
    <cellStyle name="Normal 5 2 5 4 3 2 6" xfId="43603"/>
    <cellStyle name="Normal 5 2 5 4 3 2 7" xfId="54167"/>
    <cellStyle name="Normal 5 2 5 4 3 3" xfId="9624"/>
    <cellStyle name="Normal 5 2 5 4 3 3 2" xfId="25131"/>
    <cellStyle name="Normal 5 2 5 4 3 3 3" xfId="35688"/>
    <cellStyle name="Normal 5 2 5 4 3 3 4" xfId="46243"/>
    <cellStyle name="Normal 5 2 5 4 3 3 5" xfId="56807"/>
    <cellStyle name="Normal 5 2 5 4 3 4" xfId="4342"/>
    <cellStyle name="Normal 5 2 5 4 3 5" xfId="14920"/>
    <cellStyle name="Normal 5 2 5 4 3 6" xfId="19851"/>
    <cellStyle name="Normal 5 2 5 4 3 7" xfId="30408"/>
    <cellStyle name="Normal 5 2 5 4 3 8" xfId="40963"/>
    <cellStyle name="Normal 5 2 5 4 3 9" xfId="51527"/>
    <cellStyle name="Normal 5 2 5 4 4" xfId="5751"/>
    <cellStyle name="Normal 5 2 5 4 4 2" xfId="11033"/>
    <cellStyle name="Normal 5 2 5 4 4 2 2" xfId="26539"/>
    <cellStyle name="Normal 5 2 5 4 4 2 3" xfId="37096"/>
    <cellStyle name="Normal 5 2 5 4 4 2 4" xfId="47651"/>
    <cellStyle name="Normal 5 2 5 4 4 2 5" xfId="58215"/>
    <cellStyle name="Normal 5 2 5 4 4 3" xfId="16152"/>
    <cellStyle name="Normal 5 2 5 4 4 4" xfId="21259"/>
    <cellStyle name="Normal 5 2 5 4 4 5" xfId="31816"/>
    <cellStyle name="Normal 5 2 5 4 4 6" xfId="42371"/>
    <cellStyle name="Normal 5 2 5 4 4 7" xfId="52935"/>
    <cellStyle name="Normal 5 2 5 4 5" xfId="8392"/>
    <cellStyle name="Normal 5 2 5 4 5 2" xfId="23899"/>
    <cellStyle name="Normal 5 2 5 4 5 3" xfId="34456"/>
    <cellStyle name="Normal 5 2 5 4 5 4" xfId="45011"/>
    <cellStyle name="Normal 5 2 5 4 5 5" xfId="55575"/>
    <cellStyle name="Normal 5 2 5 4 6" xfId="3112"/>
    <cellStyle name="Normal 5 2 5 4 7" xfId="13688"/>
    <cellStyle name="Normal 5 2 5 4 8" xfId="18619"/>
    <cellStyle name="Normal 5 2 5 4 9" xfId="29178"/>
    <cellStyle name="Normal 5 2 5 5" xfId="818"/>
    <cellStyle name="Normal 5 2 5 5 10" xfId="50647"/>
    <cellStyle name="Normal 5 2 5 5 2" xfId="2050"/>
    <cellStyle name="Normal 5 2 5 5 2 2" xfId="7336"/>
    <cellStyle name="Normal 5 2 5 5 2 2 2" xfId="12617"/>
    <cellStyle name="Normal 5 2 5 5 2 2 2 2" xfId="28123"/>
    <cellStyle name="Normal 5 2 5 5 2 2 2 3" xfId="38680"/>
    <cellStyle name="Normal 5 2 5 5 2 2 2 4" xfId="49235"/>
    <cellStyle name="Normal 5 2 5 5 2 2 2 5" xfId="59799"/>
    <cellStyle name="Normal 5 2 5 5 2 2 3" xfId="17736"/>
    <cellStyle name="Normal 5 2 5 5 2 2 4" xfId="22843"/>
    <cellStyle name="Normal 5 2 5 5 2 2 5" xfId="33400"/>
    <cellStyle name="Normal 5 2 5 5 2 2 6" xfId="43955"/>
    <cellStyle name="Normal 5 2 5 5 2 2 7" xfId="54519"/>
    <cellStyle name="Normal 5 2 5 5 2 3" xfId="9976"/>
    <cellStyle name="Normal 5 2 5 5 2 3 2" xfId="25483"/>
    <cellStyle name="Normal 5 2 5 5 2 3 3" xfId="36040"/>
    <cellStyle name="Normal 5 2 5 5 2 3 4" xfId="46595"/>
    <cellStyle name="Normal 5 2 5 5 2 3 5" xfId="57159"/>
    <cellStyle name="Normal 5 2 5 5 2 4" xfId="4694"/>
    <cellStyle name="Normal 5 2 5 5 2 5" xfId="15272"/>
    <cellStyle name="Normal 5 2 5 5 2 6" xfId="20203"/>
    <cellStyle name="Normal 5 2 5 5 2 7" xfId="30760"/>
    <cellStyle name="Normal 5 2 5 5 2 8" xfId="41315"/>
    <cellStyle name="Normal 5 2 5 5 2 9" xfId="51879"/>
    <cellStyle name="Normal 5 2 5 5 3" xfId="6104"/>
    <cellStyle name="Normal 5 2 5 5 3 2" xfId="11385"/>
    <cellStyle name="Normal 5 2 5 5 3 2 2" xfId="26891"/>
    <cellStyle name="Normal 5 2 5 5 3 2 3" xfId="37448"/>
    <cellStyle name="Normal 5 2 5 5 3 2 4" xfId="48003"/>
    <cellStyle name="Normal 5 2 5 5 3 2 5" xfId="58567"/>
    <cellStyle name="Normal 5 2 5 5 3 3" xfId="16504"/>
    <cellStyle name="Normal 5 2 5 5 3 4" xfId="21611"/>
    <cellStyle name="Normal 5 2 5 5 3 5" xfId="32168"/>
    <cellStyle name="Normal 5 2 5 5 3 6" xfId="42723"/>
    <cellStyle name="Normal 5 2 5 5 3 7" xfId="53287"/>
    <cellStyle name="Normal 5 2 5 5 4" xfId="8744"/>
    <cellStyle name="Normal 5 2 5 5 4 2" xfId="24251"/>
    <cellStyle name="Normal 5 2 5 5 4 3" xfId="34808"/>
    <cellStyle name="Normal 5 2 5 5 4 4" xfId="45363"/>
    <cellStyle name="Normal 5 2 5 5 4 5" xfId="55927"/>
    <cellStyle name="Normal 5 2 5 5 5" xfId="3462"/>
    <cellStyle name="Normal 5 2 5 5 6" xfId="14040"/>
    <cellStyle name="Normal 5 2 5 5 7" xfId="18971"/>
    <cellStyle name="Normal 5 2 5 5 8" xfId="29528"/>
    <cellStyle name="Normal 5 2 5 5 9" xfId="40083"/>
    <cellStyle name="Normal 5 2 5 6" xfId="1346"/>
    <cellStyle name="Normal 5 2 5 6 2" xfId="6632"/>
    <cellStyle name="Normal 5 2 5 6 2 2" xfId="11913"/>
    <cellStyle name="Normal 5 2 5 6 2 2 2" xfId="27419"/>
    <cellStyle name="Normal 5 2 5 6 2 2 3" xfId="37976"/>
    <cellStyle name="Normal 5 2 5 6 2 2 4" xfId="48531"/>
    <cellStyle name="Normal 5 2 5 6 2 2 5" xfId="59095"/>
    <cellStyle name="Normal 5 2 5 6 2 3" xfId="17032"/>
    <cellStyle name="Normal 5 2 5 6 2 4" xfId="22139"/>
    <cellStyle name="Normal 5 2 5 6 2 5" xfId="32696"/>
    <cellStyle name="Normal 5 2 5 6 2 6" xfId="43251"/>
    <cellStyle name="Normal 5 2 5 6 2 7" xfId="53815"/>
    <cellStyle name="Normal 5 2 5 6 3" xfId="9272"/>
    <cellStyle name="Normal 5 2 5 6 3 2" xfId="24779"/>
    <cellStyle name="Normal 5 2 5 6 3 3" xfId="35336"/>
    <cellStyle name="Normal 5 2 5 6 3 4" xfId="45891"/>
    <cellStyle name="Normal 5 2 5 6 3 5" xfId="56455"/>
    <cellStyle name="Normal 5 2 5 6 4" xfId="3990"/>
    <cellStyle name="Normal 5 2 5 6 5" xfId="14568"/>
    <cellStyle name="Normal 5 2 5 6 6" xfId="19499"/>
    <cellStyle name="Normal 5 2 5 6 7" xfId="30056"/>
    <cellStyle name="Normal 5 2 5 6 8" xfId="40611"/>
    <cellStyle name="Normal 5 2 5 6 9" xfId="51175"/>
    <cellStyle name="Normal 5 2 5 7" xfId="2578"/>
    <cellStyle name="Normal 5 2 5 7 2" xfId="7864"/>
    <cellStyle name="Normal 5 2 5 7 2 2" xfId="13145"/>
    <cellStyle name="Normal 5 2 5 7 2 2 2" xfId="28651"/>
    <cellStyle name="Normal 5 2 5 7 2 2 3" xfId="39208"/>
    <cellStyle name="Normal 5 2 5 7 2 2 4" xfId="49763"/>
    <cellStyle name="Normal 5 2 5 7 2 2 5" xfId="60327"/>
    <cellStyle name="Normal 5 2 5 7 2 3" xfId="23371"/>
    <cellStyle name="Normal 5 2 5 7 2 4" xfId="33928"/>
    <cellStyle name="Normal 5 2 5 7 2 5" xfId="44483"/>
    <cellStyle name="Normal 5 2 5 7 2 6" xfId="55047"/>
    <cellStyle name="Normal 5 2 5 7 3" xfId="10504"/>
    <cellStyle name="Normal 5 2 5 7 3 2" xfId="26011"/>
    <cellStyle name="Normal 5 2 5 7 3 3" xfId="36568"/>
    <cellStyle name="Normal 5 2 5 7 3 4" xfId="47123"/>
    <cellStyle name="Normal 5 2 5 7 3 5" xfId="57687"/>
    <cellStyle name="Normal 5 2 5 7 4" xfId="5222"/>
    <cellStyle name="Normal 5 2 5 7 5" xfId="15800"/>
    <cellStyle name="Normal 5 2 5 7 6" xfId="20731"/>
    <cellStyle name="Normal 5 2 5 7 7" xfId="31288"/>
    <cellStyle name="Normal 5 2 5 7 8" xfId="41843"/>
    <cellStyle name="Normal 5 2 5 7 9" xfId="52407"/>
    <cellStyle name="Normal 5 2 5 8" xfId="5399"/>
    <cellStyle name="Normal 5 2 5 8 2" xfId="10681"/>
    <cellStyle name="Normal 5 2 5 8 2 2" xfId="26187"/>
    <cellStyle name="Normal 5 2 5 8 2 3" xfId="36744"/>
    <cellStyle name="Normal 5 2 5 8 2 4" xfId="47299"/>
    <cellStyle name="Normal 5 2 5 8 2 5" xfId="57863"/>
    <cellStyle name="Normal 5 2 5 8 3" xfId="20907"/>
    <cellStyle name="Normal 5 2 5 8 4" xfId="31464"/>
    <cellStyle name="Normal 5 2 5 8 5" xfId="42019"/>
    <cellStyle name="Normal 5 2 5 8 6" xfId="52583"/>
    <cellStyle name="Normal 5 2 5 9" xfId="8040"/>
    <cellStyle name="Normal 5 2 5 9 2" xfId="23547"/>
    <cellStyle name="Normal 5 2 5 9 3" xfId="34104"/>
    <cellStyle name="Normal 5 2 5 9 4" xfId="44659"/>
    <cellStyle name="Normal 5 2 5 9 5" xfId="55223"/>
    <cellStyle name="Normal 5 2 6" xfId="145"/>
    <cellStyle name="Normal 5 2 6 10" xfId="13375"/>
    <cellStyle name="Normal 5 2 6 11" xfId="18305"/>
    <cellStyle name="Normal 5 2 6 12" xfId="28867"/>
    <cellStyle name="Normal 5 2 6 13" xfId="39422"/>
    <cellStyle name="Normal 5 2 6 14" xfId="49982"/>
    <cellStyle name="Normal 5 2 6 2" xfId="328"/>
    <cellStyle name="Normal 5 2 6 2 10" xfId="29043"/>
    <cellStyle name="Normal 5 2 6 2 11" xfId="39598"/>
    <cellStyle name="Normal 5 2 6 2 12" xfId="50158"/>
    <cellStyle name="Normal 5 2 6 2 2" xfId="681"/>
    <cellStyle name="Normal 5 2 6 2 2 10" xfId="50510"/>
    <cellStyle name="Normal 5 2 6 2 2 2" xfId="1913"/>
    <cellStyle name="Normal 5 2 6 2 2 2 2" xfId="7199"/>
    <cellStyle name="Normal 5 2 6 2 2 2 2 2" xfId="12480"/>
    <cellStyle name="Normal 5 2 6 2 2 2 2 2 2" xfId="27986"/>
    <cellStyle name="Normal 5 2 6 2 2 2 2 2 3" xfId="38543"/>
    <cellStyle name="Normal 5 2 6 2 2 2 2 2 4" xfId="49098"/>
    <cellStyle name="Normal 5 2 6 2 2 2 2 2 5" xfId="59662"/>
    <cellStyle name="Normal 5 2 6 2 2 2 2 3" xfId="17599"/>
    <cellStyle name="Normal 5 2 6 2 2 2 2 4" xfId="22706"/>
    <cellStyle name="Normal 5 2 6 2 2 2 2 5" xfId="33263"/>
    <cellStyle name="Normal 5 2 6 2 2 2 2 6" xfId="43818"/>
    <cellStyle name="Normal 5 2 6 2 2 2 2 7" xfId="54382"/>
    <cellStyle name="Normal 5 2 6 2 2 2 3" xfId="9839"/>
    <cellStyle name="Normal 5 2 6 2 2 2 3 2" xfId="25346"/>
    <cellStyle name="Normal 5 2 6 2 2 2 3 3" xfId="35903"/>
    <cellStyle name="Normal 5 2 6 2 2 2 3 4" xfId="46458"/>
    <cellStyle name="Normal 5 2 6 2 2 2 3 5" xfId="57022"/>
    <cellStyle name="Normal 5 2 6 2 2 2 4" xfId="4557"/>
    <cellStyle name="Normal 5 2 6 2 2 2 5" xfId="15135"/>
    <cellStyle name="Normal 5 2 6 2 2 2 6" xfId="20066"/>
    <cellStyle name="Normal 5 2 6 2 2 2 7" xfId="30623"/>
    <cellStyle name="Normal 5 2 6 2 2 2 8" xfId="41178"/>
    <cellStyle name="Normal 5 2 6 2 2 2 9" xfId="51742"/>
    <cellStyle name="Normal 5 2 6 2 2 3" xfId="5967"/>
    <cellStyle name="Normal 5 2 6 2 2 3 2" xfId="11248"/>
    <cellStyle name="Normal 5 2 6 2 2 3 2 2" xfId="26754"/>
    <cellStyle name="Normal 5 2 6 2 2 3 2 3" xfId="37311"/>
    <cellStyle name="Normal 5 2 6 2 2 3 2 4" xfId="47866"/>
    <cellStyle name="Normal 5 2 6 2 2 3 2 5" xfId="58430"/>
    <cellStyle name="Normal 5 2 6 2 2 3 3" xfId="16367"/>
    <cellStyle name="Normal 5 2 6 2 2 3 4" xfId="21474"/>
    <cellStyle name="Normal 5 2 6 2 2 3 5" xfId="32031"/>
    <cellStyle name="Normal 5 2 6 2 2 3 6" xfId="42586"/>
    <cellStyle name="Normal 5 2 6 2 2 3 7" xfId="53150"/>
    <cellStyle name="Normal 5 2 6 2 2 4" xfId="8607"/>
    <cellStyle name="Normal 5 2 6 2 2 4 2" xfId="24114"/>
    <cellStyle name="Normal 5 2 6 2 2 4 3" xfId="34671"/>
    <cellStyle name="Normal 5 2 6 2 2 4 4" xfId="45226"/>
    <cellStyle name="Normal 5 2 6 2 2 4 5" xfId="55790"/>
    <cellStyle name="Normal 5 2 6 2 2 5" xfId="3325"/>
    <cellStyle name="Normal 5 2 6 2 2 6" xfId="13903"/>
    <cellStyle name="Normal 5 2 6 2 2 7" xfId="18834"/>
    <cellStyle name="Normal 5 2 6 2 2 8" xfId="29391"/>
    <cellStyle name="Normal 5 2 6 2 2 9" xfId="39946"/>
    <cellStyle name="Normal 5 2 6 2 3" xfId="1033"/>
    <cellStyle name="Normal 5 2 6 2 3 10" xfId="50862"/>
    <cellStyle name="Normal 5 2 6 2 3 2" xfId="2265"/>
    <cellStyle name="Normal 5 2 6 2 3 2 2" xfId="7551"/>
    <cellStyle name="Normal 5 2 6 2 3 2 2 2" xfId="12832"/>
    <cellStyle name="Normal 5 2 6 2 3 2 2 2 2" xfId="28338"/>
    <cellStyle name="Normal 5 2 6 2 3 2 2 2 3" xfId="38895"/>
    <cellStyle name="Normal 5 2 6 2 3 2 2 2 4" xfId="49450"/>
    <cellStyle name="Normal 5 2 6 2 3 2 2 2 5" xfId="60014"/>
    <cellStyle name="Normal 5 2 6 2 3 2 2 3" xfId="17951"/>
    <cellStyle name="Normal 5 2 6 2 3 2 2 4" xfId="23058"/>
    <cellStyle name="Normal 5 2 6 2 3 2 2 5" xfId="33615"/>
    <cellStyle name="Normal 5 2 6 2 3 2 2 6" xfId="44170"/>
    <cellStyle name="Normal 5 2 6 2 3 2 2 7" xfId="54734"/>
    <cellStyle name="Normal 5 2 6 2 3 2 3" xfId="10191"/>
    <cellStyle name="Normal 5 2 6 2 3 2 3 2" xfId="25698"/>
    <cellStyle name="Normal 5 2 6 2 3 2 3 3" xfId="36255"/>
    <cellStyle name="Normal 5 2 6 2 3 2 3 4" xfId="46810"/>
    <cellStyle name="Normal 5 2 6 2 3 2 3 5" xfId="57374"/>
    <cellStyle name="Normal 5 2 6 2 3 2 4" xfId="4909"/>
    <cellStyle name="Normal 5 2 6 2 3 2 5" xfId="15487"/>
    <cellStyle name="Normal 5 2 6 2 3 2 6" xfId="20418"/>
    <cellStyle name="Normal 5 2 6 2 3 2 7" xfId="30975"/>
    <cellStyle name="Normal 5 2 6 2 3 2 8" xfId="41530"/>
    <cellStyle name="Normal 5 2 6 2 3 2 9" xfId="52094"/>
    <cellStyle name="Normal 5 2 6 2 3 3" xfId="6319"/>
    <cellStyle name="Normal 5 2 6 2 3 3 2" xfId="11600"/>
    <cellStyle name="Normal 5 2 6 2 3 3 2 2" xfId="27106"/>
    <cellStyle name="Normal 5 2 6 2 3 3 2 3" xfId="37663"/>
    <cellStyle name="Normal 5 2 6 2 3 3 2 4" xfId="48218"/>
    <cellStyle name="Normal 5 2 6 2 3 3 2 5" xfId="58782"/>
    <cellStyle name="Normal 5 2 6 2 3 3 3" xfId="16719"/>
    <cellStyle name="Normal 5 2 6 2 3 3 4" xfId="21826"/>
    <cellStyle name="Normal 5 2 6 2 3 3 5" xfId="32383"/>
    <cellStyle name="Normal 5 2 6 2 3 3 6" xfId="42938"/>
    <cellStyle name="Normal 5 2 6 2 3 3 7" xfId="53502"/>
    <cellStyle name="Normal 5 2 6 2 3 4" xfId="8959"/>
    <cellStyle name="Normal 5 2 6 2 3 4 2" xfId="24466"/>
    <cellStyle name="Normal 5 2 6 2 3 4 3" xfId="35023"/>
    <cellStyle name="Normal 5 2 6 2 3 4 4" xfId="45578"/>
    <cellStyle name="Normal 5 2 6 2 3 4 5" xfId="56142"/>
    <cellStyle name="Normal 5 2 6 2 3 5" xfId="3677"/>
    <cellStyle name="Normal 5 2 6 2 3 6" xfId="14255"/>
    <cellStyle name="Normal 5 2 6 2 3 7" xfId="19186"/>
    <cellStyle name="Normal 5 2 6 2 3 8" xfId="29743"/>
    <cellStyle name="Normal 5 2 6 2 3 9" xfId="40298"/>
    <cellStyle name="Normal 5 2 6 2 4" xfId="1561"/>
    <cellStyle name="Normal 5 2 6 2 4 2" xfId="6847"/>
    <cellStyle name="Normal 5 2 6 2 4 2 2" xfId="12128"/>
    <cellStyle name="Normal 5 2 6 2 4 2 2 2" xfId="27634"/>
    <cellStyle name="Normal 5 2 6 2 4 2 2 3" xfId="38191"/>
    <cellStyle name="Normal 5 2 6 2 4 2 2 4" xfId="48746"/>
    <cellStyle name="Normal 5 2 6 2 4 2 2 5" xfId="59310"/>
    <cellStyle name="Normal 5 2 6 2 4 2 3" xfId="17247"/>
    <cellStyle name="Normal 5 2 6 2 4 2 4" xfId="22354"/>
    <cellStyle name="Normal 5 2 6 2 4 2 5" xfId="32911"/>
    <cellStyle name="Normal 5 2 6 2 4 2 6" xfId="43466"/>
    <cellStyle name="Normal 5 2 6 2 4 2 7" xfId="54030"/>
    <cellStyle name="Normal 5 2 6 2 4 3" xfId="9487"/>
    <cellStyle name="Normal 5 2 6 2 4 3 2" xfId="24994"/>
    <cellStyle name="Normal 5 2 6 2 4 3 3" xfId="35551"/>
    <cellStyle name="Normal 5 2 6 2 4 3 4" xfId="46106"/>
    <cellStyle name="Normal 5 2 6 2 4 3 5" xfId="56670"/>
    <cellStyle name="Normal 5 2 6 2 4 4" xfId="4205"/>
    <cellStyle name="Normal 5 2 6 2 4 5" xfId="14783"/>
    <cellStyle name="Normal 5 2 6 2 4 6" xfId="19714"/>
    <cellStyle name="Normal 5 2 6 2 4 7" xfId="30271"/>
    <cellStyle name="Normal 5 2 6 2 4 8" xfId="40826"/>
    <cellStyle name="Normal 5 2 6 2 4 9" xfId="51390"/>
    <cellStyle name="Normal 5 2 6 2 5" xfId="5614"/>
    <cellStyle name="Normal 5 2 6 2 5 2" xfId="10896"/>
    <cellStyle name="Normal 5 2 6 2 5 2 2" xfId="26402"/>
    <cellStyle name="Normal 5 2 6 2 5 2 3" xfId="36959"/>
    <cellStyle name="Normal 5 2 6 2 5 2 4" xfId="47514"/>
    <cellStyle name="Normal 5 2 6 2 5 2 5" xfId="58078"/>
    <cellStyle name="Normal 5 2 6 2 5 3" xfId="16015"/>
    <cellStyle name="Normal 5 2 6 2 5 4" xfId="21122"/>
    <cellStyle name="Normal 5 2 6 2 5 5" xfId="31679"/>
    <cellStyle name="Normal 5 2 6 2 5 6" xfId="42234"/>
    <cellStyle name="Normal 5 2 6 2 5 7" xfId="52798"/>
    <cellStyle name="Normal 5 2 6 2 6" xfId="8255"/>
    <cellStyle name="Normal 5 2 6 2 6 2" xfId="23762"/>
    <cellStyle name="Normal 5 2 6 2 6 3" xfId="34319"/>
    <cellStyle name="Normal 5 2 6 2 6 4" xfId="44874"/>
    <cellStyle name="Normal 5 2 6 2 6 5" xfId="55438"/>
    <cellStyle name="Normal 5 2 6 2 7" xfId="2977"/>
    <cellStyle name="Normal 5 2 6 2 8" xfId="13551"/>
    <cellStyle name="Normal 5 2 6 2 9" xfId="18482"/>
    <cellStyle name="Normal 5 2 6 3" xfId="504"/>
    <cellStyle name="Normal 5 2 6 3 10" xfId="39772"/>
    <cellStyle name="Normal 5 2 6 3 11" xfId="50334"/>
    <cellStyle name="Normal 5 2 6 3 2" xfId="1209"/>
    <cellStyle name="Normal 5 2 6 3 2 10" xfId="51038"/>
    <cellStyle name="Normal 5 2 6 3 2 2" xfId="2441"/>
    <cellStyle name="Normal 5 2 6 3 2 2 2" xfId="7727"/>
    <cellStyle name="Normal 5 2 6 3 2 2 2 2" xfId="13008"/>
    <cellStyle name="Normal 5 2 6 3 2 2 2 2 2" xfId="28514"/>
    <cellStyle name="Normal 5 2 6 3 2 2 2 2 3" xfId="39071"/>
    <cellStyle name="Normal 5 2 6 3 2 2 2 2 4" xfId="49626"/>
    <cellStyle name="Normal 5 2 6 3 2 2 2 2 5" xfId="60190"/>
    <cellStyle name="Normal 5 2 6 3 2 2 2 3" xfId="18127"/>
    <cellStyle name="Normal 5 2 6 3 2 2 2 4" xfId="23234"/>
    <cellStyle name="Normal 5 2 6 3 2 2 2 5" xfId="33791"/>
    <cellStyle name="Normal 5 2 6 3 2 2 2 6" xfId="44346"/>
    <cellStyle name="Normal 5 2 6 3 2 2 2 7" xfId="54910"/>
    <cellStyle name="Normal 5 2 6 3 2 2 3" xfId="10367"/>
    <cellStyle name="Normal 5 2 6 3 2 2 3 2" xfId="25874"/>
    <cellStyle name="Normal 5 2 6 3 2 2 3 3" xfId="36431"/>
    <cellStyle name="Normal 5 2 6 3 2 2 3 4" xfId="46986"/>
    <cellStyle name="Normal 5 2 6 3 2 2 3 5" xfId="57550"/>
    <cellStyle name="Normal 5 2 6 3 2 2 4" xfId="5085"/>
    <cellStyle name="Normal 5 2 6 3 2 2 5" xfId="15663"/>
    <cellStyle name="Normal 5 2 6 3 2 2 6" xfId="20594"/>
    <cellStyle name="Normal 5 2 6 3 2 2 7" xfId="31151"/>
    <cellStyle name="Normal 5 2 6 3 2 2 8" xfId="41706"/>
    <cellStyle name="Normal 5 2 6 3 2 2 9" xfId="52270"/>
    <cellStyle name="Normal 5 2 6 3 2 3" xfId="6495"/>
    <cellStyle name="Normal 5 2 6 3 2 3 2" xfId="11776"/>
    <cellStyle name="Normal 5 2 6 3 2 3 2 2" xfId="27282"/>
    <cellStyle name="Normal 5 2 6 3 2 3 2 3" xfId="37839"/>
    <cellStyle name="Normal 5 2 6 3 2 3 2 4" xfId="48394"/>
    <cellStyle name="Normal 5 2 6 3 2 3 2 5" xfId="58958"/>
    <cellStyle name="Normal 5 2 6 3 2 3 3" xfId="16895"/>
    <cellStyle name="Normal 5 2 6 3 2 3 4" xfId="22002"/>
    <cellStyle name="Normal 5 2 6 3 2 3 5" xfId="32559"/>
    <cellStyle name="Normal 5 2 6 3 2 3 6" xfId="43114"/>
    <cellStyle name="Normal 5 2 6 3 2 3 7" xfId="53678"/>
    <cellStyle name="Normal 5 2 6 3 2 4" xfId="9135"/>
    <cellStyle name="Normal 5 2 6 3 2 4 2" xfId="24642"/>
    <cellStyle name="Normal 5 2 6 3 2 4 3" xfId="35199"/>
    <cellStyle name="Normal 5 2 6 3 2 4 4" xfId="45754"/>
    <cellStyle name="Normal 5 2 6 3 2 4 5" xfId="56318"/>
    <cellStyle name="Normal 5 2 6 3 2 5" xfId="3853"/>
    <cellStyle name="Normal 5 2 6 3 2 6" xfId="14431"/>
    <cellStyle name="Normal 5 2 6 3 2 7" xfId="19362"/>
    <cellStyle name="Normal 5 2 6 3 2 8" xfId="29919"/>
    <cellStyle name="Normal 5 2 6 3 2 9" xfId="40474"/>
    <cellStyle name="Normal 5 2 6 3 3" xfId="1737"/>
    <cellStyle name="Normal 5 2 6 3 3 2" xfId="7023"/>
    <cellStyle name="Normal 5 2 6 3 3 2 2" xfId="12304"/>
    <cellStyle name="Normal 5 2 6 3 3 2 2 2" xfId="27810"/>
    <cellStyle name="Normal 5 2 6 3 3 2 2 3" xfId="38367"/>
    <cellStyle name="Normal 5 2 6 3 3 2 2 4" xfId="48922"/>
    <cellStyle name="Normal 5 2 6 3 3 2 2 5" xfId="59486"/>
    <cellStyle name="Normal 5 2 6 3 3 2 3" xfId="17423"/>
    <cellStyle name="Normal 5 2 6 3 3 2 4" xfId="22530"/>
    <cellStyle name="Normal 5 2 6 3 3 2 5" xfId="33087"/>
    <cellStyle name="Normal 5 2 6 3 3 2 6" xfId="43642"/>
    <cellStyle name="Normal 5 2 6 3 3 2 7" xfId="54206"/>
    <cellStyle name="Normal 5 2 6 3 3 3" xfId="9663"/>
    <cellStyle name="Normal 5 2 6 3 3 3 2" xfId="25170"/>
    <cellStyle name="Normal 5 2 6 3 3 3 3" xfId="35727"/>
    <cellStyle name="Normal 5 2 6 3 3 3 4" xfId="46282"/>
    <cellStyle name="Normal 5 2 6 3 3 3 5" xfId="56846"/>
    <cellStyle name="Normal 5 2 6 3 3 4" xfId="4381"/>
    <cellStyle name="Normal 5 2 6 3 3 5" xfId="14959"/>
    <cellStyle name="Normal 5 2 6 3 3 6" xfId="19890"/>
    <cellStyle name="Normal 5 2 6 3 3 7" xfId="30447"/>
    <cellStyle name="Normal 5 2 6 3 3 8" xfId="41002"/>
    <cellStyle name="Normal 5 2 6 3 3 9" xfId="51566"/>
    <cellStyle name="Normal 5 2 6 3 4" xfId="5790"/>
    <cellStyle name="Normal 5 2 6 3 4 2" xfId="11072"/>
    <cellStyle name="Normal 5 2 6 3 4 2 2" xfId="26578"/>
    <cellStyle name="Normal 5 2 6 3 4 2 3" xfId="37135"/>
    <cellStyle name="Normal 5 2 6 3 4 2 4" xfId="47690"/>
    <cellStyle name="Normal 5 2 6 3 4 2 5" xfId="58254"/>
    <cellStyle name="Normal 5 2 6 3 4 3" xfId="16191"/>
    <cellStyle name="Normal 5 2 6 3 4 4" xfId="21298"/>
    <cellStyle name="Normal 5 2 6 3 4 5" xfId="31855"/>
    <cellStyle name="Normal 5 2 6 3 4 6" xfId="42410"/>
    <cellStyle name="Normal 5 2 6 3 4 7" xfId="52974"/>
    <cellStyle name="Normal 5 2 6 3 5" xfId="8431"/>
    <cellStyle name="Normal 5 2 6 3 5 2" xfId="23938"/>
    <cellStyle name="Normal 5 2 6 3 5 3" xfId="34495"/>
    <cellStyle name="Normal 5 2 6 3 5 4" xfId="45050"/>
    <cellStyle name="Normal 5 2 6 3 5 5" xfId="55614"/>
    <cellStyle name="Normal 5 2 6 3 6" xfId="3151"/>
    <cellStyle name="Normal 5 2 6 3 7" xfId="13727"/>
    <cellStyle name="Normal 5 2 6 3 8" xfId="18658"/>
    <cellStyle name="Normal 5 2 6 3 9" xfId="29217"/>
    <cellStyle name="Normal 5 2 6 4" xfId="857"/>
    <cellStyle name="Normal 5 2 6 4 10" xfId="50686"/>
    <cellStyle name="Normal 5 2 6 4 2" xfId="2089"/>
    <cellStyle name="Normal 5 2 6 4 2 2" xfId="7375"/>
    <cellStyle name="Normal 5 2 6 4 2 2 2" xfId="12656"/>
    <cellStyle name="Normal 5 2 6 4 2 2 2 2" xfId="28162"/>
    <cellStyle name="Normal 5 2 6 4 2 2 2 3" xfId="38719"/>
    <cellStyle name="Normal 5 2 6 4 2 2 2 4" xfId="49274"/>
    <cellStyle name="Normal 5 2 6 4 2 2 2 5" xfId="59838"/>
    <cellStyle name="Normal 5 2 6 4 2 2 3" xfId="17775"/>
    <cellStyle name="Normal 5 2 6 4 2 2 4" xfId="22882"/>
    <cellStyle name="Normal 5 2 6 4 2 2 5" xfId="33439"/>
    <cellStyle name="Normal 5 2 6 4 2 2 6" xfId="43994"/>
    <cellStyle name="Normal 5 2 6 4 2 2 7" xfId="54558"/>
    <cellStyle name="Normal 5 2 6 4 2 3" xfId="10015"/>
    <cellStyle name="Normal 5 2 6 4 2 3 2" xfId="25522"/>
    <cellStyle name="Normal 5 2 6 4 2 3 3" xfId="36079"/>
    <cellStyle name="Normal 5 2 6 4 2 3 4" xfId="46634"/>
    <cellStyle name="Normal 5 2 6 4 2 3 5" xfId="57198"/>
    <cellStyle name="Normal 5 2 6 4 2 4" xfId="4733"/>
    <cellStyle name="Normal 5 2 6 4 2 5" xfId="15311"/>
    <cellStyle name="Normal 5 2 6 4 2 6" xfId="20242"/>
    <cellStyle name="Normal 5 2 6 4 2 7" xfId="30799"/>
    <cellStyle name="Normal 5 2 6 4 2 8" xfId="41354"/>
    <cellStyle name="Normal 5 2 6 4 2 9" xfId="51918"/>
    <cellStyle name="Normal 5 2 6 4 3" xfId="6143"/>
    <cellStyle name="Normal 5 2 6 4 3 2" xfId="11424"/>
    <cellStyle name="Normal 5 2 6 4 3 2 2" xfId="26930"/>
    <cellStyle name="Normal 5 2 6 4 3 2 3" xfId="37487"/>
    <cellStyle name="Normal 5 2 6 4 3 2 4" xfId="48042"/>
    <cellStyle name="Normal 5 2 6 4 3 2 5" xfId="58606"/>
    <cellStyle name="Normal 5 2 6 4 3 3" xfId="16543"/>
    <cellStyle name="Normal 5 2 6 4 3 4" xfId="21650"/>
    <cellStyle name="Normal 5 2 6 4 3 5" xfId="32207"/>
    <cellStyle name="Normal 5 2 6 4 3 6" xfId="42762"/>
    <cellStyle name="Normal 5 2 6 4 3 7" xfId="53326"/>
    <cellStyle name="Normal 5 2 6 4 4" xfId="8783"/>
    <cellStyle name="Normal 5 2 6 4 4 2" xfId="24290"/>
    <cellStyle name="Normal 5 2 6 4 4 3" xfId="34847"/>
    <cellStyle name="Normal 5 2 6 4 4 4" xfId="45402"/>
    <cellStyle name="Normal 5 2 6 4 4 5" xfId="55966"/>
    <cellStyle name="Normal 5 2 6 4 5" xfId="3501"/>
    <cellStyle name="Normal 5 2 6 4 6" xfId="14079"/>
    <cellStyle name="Normal 5 2 6 4 7" xfId="19010"/>
    <cellStyle name="Normal 5 2 6 4 8" xfId="29567"/>
    <cellStyle name="Normal 5 2 6 4 9" xfId="40122"/>
    <cellStyle name="Normal 5 2 6 5" xfId="1385"/>
    <cellStyle name="Normal 5 2 6 5 2" xfId="6671"/>
    <cellStyle name="Normal 5 2 6 5 2 2" xfId="11952"/>
    <cellStyle name="Normal 5 2 6 5 2 2 2" xfId="27458"/>
    <cellStyle name="Normal 5 2 6 5 2 2 3" xfId="38015"/>
    <cellStyle name="Normal 5 2 6 5 2 2 4" xfId="48570"/>
    <cellStyle name="Normal 5 2 6 5 2 2 5" xfId="59134"/>
    <cellStyle name="Normal 5 2 6 5 2 3" xfId="17071"/>
    <cellStyle name="Normal 5 2 6 5 2 4" xfId="22178"/>
    <cellStyle name="Normal 5 2 6 5 2 5" xfId="32735"/>
    <cellStyle name="Normal 5 2 6 5 2 6" xfId="43290"/>
    <cellStyle name="Normal 5 2 6 5 2 7" xfId="53854"/>
    <cellStyle name="Normal 5 2 6 5 3" xfId="9311"/>
    <cellStyle name="Normal 5 2 6 5 3 2" xfId="24818"/>
    <cellStyle name="Normal 5 2 6 5 3 3" xfId="35375"/>
    <cellStyle name="Normal 5 2 6 5 3 4" xfId="45930"/>
    <cellStyle name="Normal 5 2 6 5 3 5" xfId="56494"/>
    <cellStyle name="Normal 5 2 6 5 4" xfId="4029"/>
    <cellStyle name="Normal 5 2 6 5 5" xfId="14607"/>
    <cellStyle name="Normal 5 2 6 5 6" xfId="19538"/>
    <cellStyle name="Normal 5 2 6 5 7" xfId="30095"/>
    <cellStyle name="Normal 5 2 6 5 8" xfId="40650"/>
    <cellStyle name="Normal 5 2 6 5 9" xfId="51214"/>
    <cellStyle name="Normal 5 2 6 6" xfId="2617"/>
    <cellStyle name="Normal 5 2 6 6 2" xfId="7903"/>
    <cellStyle name="Normal 5 2 6 6 2 2" xfId="13184"/>
    <cellStyle name="Normal 5 2 6 6 2 2 2" xfId="28690"/>
    <cellStyle name="Normal 5 2 6 6 2 2 3" xfId="39247"/>
    <cellStyle name="Normal 5 2 6 6 2 2 4" xfId="49802"/>
    <cellStyle name="Normal 5 2 6 6 2 2 5" xfId="60366"/>
    <cellStyle name="Normal 5 2 6 6 2 3" xfId="23410"/>
    <cellStyle name="Normal 5 2 6 6 2 4" xfId="33967"/>
    <cellStyle name="Normal 5 2 6 6 2 5" xfId="44522"/>
    <cellStyle name="Normal 5 2 6 6 2 6" xfId="55086"/>
    <cellStyle name="Normal 5 2 6 6 3" xfId="10543"/>
    <cellStyle name="Normal 5 2 6 6 3 2" xfId="26050"/>
    <cellStyle name="Normal 5 2 6 6 3 3" xfId="36607"/>
    <cellStyle name="Normal 5 2 6 6 3 4" xfId="47162"/>
    <cellStyle name="Normal 5 2 6 6 3 5" xfId="57726"/>
    <cellStyle name="Normal 5 2 6 6 4" xfId="5261"/>
    <cellStyle name="Normal 5 2 6 6 5" xfId="15839"/>
    <cellStyle name="Normal 5 2 6 6 6" xfId="20770"/>
    <cellStyle name="Normal 5 2 6 6 7" xfId="31327"/>
    <cellStyle name="Normal 5 2 6 6 8" xfId="41882"/>
    <cellStyle name="Normal 5 2 6 6 9" xfId="52446"/>
    <cellStyle name="Normal 5 2 6 7" xfId="5438"/>
    <cellStyle name="Normal 5 2 6 7 2" xfId="10720"/>
    <cellStyle name="Normal 5 2 6 7 2 2" xfId="26226"/>
    <cellStyle name="Normal 5 2 6 7 2 3" xfId="36783"/>
    <cellStyle name="Normal 5 2 6 7 2 4" xfId="47338"/>
    <cellStyle name="Normal 5 2 6 7 2 5" xfId="57902"/>
    <cellStyle name="Normal 5 2 6 7 3" xfId="20946"/>
    <cellStyle name="Normal 5 2 6 7 4" xfId="31503"/>
    <cellStyle name="Normal 5 2 6 7 5" xfId="42058"/>
    <cellStyle name="Normal 5 2 6 7 6" xfId="52622"/>
    <cellStyle name="Normal 5 2 6 8" xfId="8079"/>
    <cellStyle name="Normal 5 2 6 8 2" xfId="23586"/>
    <cellStyle name="Normal 5 2 6 8 3" xfId="34143"/>
    <cellStyle name="Normal 5 2 6 8 4" xfId="44698"/>
    <cellStyle name="Normal 5 2 6 8 5" xfId="55262"/>
    <cellStyle name="Normal 5 2 6 9" xfId="2794"/>
    <cellStyle name="Normal 5 2 7" xfId="239"/>
    <cellStyle name="Normal 5 2 7 10" xfId="28955"/>
    <cellStyle name="Normal 5 2 7 11" xfId="39510"/>
    <cellStyle name="Normal 5 2 7 12" xfId="50070"/>
    <cellStyle name="Normal 5 2 7 2" xfId="592"/>
    <cellStyle name="Normal 5 2 7 2 10" xfId="50421"/>
    <cellStyle name="Normal 5 2 7 2 2" xfId="1824"/>
    <cellStyle name="Normal 5 2 7 2 2 2" xfId="7110"/>
    <cellStyle name="Normal 5 2 7 2 2 2 2" xfId="12391"/>
    <cellStyle name="Normal 5 2 7 2 2 2 2 2" xfId="27897"/>
    <cellStyle name="Normal 5 2 7 2 2 2 2 3" xfId="38454"/>
    <cellStyle name="Normal 5 2 7 2 2 2 2 4" xfId="49009"/>
    <cellStyle name="Normal 5 2 7 2 2 2 2 5" xfId="59573"/>
    <cellStyle name="Normal 5 2 7 2 2 2 3" xfId="17510"/>
    <cellStyle name="Normal 5 2 7 2 2 2 4" xfId="22617"/>
    <cellStyle name="Normal 5 2 7 2 2 2 5" xfId="33174"/>
    <cellStyle name="Normal 5 2 7 2 2 2 6" xfId="43729"/>
    <cellStyle name="Normal 5 2 7 2 2 2 7" xfId="54293"/>
    <cellStyle name="Normal 5 2 7 2 2 3" xfId="9750"/>
    <cellStyle name="Normal 5 2 7 2 2 3 2" xfId="25257"/>
    <cellStyle name="Normal 5 2 7 2 2 3 3" xfId="35814"/>
    <cellStyle name="Normal 5 2 7 2 2 3 4" xfId="46369"/>
    <cellStyle name="Normal 5 2 7 2 2 3 5" xfId="56933"/>
    <cellStyle name="Normal 5 2 7 2 2 4" xfId="4468"/>
    <cellStyle name="Normal 5 2 7 2 2 5" xfId="15046"/>
    <cellStyle name="Normal 5 2 7 2 2 6" xfId="19977"/>
    <cellStyle name="Normal 5 2 7 2 2 7" xfId="30534"/>
    <cellStyle name="Normal 5 2 7 2 2 8" xfId="41089"/>
    <cellStyle name="Normal 5 2 7 2 2 9" xfId="51653"/>
    <cellStyle name="Normal 5 2 7 2 3" xfId="5878"/>
    <cellStyle name="Normal 5 2 7 2 3 2" xfId="11159"/>
    <cellStyle name="Normal 5 2 7 2 3 2 2" xfId="26665"/>
    <cellStyle name="Normal 5 2 7 2 3 2 3" xfId="37222"/>
    <cellStyle name="Normal 5 2 7 2 3 2 4" xfId="47777"/>
    <cellStyle name="Normal 5 2 7 2 3 2 5" xfId="58341"/>
    <cellStyle name="Normal 5 2 7 2 3 3" xfId="16278"/>
    <cellStyle name="Normal 5 2 7 2 3 4" xfId="21385"/>
    <cellStyle name="Normal 5 2 7 2 3 5" xfId="31942"/>
    <cellStyle name="Normal 5 2 7 2 3 6" xfId="42497"/>
    <cellStyle name="Normal 5 2 7 2 3 7" xfId="53061"/>
    <cellStyle name="Normal 5 2 7 2 4" xfId="8518"/>
    <cellStyle name="Normal 5 2 7 2 4 2" xfId="24025"/>
    <cellStyle name="Normal 5 2 7 2 4 3" xfId="34582"/>
    <cellStyle name="Normal 5 2 7 2 4 4" xfId="45137"/>
    <cellStyle name="Normal 5 2 7 2 4 5" xfId="55701"/>
    <cellStyle name="Normal 5 2 7 2 5" xfId="3236"/>
    <cellStyle name="Normal 5 2 7 2 6" xfId="13814"/>
    <cellStyle name="Normal 5 2 7 2 7" xfId="18745"/>
    <cellStyle name="Normal 5 2 7 2 8" xfId="29302"/>
    <cellStyle name="Normal 5 2 7 2 9" xfId="39857"/>
    <cellStyle name="Normal 5 2 7 3" xfId="944"/>
    <cellStyle name="Normal 5 2 7 3 10" xfId="50773"/>
    <cellStyle name="Normal 5 2 7 3 2" xfId="2176"/>
    <cellStyle name="Normal 5 2 7 3 2 2" xfId="7462"/>
    <cellStyle name="Normal 5 2 7 3 2 2 2" xfId="12743"/>
    <cellStyle name="Normal 5 2 7 3 2 2 2 2" xfId="28249"/>
    <cellStyle name="Normal 5 2 7 3 2 2 2 3" xfId="38806"/>
    <cellStyle name="Normal 5 2 7 3 2 2 2 4" xfId="49361"/>
    <cellStyle name="Normal 5 2 7 3 2 2 2 5" xfId="59925"/>
    <cellStyle name="Normal 5 2 7 3 2 2 3" xfId="17862"/>
    <cellStyle name="Normal 5 2 7 3 2 2 4" xfId="22969"/>
    <cellStyle name="Normal 5 2 7 3 2 2 5" xfId="33526"/>
    <cellStyle name="Normal 5 2 7 3 2 2 6" xfId="44081"/>
    <cellStyle name="Normal 5 2 7 3 2 2 7" xfId="54645"/>
    <cellStyle name="Normal 5 2 7 3 2 3" xfId="10102"/>
    <cellStyle name="Normal 5 2 7 3 2 3 2" xfId="25609"/>
    <cellStyle name="Normal 5 2 7 3 2 3 3" xfId="36166"/>
    <cellStyle name="Normal 5 2 7 3 2 3 4" xfId="46721"/>
    <cellStyle name="Normal 5 2 7 3 2 3 5" xfId="57285"/>
    <cellStyle name="Normal 5 2 7 3 2 4" xfId="4820"/>
    <cellStyle name="Normal 5 2 7 3 2 5" xfId="15398"/>
    <cellStyle name="Normal 5 2 7 3 2 6" xfId="20329"/>
    <cellStyle name="Normal 5 2 7 3 2 7" xfId="30886"/>
    <cellStyle name="Normal 5 2 7 3 2 8" xfId="41441"/>
    <cellStyle name="Normal 5 2 7 3 2 9" xfId="52005"/>
    <cellStyle name="Normal 5 2 7 3 3" xfId="6230"/>
    <cellStyle name="Normal 5 2 7 3 3 2" xfId="11511"/>
    <cellStyle name="Normal 5 2 7 3 3 2 2" xfId="27017"/>
    <cellStyle name="Normal 5 2 7 3 3 2 3" xfId="37574"/>
    <cellStyle name="Normal 5 2 7 3 3 2 4" xfId="48129"/>
    <cellStyle name="Normal 5 2 7 3 3 2 5" xfId="58693"/>
    <cellStyle name="Normal 5 2 7 3 3 3" xfId="16630"/>
    <cellStyle name="Normal 5 2 7 3 3 4" xfId="21737"/>
    <cellStyle name="Normal 5 2 7 3 3 5" xfId="32294"/>
    <cellStyle name="Normal 5 2 7 3 3 6" xfId="42849"/>
    <cellStyle name="Normal 5 2 7 3 3 7" xfId="53413"/>
    <cellStyle name="Normal 5 2 7 3 4" xfId="8870"/>
    <cellStyle name="Normal 5 2 7 3 4 2" xfId="24377"/>
    <cellStyle name="Normal 5 2 7 3 4 3" xfId="34934"/>
    <cellStyle name="Normal 5 2 7 3 4 4" xfId="45489"/>
    <cellStyle name="Normal 5 2 7 3 4 5" xfId="56053"/>
    <cellStyle name="Normal 5 2 7 3 5" xfId="3588"/>
    <cellStyle name="Normal 5 2 7 3 6" xfId="14166"/>
    <cellStyle name="Normal 5 2 7 3 7" xfId="19097"/>
    <cellStyle name="Normal 5 2 7 3 8" xfId="29654"/>
    <cellStyle name="Normal 5 2 7 3 9" xfId="40209"/>
    <cellStyle name="Normal 5 2 7 4" xfId="1472"/>
    <cellStyle name="Normal 5 2 7 4 2" xfId="6758"/>
    <cellStyle name="Normal 5 2 7 4 2 2" xfId="12039"/>
    <cellStyle name="Normal 5 2 7 4 2 2 2" xfId="27545"/>
    <cellStyle name="Normal 5 2 7 4 2 2 3" xfId="38102"/>
    <cellStyle name="Normal 5 2 7 4 2 2 4" xfId="48657"/>
    <cellStyle name="Normal 5 2 7 4 2 2 5" xfId="59221"/>
    <cellStyle name="Normal 5 2 7 4 2 3" xfId="17158"/>
    <cellStyle name="Normal 5 2 7 4 2 4" xfId="22265"/>
    <cellStyle name="Normal 5 2 7 4 2 5" xfId="32822"/>
    <cellStyle name="Normal 5 2 7 4 2 6" xfId="43377"/>
    <cellStyle name="Normal 5 2 7 4 2 7" xfId="53941"/>
    <cellStyle name="Normal 5 2 7 4 3" xfId="9398"/>
    <cellStyle name="Normal 5 2 7 4 3 2" xfId="24905"/>
    <cellStyle name="Normal 5 2 7 4 3 3" xfId="35462"/>
    <cellStyle name="Normal 5 2 7 4 3 4" xfId="46017"/>
    <cellStyle name="Normal 5 2 7 4 3 5" xfId="56581"/>
    <cellStyle name="Normal 5 2 7 4 4" xfId="4116"/>
    <cellStyle name="Normal 5 2 7 4 5" xfId="14694"/>
    <cellStyle name="Normal 5 2 7 4 6" xfId="19625"/>
    <cellStyle name="Normal 5 2 7 4 7" xfId="30182"/>
    <cellStyle name="Normal 5 2 7 4 8" xfId="40737"/>
    <cellStyle name="Normal 5 2 7 4 9" xfId="51301"/>
    <cellStyle name="Normal 5 2 7 5" xfId="5525"/>
    <cellStyle name="Normal 5 2 7 5 2" xfId="10807"/>
    <cellStyle name="Normal 5 2 7 5 2 2" xfId="26313"/>
    <cellStyle name="Normal 5 2 7 5 2 3" xfId="36870"/>
    <cellStyle name="Normal 5 2 7 5 2 4" xfId="47425"/>
    <cellStyle name="Normal 5 2 7 5 2 5" xfId="57989"/>
    <cellStyle name="Normal 5 2 7 5 3" xfId="15926"/>
    <cellStyle name="Normal 5 2 7 5 4" xfId="21033"/>
    <cellStyle name="Normal 5 2 7 5 5" xfId="31590"/>
    <cellStyle name="Normal 5 2 7 5 6" xfId="42145"/>
    <cellStyle name="Normal 5 2 7 5 7" xfId="52709"/>
    <cellStyle name="Normal 5 2 7 6" xfId="8166"/>
    <cellStyle name="Normal 5 2 7 6 2" xfId="23673"/>
    <cellStyle name="Normal 5 2 7 6 3" xfId="34230"/>
    <cellStyle name="Normal 5 2 7 6 4" xfId="44785"/>
    <cellStyle name="Normal 5 2 7 6 5" xfId="55349"/>
    <cellStyle name="Normal 5 2 7 7" xfId="2889"/>
    <cellStyle name="Normal 5 2 7 8" xfId="13462"/>
    <cellStyle name="Normal 5 2 7 9" xfId="18394"/>
    <cellStyle name="Normal 5 2 8" xfId="415"/>
    <cellStyle name="Normal 5 2 8 10" xfId="39685"/>
    <cellStyle name="Normal 5 2 8 11" xfId="50245"/>
    <cellStyle name="Normal 5 2 8 2" xfId="1120"/>
    <cellStyle name="Normal 5 2 8 2 10" xfId="50949"/>
    <cellStyle name="Normal 5 2 8 2 2" xfId="2352"/>
    <cellStyle name="Normal 5 2 8 2 2 2" xfId="7638"/>
    <cellStyle name="Normal 5 2 8 2 2 2 2" xfId="12919"/>
    <cellStyle name="Normal 5 2 8 2 2 2 2 2" xfId="28425"/>
    <cellStyle name="Normal 5 2 8 2 2 2 2 3" xfId="38982"/>
    <cellStyle name="Normal 5 2 8 2 2 2 2 4" xfId="49537"/>
    <cellStyle name="Normal 5 2 8 2 2 2 2 5" xfId="60101"/>
    <cellStyle name="Normal 5 2 8 2 2 2 3" xfId="18038"/>
    <cellStyle name="Normal 5 2 8 2 2 2 4" xfId="23145"/>
    <cellStyle name="Normal 5 2 8 2 2 2 5" xfId="33702"/>
    <cellStyle name="Normal 5 2 8 2 2 2 6" xfId="44257"/>
    <cellStyle name="Normal 5 2 8 2 2 2 7" xfId="54821"/>
    <cellStyle name="Normal 5 2 8 2 2 3" xfId="10278"/>
    <cellStyle name="Normal 5 2 8 2 2 3 2" xfId="25785"/>
    <cellStyle name="Normal 5 2 8 2 2 3 3" xfId="36342"/>
    <cellStyle name="Normal 5 2 8 2 2 3 4" xfId="46897"/>
    <cellStyle name="Normal 5 2 8 2 2 3 5" xfId="57461"/>
    <cellStyle name="Normal 5 2 8 2 2 4" xfId="4996"/>
    <cellStyle name="Normal 5 2 8 2 2 5" xfId="15574"/>
    <cellStyle name="Normal 5 2 8 2 2 6" xfId="20505"/>
    <cellStyle name="Normal 5 2 8 2 2 7" xfId="31062"/>
    <cellStyle name="Normal 5 2 8 2 2 8" xfId="41617"/>
    <cellStyle name="Normal 5 2 8 2 2 9" xfId="52181"/>
    <cellStyle name="Normal 5 2 8 2 3" xfId="6406"/>
    <cellStyle name="Normal 5 2 8 2 3 2" xfId="11687"/>
    <cellStyle name="Normal 5 2 8 2 3 2 2" xfId="27193"/>
    <cellStyle name="Normal 5 2 8 2 3 2 3" xfId="37750"/>
    <cellStyle name="Normal 5 2 8 2 3 2 4" xfId="48305"/>
    <cellStyle name="Normal 5 2 8 2 3 2 5" xfId="58869"/>
    <cellStyle name="Normal 5 2 8 2 3 3" xfId="16806"/>
    <cellStyle name="Normal 5 2 8 2 3 4" xfId="21913"/>
    <cellStyle name="Normal 5 2 8 2 3 5" xfId="32470"/>
    <cellStyle name="Normal 5 2 8 2 3 6" xfId="43025"/>
    <cellStyle name="Normal 5 2 8 2 3 7" xfId="53589"/>
    <cellStyle name="Normal 5 2 8 2 4" xfId="9046"/>
    <cellStyle name="Normal 5 2 8 2 4 2" xfId="24553"/>
    <cellStyle name="Normal 5 2 8 2 4 3" xfId="35110"/>
    <cellStyle name="Normal 5 2 8 2 4 4" xfId="45665"/>
    <cellStyle name="Normal 5 2 8 2 4 5" xfId="56229"/>
    <cellStyle name="Normal 5 2 8 2 5" xfId="3764"/>
    <cellStyle name="Normal 5 2 8 2 6" xfId="14342"/>
    <cellStyle name="Normal 5 2 8 2 7" xfId="19273"/>
    <cellStyle name="Normal 5 2 8 2 8" xfId="29830"/>
    <cellStyle name="Normal 5 2 8 2 9" xfId="40385"/>
    <cellStyle name="Normal 5 2 8 3" xfId="1648"/>
    <cellStyle name="Normal 5 2 8 3 2" xfId="6934"/>
    <cellStyle name="Normal 5 2 8 3 2 2" xfId="12215"/>
    <cellStyle name="Normal 5 2 8 3 2 2 2" xfId="27721"/>
    <cellStyle name="Normal 5 2 8 3 2 2 3" xfId="38278"/>
    <cellStyle name="Normal 5 2 8 3 2 2 4" xfId="48833"/>
    <cellStyle name="Normal 5 2 8 3 2 2 5" xfId="59397"/>
    <cellStyle name="Normal 5 2 8 3 2 3" xfId="17334"/>
    <cellStyle name="Normal 5 2 8 3 2 4" xfId="22441"/>
    <cellStyle name="Normal 5 2 8 3 2 5" xfId="32998"/>
    <cellStyle name="Normal 5 2 8 3 2 6" xfId="43553"/>
    <cellStyle name="Normal 5 2 8 3 2 7" xfId="54117"/>
    <cellStyle name="Normal 5 2 8 3 3" xfId="9574"/>
    <cellStyle name="Normal 5 2 8 3 3 2" xfId="25081"/>
    <cellStyle name="Normal 5 2 8 3 3 3" xfId="35638"/>
    <cellStyle name="Normal 5 2 8 3 3 4" xfId="46193"/>
    <cellStyle name="Normal 5 2 8 3 3 5" xfId="56757"/>
    <cellStyle name="Normal 5 2 8 3 4" xfId="4292"/>
    <cellStyle name="Normal 5 2 8 3 5" xfId="14870"/>
    <cellStyle name="Normal 5 2 8 3 6" xfId="19801"/>
    <cellStyle name="Normal 5 2 8 3 7" xfId="30358"/>
    <cellStyle name="Normal 5 2 8 3 8" xfId="40913"/>
    <cellStyle name="Normal 5 2 8 3 9" xfId="51477"/>
    <cellStyle name="Normal 5 2 8 4" xfId="5701"/>
    <cellStyle name="Normal 5 2 8 4 2" xfId="10983"/>
    <cellStyle name="Normal 5 2 8 4 2 2" xfId="26489"/>
    <cellStyle name="Normal 5 2 8 4 2 3" xfId="37046"/>
    <cellStyle name="Normal 5 2 8 4 2 4" xfId="47601"/>
    <cellStyle name="Normal 5 2 8 4 2 5" xfId="58165"/>
    <cellStyle name="Normal 5 2 8 4 3" xfId="16102"/>
    <cellStyle name="Normal 5 2 8 4 4" xfId="21209"/>
    <cellStyle name="Normal 5 2 8 4 5" xfId="31766"/>
    <cellStyle name="Normal 5 2 8 4 6" xfId="42321"/>
    <cellStyle name="Normal 5 2 8 4 7" xfId="52885"/>
    <cellStyle name="Normal 5 2 8 5" xfId="8342"/>
    <cellStyle name="Normal 5 2 8 5 2" xfId="23849"/>
    <cellStyle name="Normal 5 2 8 5 3" xfId="34406"/>
    <cellStyle name="Normal 5 2 8 5 4" xfId="44961"/>
    <cellStyle name="Normal 5 2 8 5 5" xfId="55525"/>
    <cellStyle name="Normal 5 2 8 6" xfId="3064"/>
    <cellStyle name="Normal 5 2 8 7" xfId="13638"/>
    <cellStyle name="Normal 5 2 8 8" xfId="18569"/>
    <cellStyle name="Normal 5 2 8 9" xfId="29130"/>
    <cellStyle name="Normal 5 2 9" xfId="768"/>
    <cellStyle name="Normal 5 2 9 10" xfId="50597"/>
    <cellStyle name="Normal 5 2 9 2" xfId="2000"/>
    <cellStyle name="Normal 5 2 9 2 2" xfId="7286"/>
    <cellStyle name="Normal 5 2 9 2 2 2" xfId="12567"/>
    <cellStyle name="Normal 5 2 9 2 2 2 2" xfId="28073"/>
    <cellStyle name="Normal 5 2 9 2 2 2 3" xfId="38630"/>
    <cellStyle name="Normal 5 2 9 2 2 2 4" xfId="49185"/>
    <cellStyle name="Normal 5 2 9 2 2 2 5" xfId="59749"/>
    <cellStyle name="Normal 5 2 9 2 2 3" xfId="17686"/>
    <cellStyle name="Normal 5 2 9 2 2 4" xfId="22793"/>
    <cellStyle name="Normal 5 2 9 2 2 5" xfId="33350"/>
    <cellStyle name="Normal 5 2 9 2 2 6" xfId="43905"/>
    <cellStyle name="Normal 5 2 9 2 2 7" xfId="54469"/>
    <cellStyle name="Normal 5 2 9 2 3" xfId="9926"/>
    <cellStyle name="Normal 5 2 9 2 3 2" xfId="25433"/>
    <cellStyle name="Normal 5 2 9 2 3 3" xfId="35990"/>
    <cellStyle name="Normal 5 2 9 2 3 4" xfId="46545"/>
    <cellStyle name="Normal 5 2 9 2 3 5" xfId="57109"/>
    <cellStyle name="Normal 5 2 9 2 4" xfId="4644"/>
    <cellStyle name="Normal 5 2 9 2 5" xfId="15222"/>
    <cellStyle name="Normal 5 2 9 2 6" xfId="20153"/>
    <cellStyle name="Normal 5 2 9 2 7" xfId="30710"/>
    <cellStyle name="Normal 5 2 9 2 8" xfId="41265"/>
    <cellStyle name="Normal 5 2 9 2 9" xfId="51829"/>
    <cellStyle name="Normal 5 2 9 3" xfId="6054"/>
    <cellStyle name="Normal 5 2 9 3 2" xfId="11335"/>
    <cellStyle name="Normal 5 2 9 3 2 2" xfId="26841"/>
    <cellStyle name="Normal 5 2 9 3 2 3" xfId="37398"/>
    <cellStyle name="Normal 5 2 9 3 2 4" xfId="47953"/>
    <cellStyle name="Normal 5 2 9 3 2 5" xfId="58517"/>
    <cellStyle name="Normal 5 2 9 3 3" xfId="16454"/>
    <cellStyle name="Normal 5 2 9 3 4" xfId="21561"/>
    <cellStyle name="Normal 5 2 9 3 5" xfId="32118"/>
    <cellStyle name="Normal 5 2 9 3 6" xfId="42673"/>
    <cellStyle name="Normal 5 2 9 3 7" xfId="53237"/>
    <cellStyle name="Normal 5 2 9 4" xfId="8694"/>
    <cellStyle name="Normal 5 2 9 4 2" xfId="24201"/>
    <cellStyle name="Normal 5 2 9 4 3" xfId="34758"/>
    <cellStyle name="Normal 5 2 9 4 4" xfId="45313"/>
    <cellStyle name="Normal 5 2 9 4 5" xfId="55877"/>
    <cellStyle name="Normal 5 2 9 5" xfId="3412"/>
    <cellStyle name="Normal 5 2 9 6" xfId="13990"/>
    <cellStyle name="Normal 5 2 9 7" xfId="18921"/>
    <cellStyle name="Normal 5 2 9 8" xfId="29478"/>
    <cellStyle name="Normal 5 2 9 9" xfId="40033"/>
    <cellStyle name="Normal 5 20" xfId="49888"/>
    <cellStyle name="Normal 5 3" xfId="71"/>
    <cellStyle name="Normal 5 3 10" xfId="5352"/>
    <cellStyle name="Normal 5 3 10 2" xfId="10634"/>
    <cellStyle name="Normal 5 3 10 2 2" xfId="26141"/>
    <cellStyle name="Normal 5 3 10 2 3" xfId="36698"/>
    <cellStyle name="Normal 5 3 10 2 4" xfId="47253"/>
    <cellStyle name="Normal 5 3 10 2 5" xfId="57817"/>
    <cellStyle name="Normal 5 3 10 3" xfId="20861"/>
    <cellStyle name="Normal 5 3 10 4" xfId="31418"/>
    <cellStyle name="Normal 5 3 10 5" xfId="41973"/>
    <cellStyle name="Normal 5 3 10 6" xfId="52537"/>
    <cellStyle name="Normal 5 3 11" xfId="7994"/>
    <cellStyle name="Normal 5 3 11 2" xfId="23501"/>
    <cellStyle name="Normal 5 3 11 3" xfId="34058"/>
    <cellStyle name="Normal 5 3 11 4" xfId="44613"/>
    <cellStyle name="Normal 5 3 11 5" xfId="55177"/>
    <cellStyle name="Normal 5 3 12" xfId="2728"/>
    <cellStyle name="Normal 5 3 13" xfId="13290"/>
    <cellStyle name="Normal 5 3 14" xfId="18219"/>
    <cellStyle name="Normal 5 3 15" xfId="28802"/>
    <cellStyle name="Normal 5 3 16" xfId="39357"/>
    <cellStyle name="Normal 5 3 17" xfId="49896"/>
    <cellStyle name="Normal 5 3 2" xfId="86"/>
    <cellStyle name="Normal 5 3 2 10" xfId="2742"/>
    <cellStyle name="Normal 5 3 2 11" xfId="13306"/>
    <cellStyle name="Normal 5 3 2 12" xfId="18235"/>
    <cellStyle name="Normal 5 3 2 13" xfId="28816"/>
    <cellStyle name="Normal 5 3 2 14" xfId="39371"/>
    <cellStyle name="Normal 5 3 2 15" xfId="49912"/>
    <cellStyle name="Normal 5 3 2 2" xfId="166"/>
    <cellStyle name="Normal 5 3 2 2 10" xfId="13394"/>
    <cellStyle name="Normal 5 3 2 2 11" xfId="18324"/>
    <cellStyle name="Normal 5 3 2 2 12" xfId="28886"/>
    <cellStyle name="Normal 5 3 2 2 13" xfId="39441"/>
    <cellStyle name="Normal 5 3 2 2 14" xfId="50001"/>
    <cellStyle name="Normal 5 3 2 2 2" xfId="347"/>
    <cellStyle name="Normal 5 3 2 2 2 10" xfId="29062"/>
    <cellStyle name="Normal 5 3 2 2 2 11" xfId="39617"/>
    <cellStyle name="Normal 5 3 2 2 2 12" xfId="50177"/>
    <cellStyle name="Normal 5 3 2 2 2 2" xfId="700"/>
    <cellStyle name="Normal 5 3 2 2 2 2 10" xfId="50529"/>
    <cellStyle name="Normal 5 3 2 2 2 2 2" xfId="1932"/>
    <cellStyle name="Normal 5 3 2 2 2 2 2 2" xfId="7218"/>
    <cellStyle name="Normal 5 3 2 2 2 2 2 2 2" xfId="12499"/>
    <cellStyle name="Normal 5 3 2 2 2 2 2 2 2 2" xfId="28005"/>
    <cellStyle name="Normal 5 3 2 2 2 2 2 2 2 3" xfId="38562"/>
    <cellStyle name="Normal 5 3 2 2 2 2 2 2 2 4" xfId="49117"/>
    <cellStyle name="Normal 5 3 2 2 2 2 2 2 2 5" xfId="59681"/>
    <cellStyle name="Normal 5 3 2 2 2 2 2 2 3" xfId="17618"/>
    <cellStyle name="Normal 5 3 2 2 2 2 2 2 4" xfId="22725"/>
    <cellStyle name="Normal 5 3 2 2 2 2 2 2 5" xfId="33282"/>
    <cellStyle name="Normal 5 3 2 2 2 2 2 2 6" xfId="43837"/>
    <cellStyle name="Normal 5 3 2 2 2 2 2 2 7" xfId="54401"/>
    <cellStyle name="Normal 5 3 2 2 2 2 2 3" xfId="9858"/>
    <cellStyle name="Normal 5 3 2 2 2 2 2 3 2" xfId="25365"/>
    <cellStyle name="Normal 5 3 2 2 2 2 2 3 3" xfId="35922"/>
    <cellStyle name="Normal 5 3 2 2 2 2 2 3 4" xfId="46477"/>
    <cellStyle name="Normal 5 3 2 2 2 2 2 3 5" xfId="57041"/>
    <cellStyle name="Normal 5 3 2 2 2 2 2 4" xfId="4576"/>
    <cellStyle name="Normal 5 3 2 2 2 2 2 5" xfId="15154"/>
    <cellStyle name="Normal 5 3 2 2 2 2 2 6" xfId="20085"/>
    <cellStyle name="Normal 5 3 2 2 2 2 2 7" xfId="30642"/>
    <cellStyle name="Normal 5 3 2 2 2 2 2 8" xfId="41197"/>
    <cellStyle name="Normal 5 3 2 2 2 2 2 9" xfId="51761"/>
    <cellStyle name="Normal 5 3 2 2 2 2 3" xfId="5986"/>
    <cellStyle name="Normal 5 3 2 2 2 2 3 2" xfId="11267"/>
    <cellStyle name="Normal 5 3 2 2 2 2 3 2 2" xfId="26773"/>
    <cellStyle name="Normal 5 3 2 2 2 2 3 2 3" xfId="37330"/>
    <cellStyle name="Normal 5 3 2 2 2 2 3 2 4" xfId="47885"/>
    <cellStyle name="Normal 5 3 2 2 2 2 3 2 5" xfId="58449"/>
    <cellStyle name="Normal 5 3 2 2 2 2 3 3" xfId="16386"/>
    <cellStyle name="Normal 5 3 2 2 2 2 3 4" xfId="21493"/>
    <cellStyle name="Normal 5 3 2 2 2 2 3 5" xfId="32050"/>
    <cellStyle name="Normal 5 3 2 2 2 2 3 6" xfId="42605"/>
    <cellStyle name="Normal 5 3 2 2 2 2 3 7" xfId="53169"/>
    <cellStyle name="Normal 5 3 2 2 2 2 4" xfId="8626"/>
    <cellStyle name="Normal 5 3 2 2 2 2 4 2" xfId="24133"/>
    <cellStyle name="Normal 5 3 2 2 2 2 4 3" xfId="34690"/>
    <cellStyle name="Normal 5 3 2 2 2 2 4 4" xfId="45245"/>
    <cellStyle name="Normal 5 3 2 2 2 2 4 5" xfId="55809"/>
    <cellStyle name="Normal 5 3 2 2 2 2 5" xfId="3344"/>
    <cellStyle name="Normal 5 3 2 2 2 2 6" xfId="13922"/>
    <cellStyle name="Normal 5 3 2 2 2 2 7" xfId="18853"/>
    <cellStyle name="Normal 5 3 2 2 2 2 8" xfId="29410"/>
    <cellStyle name="Normal 5 3 2 2 2 2 9" xfId="39965"/>
    <cellStyle name="Normal 5 3 2 2 2 3" xfId="1052"/>
    <cellStyle name="Normal 5 3 2 2 2 3 10" xfId="50881"/>
    <cellStyle name="Normal 5 3 2 2 2 3 2" xfId="2284"/>
    <cellStyle name="Normal 5 3 2 2 2 3 2 2" xfId="7570"/>
    <cellStyle name="Normal 5 3 2 2 2 3 2 2 2" xfId="12851"/>
    <cellStyle name="Normal 5 3 2 2 2 3 2 2 2 2" xfId="28357"/>
    <cellStyle name="Normal 5 3 2 2 2 3 2 2 2 3" xfId="38914"/>
    <cellStyle name="Normal 5 3 2 2 2 3 2 2 2 4" xfId="49469"/>
    <cellStyle name="Normal 5 3 2 2 2 3 2 2 2 5" xfId="60033"/>
    <cellStyle name="Normal 5 3 2 2 2 3 2 2 3" xfId="17970"/>
    <cellStyle name="Normal 5 3 2 2 2 3 2 2 4" xfId="23077"/>
    <cellStyle name="Normal 5 3 2 2 2 3 2 2 5" xfId="33634"/>
    <cellStyle name="Normal 5 3 2 2 2 3 2 2 6" xfId="44189"/>
    <cellStyle name="Normal 5 3 2 2 2 3 2 2 7" xfId="54753"/>
    <cellStyle name="Normal 5 3 2 2 2 3 2 3" xfId="10210"/>
    <cellStyle name="Normal 5 3 2 2 2 3 2 3 2" xfId="25717"/>
    <cellStyle name="Normal 5 3 2 2 2 3 2 3 3" xfId="36274"/>
    <cellStyle name="Normal 5 3 2 2 2 3 2 3 4" xfId="46829"/>
    <cellStyle name="Normal 5 3 2 2 2 3 2 3 5" xfId="57393"/>
    <cellStyle name="Normal 5 3 2 2 2 3 2 4" xfId="4928"/>
    <cellStyle name="Normal 5 3 2 2 2 3 2 5" xfId="15506"/>
    <cellStyle name="Normal 5 3 2 2 2 3 2 6" xfId="20437"/>
    <cellStyle name="Normal 5 3 2 2 2 3 2 7" xfId="30994"/>
    <cellStyle name="Normal 5 3 2 2 2 3 2 8" xfId="41549"/>
    <cellStyle name="Normal 5 3 2 2 2 3 2 9" xfId="52113"/>
    <cellStyle name="Normal 5 3 2 2 2 3 3" xfId="6338"/>
    <cellStyle name="Normal 5 3 2 2 2 3 3 2" xfId="11619"/>
    <cellStyle name="Normal 5 3 2 2 2 3 3 2 2" xfId="27125"/>
    <cellStyle name="Normal 5 3 2 2 2 3 3 2 3" xfId="37682"/>
    <cellStyle name="Normal 5 3 2 2 2 3 3 2 4" xfId="48237"/>
    <cellStyle name="Normal 5 3 2 2 2 3 3 2 5" xfId="58801"/>
    <cellStyle name="Normal 5 3 2 2 2 3 3 3" xfId="16738"/>
    <cellStyle name="Normal 5 3 2 2 2 3 3 4" xfId="21845"/>
    <cellStyle name="Normal 5 3 2 2 2 3 3 5" xfId="32402"/>
    <cellStyle name="Normal 5 3 2 2 2 3 3 6" xfId="42957"/>
    <cellStyle name="Normal 5 3 2 2 2 3 3 7" xfId="53521"/>
    <cellStyle name="Normal 5 3 2 2 2 3 4" xfId="8978"/>
    <cellStyle name="Normal 5 3 2 2 2 3 4 2" xfId="24485"/>
    <cellStyle name="Normal 5 3 2 2 2 3 4 3" xfId="35042"/>
    <cellStyle name="Normal 5 3 2 2 2 3 4 4" xfId="45597"/>
    <cellStyle name="Normal 5 3 2 2 2 3 4 5" xfId="56161"/>
    <cellStyle name="Normal 5 3 2 2 2 3 5" xfId="3696"/>
    <cellStyle name="Normal 5 3 2 2 2 3 6" xfId="14274"/>
    <cellStyle name="Normal 5 3 2 2 2 3 7" xfId="19205"/>
    <cellStyle name="Normal 5 3 2 2 2 3 8" xfId="29762"/>
    <cellStyle name="Normal 5 3 2 2 2 3 9" xfId="40317"/>
    <cellStyle name="Normal 5 3 2 2 2 4" xfId="1580"/>
    <cellStyle name="Normal 5 3 2 2 2 4 2" xfId="6866"/>
    <cellStyle name="Normal 5 3 2 2 2 4 2 2" xfId="12147"/>
    <cellStyle name="Normal 5 3 2 2 2 4 2 2 2" xfId="27653"/>
    <cellStyle name="Normal 5 3 2 2 2 4 2 2 3" xfId="38210"/>
    <cellStyle name="Normal 5 3 2 2 2 4 2 2 4" xfId="48765"/>
    <cellStyle name="Normal 5 3 2 2 2 4 2 2 5" xfId="59329"/>
    <cellStyle name="Normal 5 3 2 2 2 4 2 3" xfId="17266"/>
    <cellStyle name="Normal 5 3 2 2 2 4 2 4" xfId="22373"/>
    <cellStyle name="Normal 5 3 2 2 2 4 2 5" xfId="32930"/>
    <cellStyle name="Normal 5 3 2 2 2 4 2 6" xfId="43485"/>
    <cellStyle name="Normal 5 3 2 2 2 4 2 7" xfId="54049"/>
    <cellStyle name="Normal 5 3 2 2 2 4 3" xfId="9506"/>
    <cellStyle name="Normal 5 3 2 2 2 4 3 2" xfId="25013"/>
    <cellStyle name="Normal 5 3 2 2 2 4 3 3" xfId="35570"/>
    <cellStyle name="Normal 5 3 2 2 2 4 3 4" xfId="46125"/>
    <cellStyle name="Normal 5 3 2 2 2 4 3 5" xfId="56689"/>
    <cellStyle name="Normal 5 3 2 2 2 4 4" xfId="4224"/>
    <cellStyle name="Normal 5 3 2 2 2 4 5" xfId="14802"/>
    <cellStyle name="Normal 5 3 2 2 2 4 6" xfId="19733"/>
    <cellStyle name="Normal 5 3 2 2 2 4 7" xfId="30290"/>
    <cellStyle name="Normal 5 3 2 2 2 4 8" xfId="40845"/>
    <cellStyle name="Normal 5 3 2 2 2 4 9" xfId="51409"/>
    <cellStyle name="Normal 5 3 2 2 2 5" xfId="5633"/>
    <cellStyle name="Normal 5 3 2 2 2 5 2" xfId="10915"/>
    <cellStyle name="Normal 5 3 2 2 2 5 2 2" xfId="26421"/>
    <cellStyle name="Normal 5 3 2 2 2 5 2 3" xfId="36978"/>
    <cellStyle name="Normal 5 3 2 2 2 5 2 4" xfId="47533"/>
    <cellStyle name="Normal 5 3 2 2 2 5 2 5" xfId="58097"/>
    <cellStyle name="Normal 5 3 2 2 2 5 3" xfId="16034"/>
    <cellStyle name="Normal 5 3 2 2 2 5 4" xfId="21141"/>
    <cellStyle name="Normal 5 3 2 2 2 5 5" xfId="31698"/>
    <cellStyle name="Normal 5 3 2 2 2 5 6" xfId="42253"/>
    <cellStyle name="Normal 5 3 2 2 2 5 7" xfId="52817"/>
    <cellStyle name="Normal 5 3 2 2 2 6" xfId="8274"/>
    <cellStyle name="Normal 5 3 2 2 2 6 2" xfId="23781"/>
    <cellStyle name="Normal 5 3 2 2 2 6 3" xfId="34338"/>
    <cellStyle name="Normal 5 3 2 2 2 6 4" xfId="44893"/>
    <cellStyle name="Normal 5 3 2 2 2 6 5" xfId="55457"/>
    <cellStyle name="Normal 5 3 2 2 2 7" xfId="2996"/>
    <cellStyle name="Normal 5 3 2 2 2 8" xfId="13570"/>
    <cellStyle name="Normal 5 3 2 2 2 9" xfId="18501"/>
    <cellStyle name="Normal 5 3 2 2 3" xfId="523"/>
    <cellStyle name="Normal 5 3 2 2 3 10" xfId="39789"/>
    <cellStyle name="Normal 5 3 2 2 3 11" xfId="50353"/>
    <cellStyle name="Normal 5 3 2 2 3 2" xfId="1228"/>
    <cellStyle name="Normal 5 3 2 2 3 2 10" xfId="51057"/>
    <cellStyle name="Normal 5 3 2 2 3 2 2" xfId="2460"/>
    <cellStyle name="Normal 5 3 2 2 3 2 2 2" xfId="7746"/>
    <cellStyle name="Normal 5 3 2 2 3 2 2 2 2" xfId="13027"/>
    <cellStyle name="Normal 5 3 2 2 3 2 2 2 2 2" xfId="28533"/>
    <cellStyle name="Normal 5 3 2 2 3 2 2 2 2 3" xfId="39090"/>
    <cellStyle name="Normal 5 3 2 2 3 2 2 2 2 4" xfId="49645"/>
    <cellStyle name="Normal 5 3 2 2 3 2 2 2 2 5" xfId="60209"/>
    <cellStyle name="Normal 5 3 2 2 3 2 2 2 3" xfId="18146"/>
    <cellStyle name="Normal 5 3 2 2 3 2 2 2 4" xfId="23253"/>
    <cellStyle name="Normal 5 3 2 2 3 2 2 2 5" xfId="33810"/>
    <cellStyle name="Normal 5 3 2 2 3 2 2 2 6" xfId="44365"/>
    <cellStyle name="Normal 5 3 2 2 3 2 2 2 7" xfId="54929"/>
    <cellStyle name="Normal 5 3 2 2 3 2 2 3" xfId="10386"/>
    <cellStyle name="Normal 5 3 2 2 3 2 2 3 2" xfId="25893"/>
    <cellStyle name="Normal 5 3 2 2 3 2 2 3 3" xfId="36450"/>
    <cellStyle name="Normal 5 3 2 2 3 2 2 3 4" xfId="47005"/>
    <cellStyle name="Normal 5 3 2 2 3 2 2 3 5" xfId="57569"/>
    <cellStyle name="Normal 5 3 2 2 3 2 2 4" xfId="5104"/>
    <cellStyle name="Normal 5 3 2 2 3 2 2 5" xfId="15682"/>
    <cellStyle name="Normal 5 3 2 2 3 2 2 6" xfId="20613"/>
    <cellStyle name="Normal 5 3 2 2 3 2 2 7" xfId="31170"/>
    <cellStyle name="Normal 5 3 2 2 3 2 2 8" xfId="41725"/>
    <cellStyle name="Normal 5 3 2 2 3 2 2 9" xfId="52289"/>
    <cellStyle name="Normal 5 3 2 2 3 2 3" xfId="6514"/>
    <cellStyle name="Normal 5 3 2 2 3 2 3 2" xfId="11795"/>
    <cellStyle name="Normal 5 3 2 2 3 2 3 2 2" xfId="27301"/>
    <cellStyle name="Normal 5 3 2 2 3 2 3 2 3" xfId="37858"/>
    <cellStyle name="Normal 5 3 2 2 3 2 3 2 4" xfId="48413"/>
    <cellStyle name="Normal 5 3 2 2 3 2 3 2 5" xfId="58977"/>
    <cellStyle name="Normal 5 3 2 2 3 2 3 3" xfId="16914"/>
    <cellStyle name="Normal 5 3 2 2 3 2 3 4" xfId="22021"/>
    <cellStyle name="Normal 5 3 2 2 3 2 3 5" xfId="32578"/>
    <cellStyle name="Normal 5 3 2 2 3 2 3 6" xfId="43133"/>
    <cellStyle name="Normal 5 3 2 2 3 2 3 7" xfId="53697"/>
    <cellStyle name="Normal 5 3 2 2 3 2 4" xfId="9154"/>
    <cellStyle name="Normal 5 3 2 2 3 2 4 2" xfId="24661"/>
    <cellStyle name="Normal 5 3 2 2 3 2 4 3" xfId="35218"/>
    <cellStyle name="Normal 5 3 2 2 3 2 4 4" xfId="45773"/>
    <cellStyle name="Normal 5 3 2 2 3 2 4 5" xfId="56337"/>
    <cellStyle name="Normal 5 3 2 2 3 2 5" xfId="3872"/>
    <cellStyle name="Normal 5 3 2 2 3 2 6" xfId="14450"/>
    <cellStyle name="Normal 5 3 2 2 3 2 7" xfId="19381"/>
    <cellStyle name="Normal 5 3 2 2 3 2 8" xfId="29938"/>
    <cellStyle name="Normal 5 3 2 2 3 2 9" xfId="40493"/>
    <cellStyle name="Normal 5 3 2 2 3 3" xfId="1756"/>
    <cellStyle name="Normal 5 3 2 2 3 3 2" xfId="7042"/>
    <cellStyle name="Normal 5 3 2 2 3 3 2 2" xfId="12323"/>
    <cellStyle name="Normal 5 3 2 2 3 3 2 2 2" xfId="27829"/>
    <cellStyle name="Normal 5 3 2 2 3 3 2 2 3" xfId="38386"/>
    <cellStyle name="Normal 5 3 2 2 3 3 2 2 4" xfId="48941"/>
    <cellStyle name="Normal 5 3 2 2 3 3 2 2 5" xfId="59505"/>
    <cellStyle name="Normal 5 3 2 2 3 3 2 3" xfId="17442"/>
    <cellStyle name="Normal 5 3 2 2 3 3 2 4" xfId="22549"/>
    <cellStyle name="Normal 5 3 2 2 3 3 2 5" xfId="33106"/>
    <cellStyle name="Normal 5 3 2 2 3 3 2 6" xfId="43661"/>
    <cellStyle name="Normal 5 3 2 2 3 3 2 7" xfId="54225"/>
    <cellStyle name="Normal 5 3 2 2 3 3 3" xfId="9682"/>
    <cellStyle name="Normal 5 3 2 2 3 3 3 2" xfId="25189"/>
    <cellStyle name="Normal 5 3 2 2 3 3 3 3" xfId="35746"/>
    <cellStyle name="Normal 5 3 2 2 3 3 3 4" xfId="46301"/>
    <cellStyle name="Normal 5 3 2 2 3 3 3 5" xfId="56865"/>
    <cellStyle name="Normal 5 3 2 2 3 3 4" xfId="4400"/>
    <cellStyle name="Normal 5 3 2 2 3 3 5" xfId="14978"/>
    <cellStyle name="Normal 5 3 2 2 3 3 6" xfId="19909"/>
    <cellStyle name="Normal 5 3 2 2 3 3 7" xfId="30466"/>
    <cellStyle name="Normal 5 3 2 2 3 3 8" xfId="41021"/>
    <cellStyle name="Normal 5 3 2 2 3 3 9" xfId="51585"/>
    <cellStyle name="Normal 5 3 2 2 3 4" xfId="5809"/>
    <cellStyle name="Normal 5 3 2 2 3 4 2" xfId="11091"/>
    <cellStyle name="Normal 5 3 2 2 3 4 2 2" xfId="26597"/>
    <cellStyle name="Normal 5 3 2 2 3 4 2 3" xfId="37154"/>
    <cellStyle name="Normal 5 3 2 2 3 4 2 4" xfId="47709"/>
    <cellStyle name="Normal 5 3 2 2 3 4 2 5" xfId="58273"/>
    <cellStyle name="Normal 5 3 2 2 3 4 3" xfId="16210"/>
    <cellStyle name="Normal 5 3 2 2 3 4 4" xfId="21317"/>
    <cellStyle name="Normal 5 3 2 2 3 4 5" xfId="31874"/>
    <cellStyle name="Normal 5 3 2 2 3 4 6" xfId="42429"/>
    <cellStyle name="Normal 5 3 2 2 3 4 7" xfId="52993"/>
    <cellStyle name="Normal 5 3 2 2 3 5" xfId="8450"/>
    <cellStyle name="Normal 5 3 2 2 3 5 2" xfId="23957"/>
    <cellStyle name="Normal 5 3 2 2 3 5 3" xfId="34514"/>
    <cellStyle name="Normal 5 3 2 2 3 5 4" xfId="45069"/>
    <cellStyle name="Normal 5 3 2 2 3 5 5" xfId="55633"/>
    <cellStyle name="Normal 5 3 2 2 3 6" xfId="3168"/>
    <cellStyle name="Normal 5 3 2 2 3 7" xfId="13746"/>
    <cellStyle name="Normal 5 3 2 2 3 8" xfId="18677"/>
    <cellStyle name="Normal 5 3 2 2 3 9" xfId="29234"/>
    <cellStyle name="Normal 5 3 2 2 4" xfId="876"/>
    <cellStyle name="Normal 5 3 2 2 4 10" xfId="50705"/>
    <cellStyle name="Normal 5 3 2 2 4 2" xfId="2108"/>
    <cellStyle name="Normal 5 3 2 2 4 2 2" xfId="7394"/>
    <cellStyle name="Normal 5 3 2 2 4 2 2 2" xfId="12675"/>
    <cellStyle name="Normal 5 3 2 2 4 2 2 2 2" xfId="28181"/>
    <cellStyle name="Normal 5 3 2 2 4 2 2 2 3" xfId="38738"/>
    <cellStyle name="Normal 5 3 2 2 4 2 2 2 4" xfId="49293"/>
    <cellStyle name="Normal 5 3 2 2 4 2 2 2 5" xfId="59857"/>
    <cellStyle name="Normal 5 3 2 2 4 2 2 3" xfId="17794"/>
    <cellStyle name="Normal 5 3 2 2 4 2 2 4" xfId="22901"/>
    <cellStyle name="Normal 5 3 2 2 4 2 2 5" xfId="33458"/>
    <cellStyle name="Normal 5 3 2 2 4 2 2 6" xfId="44013"/>
    <cellStyle name="Normal 5 3 2 2 4 2 2 7" xfId="54577"/>
    <cellStyle name="Normal 5 3 2 2 4 2 3" xfId="10034"/>
    <cellStyle name="Normal 5 3 2 2 4 2 3 2" xfId="25541"/>
    <cellStyle name="Normal 5 3 2 2 4 2 3 3" xfId="36098"/>
    <cellStyle name="Normal 5 3 2 2 4 2 3 4" xfId="46653"/>
    <cellStyle name="Normal 5 3 2 2 4 2 3 5" xfId="57217"/>
    <cellStyle name="Normal 5 3 2 2 4 2 4" xfId="4752"/>
    <cellStyle name="Normal 5 3 2 2 4 2 5" xfId="15330"/>
    <cellStyle name="Normal 5 3 2 2 4 2 6" xfId="20261"/>
    <cellStyle name="Normal 5 3 2 2 4 2 7" xfId="30818"/>
    <cellStyle name="Normal 5 3 2 2 4 2 8" xfId="41373"/>
    <cellStyle name="Normal 5 3 2 2 4 2 9" xfId="51937"/>
    <cellStyle name="Normal 5 3 2 2 4 3" xfId="6162"/>
    <cellStyle name="Normal 5 3 2 2 4 3 2" xfId="11443"/>
    <cellStyle name="Normal 5 3 2 2 4 3 2 2" xfId="26949"/>
    <cellStyle name="Normal 5 3 2 2 4 3 2 3" xfId="37506"/>
    <cellStyle name="Normal 5 3 2 2 4 3 2 4" xfId="48061"/>
    <cellStyle name="Normal 5 3 2 2 4 3 2 5" xfId="58625"/>
    <cellStyle name="Normal 5 3 2 2 4 3 3" xfId="16562"/>
    <cellStyle name="Normal 5 3 2 2 4 3 4" xfId="21669"/>
    <cellStyle name="Normal 5 3 2 2 4 3 5" xfId="32226"/>
    <cellStyle name="Normal 5 3 2 2 4 3 6" xfId="42781"/>
    <cellStyle name="Normal 5 3 2 2 4 3 7" xfId="53345"/>
    <cellStyle name="Normal 5 3 2 2 4 4" xfId="8802"/>
    <cellStyle name="Normal 5 3 2 2 4 4 2" xfId="24309"/>
    <cellStyle name="Normal 5 3 2 2 4 4 3" xfId="34866"/>
    <cellStyle name="Normal 5 3 2 2 4 4 4" xfId="45421"/>
    <cellStyle name="Normal 5 3 2 2 4 4 5" xfId="55985"/>
    <cellStyle name="Normal 5 3 2 2 4 5" xfId="3520"/>
    <cellStyle name="Normal 5 3 2 2 4 6" xfId="14098"/>
    <cellStyle name="Normal 5 3 2 2 4 7" xfId="19029"/>
    <cellStyle name="Normal 5 3 2 2 4 8" xfId="29586"/>
    <cellStyle name="Normal 5 3 2 2 4 9" xfId="40141"/>
    <cellStyle name="Normal 5 3 2 2 5" xfId="1404"/>
    <cellStyle name="Normal 5 3 2 2 5 2" xfId="6690"/>
    <cellStyle name="Normal 5 3 2 2 5 2 2" xfId="11971"/>
    <cellStyle name="Normal 5 3 2 2 5 2 2 2" xfId="27477"/>
    <cellStyle name="Normal 5 3 2 2 5 2 2 3" xfId="38034"/>
    <cellStyle name="Normal 5 3 2 2 5 2 2 4" xfId="48589"/>
    <cellStyle name="Normal 5 3 2 2 5 2 2 5" xfId="59153"/>
    <cellStyle name="Normal 5 3 2 2 5 2 3" xfId="17090"/>
    <cellStyle name="Normal 5 3 2 2 5 2 4" xfId="22197"/>
    <cellStyle name="Normal 5 3 2 2 5 2 5" xfId="32754"/>
    <cellStyle name="Normal 5 3 2 2 5 2 6" xfId="43309"/>
    <cellStyle name="Normal 5 3 2 2 5 2 7" xfId="53873"/>
    <cellStyle name="Normal 5 3 2 2 5 3" xfId="9330"/>
    <cellStyle name="Normal 5 3 2 2 5 3 2" xfId="24837"/>
    <cellStyle name="Normal 5 3 2 2 5 3 3" xfId="35394"/>
    <cellStyle name="Normal 5 3 2 2 5 3 4" xfId="45949"/>
    <cellStyle name="Normal 5 3 2 2 5 3 5" xfId="56513"/>
    <cellStyle name="Normal 5 3 2 2 5 4" xfId="4048"/>
    <cellStyle name="Normal 5 3 2 2 5 5" xfId="14626"/>
    <cellStyle name="Normal 5 3 2 2 5 6" xfId="19557"/>
    <cellStyle name="Normal 5 3 2 2 5 7" xfId="30114"/>
    <cellStyle name="Normal 5 3 2 2 5 8" xfId="40669"/>
    <cellStyle name="Normal 5 3 2 2 5 9" xfId="51233"/>
    <cellStyle name="Normal 5 3 2 2 6" xfId="2636"/>
    <cellStyle name="Normal 5 3 2 2 6 2" xfId="7922"/>
    <cellStyle name="Normal 5 3 2 2 6 2 2" xfId="13203"/>
    <cellStyle name="Normal 5 3 2 2 6 2 2 2" xfId="28709"/>
    <cellStyle name="Normal 5 3 2 2 6 2 2 3" xfId="39266"/>
    <cellStyle name="Normal 5 3 2 2 6 2 2 4" xfId="49821"/>
    <cellStyle name="Normal 5 3 2 2 6 2 2 5" xfId="60385"/>
    <cellStyle name="Normal 5 3 2 2 6 2 3" xfId="23429"/>
    <cellStyle name="Normal 5 3 2 2 6 2 4" xfId="33986"/>
    <cellStyle name="Normal 5 3 2 2 6 2 5" xfId="44541"/>
    <cellStyle name="Normal 5 3 2 2 6 2 6" xfId="55105"/>
    <cellStyle name="Normal 5 3 2 2 6 3" xfId="10562"/>
    <cellStyle name="Normal 5 3 2 2 6 3 2" xfId="26069"/>
    <cellStyle name="Normal 5 3 2 2 6 3 3" xfId="36626"/>
    <cellStyle name="Normal 5 3 2 2 6 3 4" xfId="47181"/>
    <cellStyle name="Normal 5 3 2 2 6 3 5" xfId="57745"/>
    <cellStyle name="Normal 5 3 2 2 6 4" xfId="5280"/>
    <cellStyle name="Normal 5 3 2 2 6 5" xfId="15858"/>
    <cellStyle name="Normal 5 3 2 2 6 6" xfId="20789"/>
    <cellStyle name="Normal 5 3 2 2 6 7" xfId="31346"/>
    <cellStyle name="Normal 5 3 2 2 6 8" xfId="41901"/>
    <cellStyle name="Normal 5 3 2 2 6 9" xfId="52465"/>
    <cellStyle name="Normal 5 3 2 2 7" xfId="5457"/>
    <cellStyle name="Normal 5 3 2 2 7 2" xfId="10739"/>
    <cellStyle name="Normal 5 3 2 2 7 2 2" xfId="26245"/>
    <cellStyle name="Normal 5 3 2 2 7 2 3" xfId="36802"/>
    <cellStyle name="Normal 5 3 2 2 7 2 4" xfId="47357"/>
    <cellStyle name="Normal 5 3 2 2 7 2 5" xfId="57921"/>
    <cellStyle name="Normal 5 3 2 2 7 3" xfId="20965"/>
    <cellStyle name="Normal 5 3 2 2 7 4" xfId="31522"/>
    <cellStyle name="Normal 5 3 2 2 7 5" xfId="42077"/>
    <cellStyle name="Normal 5 3 2 2 7 6" xfId="52641"/>
    <cellStyle name="Normal 5 3 2 2 8" xfId="8098"/>
    <cellStyle name="Normal 5 3 2 2 8 2" xfId="23605"/>
    <cellStyle name="Normal 5 3 2 2 8 3" xfId="34162"/>
    <cellStyle name="Normal 5 3 2 2 8 4" xfId="44717"/>
    <cellStyle name="Normal 5 3 2 2 8 5" xfId="55281"/>
    <cellStyle name="Normal 5 3 2 2 9" xfId="2813"/>
    <cellStyle name="Normal 5 3 2 3" xfId="259"/>
    <cellStyle name="Normal 5 3 2 3 10" xfId="28974"/>
    <cellStyle name="Normal 5 3 2 3 11" xfId="39529"/>
    <cellStyle name="Normal 5 3 2 3 12" xfId="50089"/>
    <cellStyle name="Normal 5 3 2 3 2" xfId="612"/>
    <cellStyle name="Normal 5 3 2 3 2 10" xfId="50441"/>
    <cellStyle name="Normal 5 3 2 3 2 2" xfId="1844"/>
    <cellStyle name="Normal 5 3 2 3 2 2 2" xfId="7130"/>
    <cellStyle name="Normal 5 3 2 3 2 2 2 2" xfId="12411"/>
    <cellStyle name="Normal 5 3 2 3 2 2 2 2 2" xfId="27917"/>
    <cellStyle name="Normal 5 3 2 3 2 2 2 2 3" xfId="38474"/>
    <cellStyle name="Normal 5 3 2 3 2 2 2 2 4" xfId="49029"/>
    <cellStyle name="Normal 5 3 2 3 2 2 2 2 5" xfId="59593"/>
    <cellStyle name="Normal 5 3 2 3 2 2 2 3" xfId="17530"/>
    <cellStyle name="Normal 5 3 2 3 2 2 2 4" xfId="22637"/>
    <cellStyle name="Normal 5 3 2 3 2 2 2 5" xfId="33194"/>
    <cellStyle name="Normal 5 3 2 3 2 2 2 6" xfId="43749"/>
    <cellStyle name="Normal 5 3 2 3 2 2 2 7" xfId="54313"/>
    <cellStyle name="Normal 5 3 2 3 2 2 3" xfId="9770"/>
    <cellStyle name="Normal 5 3 2 3 2 2 3 2" xfId="25277"/>
    <cellStyle name="Normal 5 3 2 3 2 2 3 3" xfId="35834"/>
    <cellStyle name="Normal 5 3 2 3 2 2 3 4" xfId="46389"/>
    <cellStyle name="Normal 5 3 2 3 2 2 3 5" xfId="56953"/>
    <cellStyle name="Normal 5 3 2 3 2 2 4" xfId="4488"/>
    <cellStyle name="Normal 5 3 2 3 2 2 5" xfId="15066"/>
    <cellStyle name="Normal 5 3 2 3 2 2 6" xfId="19997"/>
    <cellStyle name="Normal 5 3 2 3 2 2 7" xfId="30554"/>
    <cellStyle name="Normal 5 3 2 3 2 2 8" xfId="41109"/>
    <cellStyle name="Normal 5 3 2 3 2 2 9" xfId="51673"/>
    <cellStyle name="Normal 5 3 2 3 2 3" xfId="5898"/>
    <cellStyle name="Normal 5 3 2 3 2 3 2" xfId="11179"/>
    <cellStyle name="Normal 5 3 2 3 2 3 2 2" xfId="26685"/>
    <cellStyle name="Normal 5 3 2 3 2 3 2 3" xfId="37242"/>
    <cellStyle name="Normal 5 3 2 3 2 3 2 4" xfId="47797"/>
    <cellStyle name="Normal 5 3 2 3 2 3 2 5" xfId="58361"/>
    <cellStyle name="Normal 5 3 2 3 2 3 3" xfId="16298"/>
    <cellStyle name="Normal 5 3 2 3 2 3 4" xfId="21405"/>
    <cellStyle name="Normal 5 3 2 3 2 3 5" xfId="31962"/>
    <cellStyle name="Normal 5 3 2 3 2 3 6" xfId="42517"/>
    <cellStyle name="Normal 5 3 2 3 2 3 7" xfId="53081"/>
    <cellStyle name="Normal 5 3 2 3 2 4" xfId="8538"/>
    <cellStyle name="Normal 5 3 2 3 2 4 2" xfId="24045"/>
    <cellStyle name="Normal 5 3 2 3 2 4 3" xfId="34602"/>
    <cellStyle name="Normal 5 3 2 3 2 4 4" xfId="45157"/>
    <cellStyle name="Normal 5 3 2 3 2 4 5" xfId="55721"/>
    <cellStyle name="Normal 5 3 2 3 2 5" xfId="3256"/>
    <cellStyle name="Normal 5 3 2 3 2 6" xfId="13834"/>
    <cellStyle name="Normal 5 3 2 3 2 7" xfId="18765"/>
    <cellStyle name="Normal 5 3 2 3 2 8" xfId="29322"/>
    <cellStyle name="Normal 5 3 2 3 2 9" xfId="39877"/>
    <cellStyle name="Normal 5 3 2 3 3" xfId="964"/>
    <cellStyle name="Normal 5 3 2 3 3 10" xfId="50793"/>
    <cellStyle name="Normal 5 3 2 3 3 2" xfId="2196"/>
    <cellStyle name="Normal 5 3 2 3 3 2 2" xfId="7482"/>
    <cellStyle name="Normal 5 3 2 3 3 2 2 2" xfId="12763"/>
    <cellStyle name="Normal 5 3 2 3 3 2 2 2 2" xfId="28269"/>
    <cellStyle name="Normal 5 3 2 3 3 2 2 2 3" xfId="38826"/>
    <cellStyle name="Normal 5 3 2 3 3 2 2 2 4" xfId="49381"/>
    <cellStyle name="Normal 5 3 2 3 3 2 2 2 5" xfId="59945"/>
    <cellStyle name="Normal 5 3 2 3 3 2 2 3" xfId="17882"/>
    <cellStyle name="Normal 5 3 2 3 3 2 2 4" xfId="22989"/>
    <cellStyle name="Normal 5 3 2 3 3 2 2 5" xfId="33546"/>
    <cellStyle name="Normal 5 3 2 3 3 2 2 6" xfId="44101"/>
    <cellStyle name="Normal 5 3 2 3 3 2 2 7" xfId="54665"/>
    <cellStyle name="Normal 5 3 2 3 3 2 3" xfId="10122"/>
    <cellStyle name="Normal 5 3 2 3 3 2 3 2" xfId="25629"/>
    <cellStyle name="Normal 5 3 2 3 3 2 3 3" xfId="36186"/>
    <cellStyle name="Normal 5 3 2 3 3 2 3 4" xfId="46741"/>
    <cellStyle name="Normal 5 3 2 3 3 2 3 5" xfId="57305"/>
    <cellStyle name="Normal 5 3 2 3 3 2 4" xfId="4840"/>
    <cellStyle name="Normal 5 3 2 3 3 2 5" xfId="15418"/>
    <cellStyle name="Normal 5 3 2 3 3 2 6" xfId="20349"/>
    <cellStyle name="Normal 5 3 2 3 3 2 7" xfId="30906"/>
    <cellStyle name="Normal 5 3 2 3 3 2 8" xfId="41461"/>
    <cellStyle name="Normal 5 3 2 3 3 2 9" xfId="52025"/>
    <cellStyle name="Normal 5 3 2 3 3 3" xfId="6250"/>
    <cellStyle name="Normal 5 3 2 3 3 3 2" xfId="11531"/>
    <cellStyle name="Normal 5 3 2 3 3 3 2 2" xfId="27037"/>
    <cellStyle name="Normal 5 3 2 3 3 3 2 3" xfId="37594"/>
    <cellStyle name="Normal 5 3 2 3 3 3 2 4" xfId="48149"/>
    <cellStyle name="Normal 5 3 2 3 3 3 2 5" xfId="58713"/>
    <cellStyle name="Normal 5 3 2 3 3 3 3" xfId="16650"/>
    <cellStyle name="Normal 5 3 2 3 3 3 4" xfId="21757"/>
    <cellStyle name="Normal 5 3 2 3 3 3 5" xfId="32314"/>
    <cellStyle name="Normal 5 3 2 3 3 3 6" xfId="42869"/>
    <cellStyle name="Normal 5 3 2 3 3 3 7" xfId="53433"/>
    <cellStyle name="Normal 5 3 2 3 3 4" xfId="8890"/>
    <cellStyle name="Normal 5 3 2 3 3 4 2" xfId="24397"/>
    <cellStyle name="Normal 5 3 2 3 3 4 3" xfId="34954"/>
    <cellStyle name="Normal 5 3 2 3 3 4 4" xfId="45509"/>
    <cellStyle name="Normal 5 3 2 3 3 4 5" xfId="56073"/>
    <cellStyle name="Normal 5 3 2 3 3 5" xfId="3608"/>
    <cellStyle name="Normal 5 3 2 3 3 6" xfId="14186"/>
    <cellStyle name="Normal 5 3 2 3 3 7" xfId="19117"/>
    <cellStyle name="Normal 5 3 2 3 3 8" xfId="29674"/>
    <cellStyle name="Normal 5 3 2 3 3 9" xfId="40229"/>
    <cellStyle name="Normal 5 3 2 3 4" xfId="1492"/>
    <cellStyle name="Normal 5 3 2 3 4 2" xfId="6778"/>
    <cellStyle name="Normal 5 3 2 3 4 2 2" xfId="12059"/>
    <cellStyle name="Normal 5 3 2 3 4 2 2 2" xfId="27565"/>
    <cellStyle name="Normal 5 3 2 3 4 2 2 3" xfId="38122"/>
    <cellStyle name="Normal 5 3 2 3 4 2 2 4" xfId="48677"/>
    <cellStyle name="Normal 5 3 2 3 4 2 2 5" xfId="59241"/>
    <cellStyle name="Normal 5 3 2 3 4 2 3" xfId="17178"/>
    <cellStyle name="Normal 5 3 2 3 4 2 4" xfId="22285"/>
    <cellStyle name="Normal 5 3 2 3 4 2 5" xfId="32842"/>
    <cellStyle name="Normal 5 3 2 3 4 2 6" xfId="43397"/>
    <cellStyle name="Normal 5 3 2 3 4 2 7" xfId="53961"/>
    <cellStyle name="Normal 5 3 2 3 4 3" xfId="9418"/>
    <cellStyle name="Normal 5 3 2 3 4 3 2" xfId="24925"/>
    <cellStyle name="Normal 5 3 2 3 4 3 3" xfId="35482"/>
    <cellStyle name="Normal 5 3 2 3 4 3 4" xfId="46037"/>
    <cellStyle name="Normal 5 3 2 3 4 3 5" xfId="56601"/>
    <cellStyle name="Normal 5 3 2 3 4 4" xfId="4136"/>
    <cellStyle name="Normal 5 3 2 3 4 5" xfId="14714"/>
    <cellStyle name="Normal 5 3 2 3 4 6" xfId="19645"/>
    <cellStyle name="Normal 5 3 2 3 4 7" xfId="30202"/>
    <cellStyle name="Normal 5 3 2 3 4 8" xfId="40757"/>
    <cellStyle name="Normal 5 3 2 3 4 9" xfId="51321"/>
    <cellStyle name="Normal 5 3 2 3 5" xfId="5545"/>
    <cellStyle name="Normal 5 3 2 3 5 2" xfId="10827"/>
    <cellStyle name="Normal 5 3 2 3 5 2 2" xfId="26333"/>
    <cellStyle name="Normal 5 3 2 3 5 2 3" xfId="36890"/>
    <cellStyle name="Normal 5 3 2 3 5 2 4" xfId="47445"/>
    <cellStyle name="Normal 5 3 2 3 5 2 5" xfId="58009"/>
    <cellStyle name="Normal 5 3 2 3 5 3" xfId="15946"/>
    <cellStyle name="Normal 5 3 2 3 5 4" xfId="21053"/>
    <cellStyle name="Normal 5 3 2 3 5 5" xfId="31610"/>
    <cellStyle name="Normal 5 3 2 3 5 6" xfId="42165"/>
    <cellStyle name="Normal 5 3 2 3 5 7" xfId="52729"/>
    <cellStyle name="Normal 5 3 2 3 6" xfId="8186"/>
    <cellStyle name="Normal 5 3 2 3 6 2" xfId="23693"/>
    <cellStyle name="Normal 5 3 2 3 6 3" xfId="34250"/>
    <cellStyle name="Normal 5 3 2 3 6 4" xfId="44805"/>
    <cellStyle name="Normal 5 3 2 3 6 5" xfId="55369"/>
    <cellStyle name="Normal 5 3 2 3 7" xfId="2908"/>
    <cellStyle name="Normal 5 3 2 3 8" xfId="13482"/>
    <cellStyle name="Normal 5 3 2 3 9" xfId="18413"/>
    <cellStyle name="Normal 5 3 2 4" xfId="437"/>
    <cellStyle name="Normal 5 3 2 4 10" xfId="39706"/>
    <cellStyle name="Normal 5 3 2 4 11" xfId="50267"/>
    <cellStyle name="Normal 5 3 2 4 2" xfId="1142"/>
    <cellStyle name="Normal 5 3 2 4 2 10" xfId="50971"/>
    <cellStyle name="Normal 5 3 2 4 2 2" xfId="2374"/>
    <cellStyle name="Normal 5 3 2 4 2 2 2" xfId="7660"/>
    <cellStyle name="Normal 5 3 2 4 2 2 2 2" xfId="12941"/>
    <cellStyle name="Normal 5 3 2 4 2 2 2 2 2" xfId="28447"/>
    <cellStyle name="Normal 5 3 2 4 2 2 2 2 3" xfId="39004"/>
    <cellStyle name="Normal 5 3 2 4 2 2 2 2 4" xfId="49559"/>
    <cellStyle name="Normal 5 3 2 4 2 2 2 2 5" xfId="60123"/>
    <cellStyle name="Normal 5 3 2 4 2 2 2 3" xfId="18060"/>
    <cellStyle name="Normal 5 3 2 4 2 2 2 4" xfId="23167"/>
    <cellStyle name="Normal 5 3 2 4 2 2 2 5" xfId="33724"/>
    <cellStyle name="Normal 5 3 2 4 2 2 2 6" xfId="44279"/>
    <cellStyle name="Normal 5 3 2 4 2 2 2 7" xfId="54843"/>
    <cellStyle name="Normal 5 3 2 4 2 2 3" xfId="10300"/>
    <cellStyle name="Normal 5 3 2 4 2 2 3 2" xfId="25807"/>
    <cellStyle name="Normal 5 3 2 4 2 2 3 3" xfId="36364"/>
    <cellStyle name="Normal 5 3 2 4 2 2 3 4" xfId="46919"/>
    <cellStyle name="Normal 5 3 2 4 2 2 3 5" xfId="57483"/>
    <cellStyle name="Normal 5 3 2 4 2 2 4" xfId="5018"/>
    <cellStyle name="Normal 5 3 2 4 2 2 5" xfId="15596"/>
    <cellStyle name="Normal 5 3 2 4 2 2 6" xfId="20527"/>
    <cellStyle name="Normal 5 3 2 4 2 2 7" xfId="31084"/>
    <cellStyle name="Normal 5 3 2 4 2 2 8" xfId="41639"/>
    <cellStyle name="Normal 5 3 2 4 2 2 9" xfId="52203"/>
    <cellStyle name="Normal 5 3 2 4 2 3" xfId="6428"/>
    <cellStyle name="Normal 5 3 2 4 2 3 2" xfId="11709"/>
    <cellStyle name="Normal 5 3 2 4 2 3 2 2" xfId="27215"/>
    <cellStyle name="Normal 5 3 2 4 2 3 2 3" xfId="37772"/>
    <cellStyle name="Normal 5 3 2 4 2 3 2 4" xfId="48327"/>
    <cellStyle name="Normal 5 3 2 4 2 3 2 5" xfId="58891"/>
    <cellStyle name="Normal 5 3 2 4 2 3 3" xfId="16828"/>
    <cellStyle name="Normal 5 3 2 4 2 3 4" xfId="21935"/>
    <cellStyle name="Normal 5 3 2 4 2 3 5" xfId="32492"/>
    <cellStyle name="Normal 5 3 2 4 2 3 6" xfId="43047"/>
    <cellStyle name="Normal 5 3 2 4 2 3 7" xfId="53611"/>
    <cellStyle name="Normal 5 3 2 4 2 4" xfId="9068"/>
    <cellStyle name="Normal 5 3 2 4 2 4 2" xfId="24575"/>
    <cellStyle name="Normal 5 3 2 4 2 4 3" xfId="35132"/>
    <cellStyle name="Normal 5 3 2 4 2 4 4" xfId="45687"/>
    <cellStyle name="Normal 5 3 2 4 2 4 5" xfId="56251"/>
    <cellStyle name="Normal 5 3 2 4 2 5" xfId="3786"/>
    <cellStyle name="Normal 5 3 2 4 2 6" xfId="14364"/>
    <cellStyle name="Normal 5 3 2 4 2 7" xfId="19295"/>
    <cellStyle name="Normal 5 3 2 4 2 8" xfId="29852"/>
    <cellStyle name="Normal 5 3 2 4 2 9" xfId="40407"/>
    <cellStyle name="Normal 5 3 2 4 3" xfId="1670"/>
    <cellStyle name="Normal 5 3 2 4 3 2" xfId="6956"/>
    <cellStyle name="Normal 5 3 2 4 3 2 2" xfId="12237"/>
    <cellStyle name="Normal 5 3 2 4 3 2 2 2" xfId="27743"/>
    <cellStyle name="Normal 5 3 2 4 3 2 2 3" xfId="38300"/>
    <cellStyle name="Normal 5 3 2 4 3 2 2 4" xfId="48855"/>
    <cellStyle name="Normal 5 3 2 4 3 2 2 5" xfId="59419"/>
    <cellStyle name="Normal 5 3 2 4 3 2 3" xfId="17356"/>
    <cellStyle name="Normal 5 3 2 4 3 2 4" xfId="22463"/>
    <cellStyle name="Normal 5 3 2 4 3 2 5" xfId="33020"/>
    <cellStyle name="Normal 5 3 2 4 3 2 6" xfId="43575"/>
    <cellStyle name="Normal 5 3 2 4 3 2 7" xfId="54139"/>
    <cellStyle name="Normal 5 3 2 4 3 3" xfId="9596"/>
    <cellStyle name="Normal 5 3 2 4 3 3 2" xfId="25103"/>
    <cellStyle name="Normal 5 3 2 4 3 3 3" xfId="35660"/>
    <cellStyle name="Normal 5 3 2 4 3 3 4" xfId="46215"/>
    <cellStyle name="Normal 5 3 2 4 3 3 5" xfId="56779"/>
    <cellStyle name="Normal 5 3 2 4 3 4" xfId="4314"/>
    <cellStyle name="Normal 5 3 2 4 3 5" xfId="14892"/>
    <cellStyle name="Normal 5 3 2 4 3 6" xfId="19823"/>
    <cellStyle name="Normal 5 3 2 4 3 7" xfId="30380"/>
    <cellStyle name="Normal 5 3 2 4 3 8" xfId="40935"/>
    <cellStyle name="Normal 5 3 2 4 3 9" xfId="51499"/>
    <cellStyle name="Normal 5 3 2 4 4" xfId="5723"/>
    <cellStyle name="Normal 5 3 2 4 4 2" xfId="11005"/>
    <cellStyle name="Normal 5 3 2 4 4 2 2" xfId="26511"/>
    <cellStyle name="Normal 5 3 2 4 4 2 3" xfId="37068"/>
    <cellStyle name="Normal 5 3 2 4 4 2 4" xfId="47623"/>
    <cellStyle name="Normal 5 3 2 4 4 2 5" xfId="58187"/>
    <cellStyle name="Normal 5 3 2 4 4 3" xfId="16124"/>
    <cellStyle name="Normal 5 3 2 4 4 4" xfId="21231"/>
    <cellStyle name="Normal 5 3 2 4 4 5" xfId="31788"/>
    <cellStyle name="Normal 5 3 2 4 4 6" xfId="42343"/>
    <cellStyle name="Normal 5 3 2 4 4 7" xfId="52907"/>
    <cellStyle name="Normal 5 3 2 4 5" xfId="8364"/>
    <cellStyle name="Normal 5 3 2 4 5 2" xfId="23871"/>
    <cellStyle name="Normal 5 3 2 4 5 3" xfId="34428"/>
    <cellStyle name="Normal 5 3 2 4 5 4" xfId="44983"/>
    <cellStyle name="Normal 5 3 2 4 5 5" xfId="55547"/>
    <cellStyle name="Normal 5 3 2 4 6" xfId="3085"/>
    <cellStyle name="Normal 5 3 2 4 7" xfId="13660"/>
    <cellStyle name="Normal 5 3 2 4 8" xfId="18591"/>
    <cellStyle name="Normal 5 3 2 4 9" xfId="29151"/>
    <cellStyle name="Normal 5 3 2 5" xfId="790"/>
    <cellStyle name="Normal 5 3 2 5 10" xfId="50619"/>
    <cellStyle name="Normal 5 3 2 5 2" xfId="2022"/>
    <cellStyle name="Normal 5 3 2 5 2 2" xfId="7308"/>
    <cellStyle name="Normal 5 3 2 5 2 2 2" xfId="12589"/>
    <cellStyle name="Normal 5 3 2 5 2 2 2 2" xfId="28095"/>
    <cellStyle name="Normal 5 3 2 5 2 2 2 3" xfId="38652"/>
    <cellStyle name="Normal 5 3 2 5 2 2 2 4" xfId="49207"/>
    <cellStyle name="Normal 5 3 2 5 2 2 2 5" xfId="59771"/>
    <cellStyle name="Normal 5 3 2 5 2 2 3" xfId="17708"/>
    <cellStyle name="Normal 5 3 2 5 2 2 4" xfId="22815"/>
    <cellStyle name="Normal 5 3 2 5 2 2 5" xfId="33372"/>
    <cellStyle name="Normal 5 3 2 5 2 2 6" xfId="43927"/>
    <cellStyle name="Normal 5 3 2 5 2 2 7" xfId="54491"/>
    <cellStyle name="Normal 5 3 2 5 2 3" xfId="9948"/>
    <cellStyle name="Normal 5 3 2 5 2 3 2" xfId="25455"/>
    <cellStyle name="Normal 5 3 2 5 2 3 3" xfId="36012"/>
    <cellStyle name="Normal 5 3 2 5 2 3 4" xfId="46567"/>
    <cellStyle name="Normal 5 3 2 5 2 3 5" xfId="57131"/>
    <cellStyle name="Normal 5 3 2 5 2 4" xfId="4666"/>
    <cellStyle name="Normal 5 3 2 5 2 5" xfId="15244"/>
    <cellStyle name="Normal 5 3 2 5 2 6" xfId="20175"/>
    <cellStyle name="Normal 5 3 2 5 2 7" xfId="30732"/>
    <cellStyle name="Normal 5 3 2 5 2 8" xfId="41287"/>
    <cellStyle name="Normal 5 3 2 5 2 9" xfId="51851"/>
    <cellStyle name="Normal 5 3 2 5 3" xfId="6076"/>
    <cellStyle name="Normal 5 3 2 5 3 2" xfId="11357"/>
    <cellStyle name="Normal 5 3 2 5 3 2 2" xfId="26863"/>
    <cellStyle name="Normal 5 3 2 5 3 2 3" xfId="37420"/>
    <cellStyle name="Normal 5 3 2 5 3 2 4" xfId="47975"/>
    <cellStyle name="Normal 5 3 2 5 3 2 5" xfId="58539"/>
    <cellStyle name="Normal 5 3 2 5 3 3" xfId="16476"/>
    <cellStyle name="Normal 5 3 2 5 3 4" xfId="21583"/>
    <cellStyle name="Normal 5 3 2 5 3 5" xfId="32140"/>
    <cellStyle name="Normal 5 3 2 5 3 6" xfId="42695"/>
    <cellStyle name="Normal 5 3 2 5 3 7" xfId="53259"/>
    <cellStyle name="Normal 5 3 2 5 4" xfId="8716"/>
    <cellStyle name="Normal 5 3 2 5 4 2" xfId="24223"/>
    <cellStyle name="Normal 5 3 2 5 4 3" xfId="34780"/>
    <cellStyle name="Normal 5 3 2 5 4 4" xfId="45335"/>
    <cellStyle name="Normal 5 3 2 5 4 5" xfId="55899"/>
    <cellStyle name="Normal 5 3 2 5 5" xfId="3434"/>
    <cellStyle name="Normal 5 3 2 5 6" xfId="14012"/>
    <cellStyle name="Normal 5 3 2 5 7" xfId="18943"/>
    <cellStyle name="Normal 5 3 2 5 8" xfId="29500"/>
    <cellStyle name="Normal 5 3 2 5 9" xfId="40055"/>
    <cellStyle name="Normal 5 3 2 6" xfId="1316"/>
    <cellStyle name="Normal 5 3 2 6 2" xfId="6602"/>
    <cellStyle name="Normal 5 3 2 6 2 2" xfId="11883"/>
    <cellStyle name="Normal 5 3 2 6 2 2 2" xfId="27389"/>
    <cellStyle name="Normal 5 3 2 6 2 2 3" xfId="37946"/>
    <cellStyle name="Normal 5 3 2 6 2 2 4" xfId="48501"/>
    <cellStyle name="Normal 5 3 2 6 2 2 5" xfId="59065"/>
    <cellStyle name="Normal 5 3 2 6 2 3" xfId="17002"/>
    <cellStyle name="Normal 5 3 2 6 2 4" xfId="22109"/>
    <cellStyle name="Normal 5 3 2 6 2 5" xfId="32666"/>
    <cellStyle name="Normal 5 3 2 6 2 6" xfId="43221"/>
    <cellStyle name="Normal 5 3 2 6 2 7" xfId="53785"/>
    <cellStyle name="Normal 5 3 2 6 3" xfId="9242"/>
    <cellStyle name="Normal 5 3 2 6 3 2" xfId="24749"/>
    <cellStyle name="Normal 5 3 2 6 3 3" xfId="35306"/>
    <cellStyle name="Normal 5 3 2 6 3 4" xfId="45861"/>
    <cellStyle name="Normal 5 3 2 6 3 5" xfId="56425"/>
    <cellStyle name="Normal 5 3 2 6 4" xfId="3960"/>
    <cellStyle name="Normal 5 3 2 6 5" xfId="14538"/>
    <cellStyle name="Normal 5 3 2 6 6" xfId="19469"/>
    <cellStyle name="Normal 5 3 2 6 7" xfId="30026"/>
    <cellStyle name="Normal 5 3 2 6 8" xfId="40581"/>
    <cellStyle name="Normal 5 3 2 6 9" xfId="51145"/>
    <cellStyle name="Normal 5 3 2 7" xfId="2548"/>
    <cellStyle name="Normal 5 3 2 7 2" xfId="7834"/>
    <cellStyle name="Normal 5 3 2 7 2 2" xfId="13115"/>
    <cellStyle name="Normal 5 3 2 7 2 2 2" xfId="28621"/>
    <cellStyle name="Normal 5 3 2 7 2 2 3" xfId="39178"/>
    <cellStyle name="Normal 5 3 2 7 2 2 4" xfId="49733"/>
    <cellStyle name="Normal 5 3 2 7 2 2 5" xfId="60297"/>
    <cellStyle name="Normal 5 3 2 7 2 3" xfId="23341"/>
    <cellStyle name="Normal 5 3 2 7 2 4" xfId="33898"/>
    <cellStyle name="Normal 5 3 2 7 2 5" xfId="44453"/>
    <cellStyle name="Normal 5 3 2 7 2 6" xfId="55017"/>
    <cellStyle name="Normal 5 3 2 7 3" xfId="10474"/>
    <cellStyle name="Normal 5 3 2 7 3 2" xfId="25981"/>
    <cellStyle name="Normal 5 3 2 7 3 3" xfId="36538"/>
    <cellStyle name="Normal 5 3 2 7 3 4" xfId="47093"/>
    <cellStyle name="Normal 5 3 2 7 3 5" xfId="57657"/>
    <cellStyle name="Normal 5 3 2 7 4" xfId="5192"/>
    <cellStyle name="Normal 5 3 2 7 5" xfId="15770"/>
    <cellStyle name="Normal 5 3 2 7 6" xfId="20701"/>
    <cellStyle name="Normal 5 3 2 7 7" xfId="31258"/>
    <cellStyle name="Normal 5 3 2 7 8" xfId="41813"/>
    <cellStyle name="Normal 5 3 2 7 9" xfId="52377"/>
    <cellStyle name="Normal 5 3 2 8" xfId="5371"/>
    <cellStyle name="Normal 5 3 2 8 2" xfId="10653"/>
    <cellStyle name="Normal 5 3 2 8 2 2" xfId="26159"/>
    <cellStyle name="Normal 5 3 2 8 2 3" xfId="36716"/>
    <cellStyle name="Normal 5 3 2 8 2 4" xfId="47271"/>
    <cellStyle name="Normal 5 3 2 8 2 5" xfId="57835"/>
    <cellStyle name="Normal 5 3 2 8 3" xfId="20879"/>
    <cellStyle name="Normal 5 3 2 8 4" xfId="31436"/>
    <cellStyle name="Normal 5 3 2 8 5" xfId="41991"/>
    <cellStyle name="Normal 5 3 2 8 6" xfId="52555"/>
    <cellStyle name="Normal 5 3 2 9" xfId="8012"/>
    <cellStyle name="Normal 5 3 2 9 2" xfId="23519"/>
    <cellStyle name="Normal 5 3 2 9 3" xfId="34076"/>
    <cellStyle name="Normal 5 3 2 9 4" xfId="44631"/>
    <cellStyle name="Normal 5 3 2 9 5" xfId="55195"/>
    <cellStyle name="Normal 5 3 3" xfId="102"/>
    <cellStyle name="Normal 5 3 3 10" xfId="2758"/>
    <cellStyle name="Normal 5 3 3 11" xfId="13322"/>
    <cellStyle name="Normal 5 3 3 12" xfId="18251"/>
    <cellStyle name="Normal 5 3 3 13" xfId="28832"/>
    <cellStyle name="Normal 5 3 3 14" xfId="39387"/>
    <cellStyle name="Normal 5 3 3 15" xfId="49928"/>
    <cellStyle name="Normal 5 3 3 2" xfId="182"/>
    <cellStyle name="Normal 5 3 3 2 10" xfId="13409"/>
    <cellStyle name="Normal 5 3 3 2 11" xfId="18339"/>
    <cellStyle name="Normal 5 3 3 2 12" xfId="28901"/>
    <cellStyle name="Normal 5 3 3 2 13" xfId="39456"/>
    <cellStyle name="Normal 5 3 3 2 14" xfId="50016"/>
    <cellStyle name="Normal 5 3 3 2 2" xfId="362"/>
    <cellStyle name="Normal 5 3 3 2 2 10" xfId="29077"/>
    <cellStyle name="Normal 5 3 3 2 2 11" xfId="39632"/>
    <cellStyle name="Normal 5 3 3 2 2 12" xfId="50192"/>
    <cellStyle name="Normal 5 3 3 2 2 2" xfId="715"/>
    <cellStyle name="Normal 5 3 3 2 2 2 10" xfId="50544"/>
    <cellStyle name="Normal 5 3 3 2 2 2 2" xfId="1947"/>
    <cellStyle name="Normal 5 3 3 2 2 2 2 2" xfId="7233"/>
    <cellStyle name="Normal 5 3 3 2 2 2 2 2 2" xfId="12514"/>
    <cellStyle name="Normal 5 3 3 2 2 2 2 2 2 2" xfId="28020"/>
    <cellStyle name="Normal 5 3 3 2 2 2 2 2 2 3" xfId="38577"/>
    <cellStyle name="Normal 5 3 3 2 2 2 2 2 2 4" xfId="49132"/>
    <cellStyle name="Normal 5 3 3 2 2 2 2 2 2 5" xfId="59696"/>
    <cellStyle name="Normal 5 3 3 2 2 2 2 2 3" xfId="17633"/>
    <cellStyle name="Normal 5 3 3 2 2 2 2 2 4" xfId="22740"/>
    <cellStyle name="Normal 5 3 3 2 2 2 2 2 5" xfId="33297"/>
    <cellStyle name="Normal 5 3 3 2 2 2 2 2 6" xfId="43852"/>
    <cellStyle name="Normal 5 3 3 2 2 2 2 2 7" xfId="54416"/>
    <cellStyle name="Normal 5 3 3 2 2 2 2 3" xfId="9873"/>
    <cellStyle name="Normal 5 3 3 2 2 2 2 3 2" xfId="25380"/>
    <cellStyle name="Normal 5 3 3 2 2 2 2 3 3" xfId="35937"/>
    <cellStyle name="Normal 5 3 3 2 2 2 2 3 4" xfId="46492"/>
    <cellStyle name="Normal 5 3 3 2 2 2 2 3 5" xfId="57056"/>
    <cellStyle name="Normal 5 3 3 2 2 2 2 4" xfId="4591"/>
    <cellStyle name="Normal 5 3 3 2 2 2 2 5" xfId="15169"/>
    <cellStyle name="Normal 5 3 3 2 2 2 2 6" xfId="20100"/>
    <cellStyle name="Normal 5 3 3 2 2 2 2 7" xfId="30657"/>
    <cellStyle name="Normal 5 3 3 2 2 2 2 8" xfId="41212"/>
    <cellStyle name="Normal 5 3 3 2 2 2 2 9" xfId="51776"/>
    <cellStyle name="Normal 5 3 3 2 2 2 3" xfId="6001"/>
    <cellStyle name="Normal 5 3 3 2 2 2 3 2" xfId="11282"/>
    <cellStyle name="Normal 5 3 3 2 2 2 3 2 2" xfId="26788"/>
    <cellStyle name="Normal 5 3 3 2 2 2 3 2 3" xfId="37345"/>
    <cellStyle name="Normal 5 3 3 2 2 2 3 2 4" xfId="47900"/>
    <cellStyle name="Normal 5 3 3 2 2 2 3 2 5" xfId="58464"/>
    <cellStyle name="Normal 5 3 3 2 2 2 3 3" xfId="16401"/>
    <cellStyle name="Normal 5 3 3 2 2 2 3 4" xfId="21508"/>
    <cellStyle name="Normal 5 3 3 2 2 2 3 5" xfId="32065"/>
    <cellStyle name="Normal 5 3 3 2 2 2 3 6" xfId="42620"/>
    <cellStyle name="Normal 5 3 3 2 2 2 3 7" xfId="53184"/>
    <cellStyle name="Normal 5 3 3 2 2 2 4" xfId="8641"/>
    <cellStyle name="Normal 5 3 3 2 2 2 4 2" xfId="24148"/>
    <cellStyle name="Normal 5 3 3 2 2 2 4 3" xfId="34705"/>
    <cellStyle name="Normal 5 3 3 2 2 2 4 4" xfId="45260"/>
    <cellStyle name="Normal 5 3 3 2 2 2 4 5" xfId="55824"/>
    <cellStyle name="Normal 5 3 3 2 2 2 5" xfId="3359"/>
    <cellStyle name="Normal 5 3 3 2 2 2 6" xfId="13937"/>
    <cellStyle name="Normal 5 3 3 2 2 2 7" xfId="18868"/>
    <cellStyle name="Normal 5 3 3 2 2 2 8" xfId="29425"/>
    <cellStyle name="Normal 5 3 3 2 2 2 9" xfId="39980"/>
    <cellStyle name="Normal 5 3 3 2 2 3" xfId="1067"/>
    <cellStyle name="Normal 5 3 3 2 2 3 10" xfId="50896"/>
    <cellStyle name="Normal 5 3 3 2 2 3 2" xfId="2299"/>
    <cellStyle name="Normal 5 3 3 2 2 3 2 2" xfId="7585"/>
    <cellStyle name="Normal 5 3 3 2 2 3 2 2 2" xfId="12866"/>
    <cellStyle name="Normal 5 3 3 2 2 3 2 2 2 2" xfId="28372"/>
    <cellStyle name="Normal 5 3 3 2 2 3 2 2 2 3" xfId="38929"/>
    <cellStyle name="Normal 5 3 3 2 2 3 2 2 2 4" xfId="49484"/>
    <cellStyle name="Normal 5 3 3 2 2 3 2 2 2 5" xfId="60048"/>
    <cellStyle name="Normal 5 3 3 2 2 3 2 2 3" xfId="17985"/>
    <cellStyle name="Normal 5 3 3 2 2 3 2 2 4" xfId="23092"/>
    <cellStyle name="Normal 5 3 3 2 2 3 2 2 5" xfId="33649"/>
    <cellStyle name="Normal 5 3 3 2 2 3 2 2 6" xfId="44204"/>
    <cellStyle name="Normal 5 3 3 2 2 3 2 2 7" xfId="54768"/>
    <cellStyle name="Normal 5 3 3 2 2 3 2 3" xfId="10225"/>
    <cellStyle name="Normal 5 3 3 2 2 3 2 3 2" xfId="25732"/>
    <cellStyle name="Normal 5 3 3 2 2 3 2 3 3" xfId="36289"/>
    <cellStyle name="Normal 5 3 3 2 2 3 2 3 4" xfId="46844"/>
    <cellStyle name="Normal 5 3 3 2 2 3 2 3 5" xfId="57408"/>
    <cellStyle name="Normal 5 3 3 2 2 3 2 4" xfId="4943"/>
    <cellStyle name="Normal 5 3 3 2 2 3 2 5" xfId="15521"/>
    <cellStyle name="Normal 5 3 3 2 2 3 2 6" xfId="20452"/>
    <cellStyle name="Normal 5 3 3 2 2 3 2 7" xfId="31009"/>
    <cellStyle name="Normal 5 3 3 2 2 3 2 8" xfId="41564"/>
    <cellStyle name="Normal 5 3 3 2 2 3 2 9" xfId="52128"/>
    <cellStyle name="Normal 5 3 3 2 2 3 3" xfId="6353"/>
    <cellStyle name="Normal 5 3 3 2 2 3 3 2" xfId="11634"/>
    <cellStyle name="Normal 5 3 3 2 2 3 3 2 2" xfId="27140"/>
    <cellStyle name="Normal 5 3 3 2 2 3 3 2 3" xfId="37697"/>
    <cellStyle name="Normal 5 3 3 2 2 3 3 2 4" xfId="48252"/>
    <cellStyle name="Normal 5 3 3 2 2 3 3 2 5" xfId="58816"/>
    <cellStyle name="Normal 5 3 3 2 2 3 3 3" xfId="16753"/>
    <cellStyle name="Normal 5 3 3 2 2 3 3 4" xfId="21860"/>
    <cellStyle name="Normal 5 3 3 2 2 3 3 5" xfId="32417"/>
    <cellStyle name="Normal 5 3 3 2 2 3 3 6" xfId="42972"/>
    <cellStyle name="Normal 5 3 3 2 2 3 3 7" xfId="53536"/>
    <cellStyle name="Normal 5 3 3 2 2 3 4" xfId="8993"/>
    <cellStyle name="Normal 5 3 3 2 2 3 4 2" xfId="24500"/>
    <cellStyle name="Normal 5 3 3 2 2 3 4 3" xfId="35057"/>
    <cellStyle name="Normal 5 3 3 2 2 3 4 4" xfId="45612"/>
    <cellStyle name="Normal 5 3 3 2 2 3 4 5" xfId="56176"/>
    <cellStyle name="Normal 5 3 3 2 2 3 5" xfId="3711"/>
    <cellStyle name="Normal 5 3 3 2 2 3 6" xfId="14289"/>
    <cellStyle name="Normal 5 3 3 2 2 3 7" xfId="19220"/>
    <cellStyle name="Normal 5 3 3 2 2 3 8" xfId="29777"/>
    <cellStyle name="Normal 5 3 3 2 2 3 9" xfId="40332"/>
    <cellStyle name="Normal 5 3 3 2 2 4" xfId="1595"/>
    <cellStyle name="Normal 5 3 3 2 2 4 2" xfId="6881"/>
    <cellStyle name="Normal 5 3 3 2 2 4 2 2" xfId="12162"/>
    <cellStyle name="Normal 5 3 3 2 2 4 2 2 2" xfId="27668"/>
    <cellStyle name="Normal 5 3 3 2 2 4 2 2 3" xfId="38225"/>
    <cellStyle name="Normal 5 3 3 2 2 4 2 2 4" xfId="48780"/>
    <cellStyle name="Normal 5 3 3 2 2 4 2 2 5" xfId="59344"/>
    <cellStyle name="Normal 5 3 3 2 2 4 2 3" xfId="17281"/>
    <cellStyle name="Normal 5 3 3 2 2 4 2 4" xfId="22388"/>
    <cellStyle name="Normal 5 3 3 2 2 4 2 5" xfId="32945"/>
    <cellStyle name="Normal 5 3 3 2 2 4 2 6" xfId="43500"/>
    <cellStyle name="Normal 5 3 3 2 2 4 2 7" xfId="54064"/>
    <cellStyle name="Normal 5 3 3 2 2 4 3" xfId="9521"/>
    <cellStyle name="Normal 5 3 3 2 2 4 3 2" xfId="25028"/>
    <cellStyle name="Normal 5 3 3 2 2 4 3 3" xfId="35585"/>
    <cellStyle name="Normal 5 3 3 2 2 4 3 4" xfId="46140"/>
    <cellStyle name="Normal 5 3 3 2 2 4 3 5" xfId="56704"/>
    <cellStyle name="Normal 5 3 3 2 2 4 4" xfId="4239"/>
    <cellStyle name="Normal 5 3 3 2 2 4 5" xfId="14817"/>
    <cellStyle name="Normal 5 3 3 2 2 4 6" xfId="19748"/>
    <cellStyle name="Normal 5 3 3 2 2 4 7" xfId="30305"/>
    <cellStyle name="Normal 5 3 3 2 2 4 8" xfId="40860"/>
    <cellStyle name="Normal 5 3 3 2 2 4 9" xfId="51424"/>
    <cellStyle name="Normal 5 3 3 2 2 5" xfId="5648"/>
    <cellStyle name="Normal 5 3 3 2 2 5 2" xfId="10930"/>
    <cellStyle name="Normal 5 3 3 2 2 5 2 2" xfId="26436"/>
    <cellStyle name="Normal 5 3 3 2 2 5 2 3" xfId="36993"/>
    <cellStyle name="Normal 5 3 3 2 2 5 2 4" xfId="47548"/>
    <cellStyle name="Normal 5 3 3 2 2 5 2 5" xfId="58112"/>
    <cellStyle name="Normal 5 3 3 2 2 5 3" xfId="16049"/>
    <cellStyle name="Normal 5 3 3 2 2 5 4" xfId="21156"/>
    <cellStyle name="Normal 5 3 3 2 2 5 5" xfId="31713"/>
    <cellStyle name="Normal 5 3 3 2 2 5 6" xfId="42268"/>
    <cellStyle name="Normal 5 3 3 2 2 5 7" xfId="52832"/>
    <cellStyle name="Normal 5 3 3 2 2 6" xfId="8289"/>
    <cellStyle name="Normal 5 3 3 2 2 6 2" xfId="23796"/>
    <cellStyle name="Normal 5 3 3 2 2 6 3" xfId="34353"/>
    <cellStyle name="Normal 5 3 3 2 2 6 4" xfId="44908"/>
    <cellStyle name="Normal 5 3 3 2 2 6 5" xfId="55472"/>
    <cellStyle name="Normal 5 3 3 2 2 7" xfId="3011"/>
    <cellStyle name="Normal 5 3 3 2 2 8" xfId="13585"/>
    <cellStyle name="Normal 5 3 3 2 2 9" xfId="18516"/>
    <cellStyle name="Normal 5 3 3 2 3" xfId="538"/>
    <cellStyle name="Normal 5 3 3 2 3 10" xfId="39804"/>
    <cellStyle name="Normal 5 3 3 2 3 11" xfId="50368"/>
    <cellStyle name="Normal 5 3 3 2 3 2" xfId="1243"/>
    <cellStyle name="Normal 5 3 3 2 3 2 10" xfId="51072"/>
    <cellStyle name="Normal 5 3 3 2 3 2 2" xfId="2475"/>
    <cellStyle name="Normal 5 3 3 2 3 2 2 2" xfId="7761"/>
    <cellStyle name="Normal 5 3 3 2 3 2 2 2 2" xfId="13042"/>
    <cellStyle name="Normal 5 3 3 2 3 2 2 2 2 2" xfId="28548"/>
    <cellStyle name="Normal 5 3 3 2 3 2 2 2 2 3" xfId="39105"/>
    <cellStyle name="Normal 5 3 3 2 3 2 2 2 2 4" xfId="49660"/>
    <cellStyle name="Normal 5 3 3 2 3 2 2 2 2 5" xfId="60224"/>
    <cellStyle name="Normal 5 3 3 2 3 2 2 2 3" xfId="18161"/>
    <cellStyle name="Normal 5 3 3 2 3 2 2 2 4" xfId="23268"/>
    <cellStyle name="Normal 5 3 3 2 3 2 2 2 5" xfId="33825"/>
    <cellStyle name="Normal 5 3 3 2 3 2 2 2 6" xfId="44380"/>
    <cellStyle name="Normal 5 3 3 2 3 2 2 2 7" xfId="54944"/>
    <cellStyle name="Normal 5 3 3 2 3 2 2 3" xfId="10401"/>
    <cellStyle name="Normal 5 3 3 2 3 2 2 3 2" xfId="25908"/>
    <cellStyle name="Normal 5 3 3 2 3 2 2 3 3" xfId="36465"/>
    <cellStyle name="Normal 5 3 3 2 3 2 2 3 4" xfId="47020"/>
    <cellStyle name="Normal 5 3 3 2 3 2 2 3 5" xfId="57584"/>
    <cellStyle name="Normal 5 3 3 2 3 2 2 4" xfId="5119"/>
    <cellStyle name="Normal 5 3 3 2 3 2 2 5" xfId="15697"/>
    <cellStyle name="Normal 5 3 3 2 3 2 2 6" xfId="20628"/>
    <cellStyle name="Normal 5 3 3 2 3 2 2 7" xfId="31185"/>
    <cellStyle name="Normal 5 3 3 2 3 2 2 8" xfId="41740"/>
    <cellStyle name="Normal 5 3 3 2 3 2 2 9" xfId="52304"/>
    <cellStyle name="Normal 5 3 3 2 3 2 3" xfId="6529"/>
    <cellStyle name="Normal 5 3 3 2 3 2 3 2" xfId="11810"/>
    <cellStyle name="Normal 5 3 3 2 3 2 3 2 2" xfId="27316"/>
    <cellStyle name="Normal 5 3 3 2 3 2 3 2 3" xfId="37873"/>
    <cellStyle name="Normal 5 3 3 2 3 2 3 2 4" xfId="48428"/>
    <cellStyle name="Normal 5 3 3 2 3 2 3 2 5" xfId="58992"/>
    <cellStyle name="Normal 5 3 3 2 3 2 3 3" xfId="16929"/>
    <cellStyle name="Normal 5 3 3 2 3 2 3 4" xfId="22036"/>
    <cellStyle name="Normal 5 3 3 2 3 2 3 5" xfId="32593"/>
    <cellStyle name="Normal 5 3 3 2 3 2 3 6" xfId="43148"/>
    <cellStyle name="Normal 5 3 3 2 3 2 3 7" xfId="53712"/>
    <cellStyle name="Normal 5 3 3 2 3 2 4" xfId="9169"/>
    <cellStyle name="Normal 5 3 3 2 3 2 4 2" xfId="24676"/>
    <cellStyle name="Normal 5 3 3 2 3 2 4 3" xfId="35233"/>
    <cellStyle name="Normal 5 3 3 2 3 2 4 4" xfId="45788"/>
    <cellStyle name="Normal 5 3 3 2 3 2 4 5" xfId="56352"/>
    <cellStyle name="Normal 5 3 3 2 3 2 5" xfId="3887"/>
    <cellStyle name="Normal 5 3 3 2 3 2 6" xfId="14465"/>
    <cellStyle name="Normal 5 3 3 2 3 2 7" xfId="19396"/>
    <cellStyle name="Normal 5 3 3 2 3 2 8" xfId="29953"/>
    <cellStyle name="Normal 5 3 3 2 3 2 9" xfId="40508"/>
    <cellStyle name="Normal 5 3 3 2 3 3" xfId="1771"/>
    <cellStyle name="Normal 5 3 3 2 3 3 2" xfId="7057"/>
    <cellStyle name="Normal 5 3 3 2 3 3 2 2" xfId="12338"/>
    <cellStyle name="Normal 5 3 3 2 3 3 2 2 2" xfId="27844"/>
    <cellStyle name="Normal 5 3 3 2 3 3 2 2 3" xfId="38401"/>
    <cellStyle name="Normal 5 3 3 2 3 3 2 2 4" xfId="48956"/>
    <cellStyle name="Normal 5 3 3 2 3 3 2 2 5" xfId="59520"/>
    <cellStyle name="Normal 5 3 3 2 3 3 2 3" xfId="17457"/>
    <cellStyle name="Normal 5 3 3 2 3 3 2 4" xfId="22564"/>
    <cellStyle name="Normal 5 3 3 2 3 3 2 5" xfId="33121"/>
    <cellStyle name="Normal 5 3 3 2 3 3 2 6" xfId="43676"/>
    <cellStyle name="Normal 5 3 3 2 3 3 2 7" xfId="54240"/>
    <cellStyle name="Normal 5 3 3 2 3 3 3" xfId="9697"/>
    <cellStyle name="Normal 5 3 3 2 3 3 3 2" xfId="25204"/>
    <cellStyle name="Normal 5 3 3 2 3 3 3 3" xfId="35761"/>
    <cellStyle name="Normal 5 3 3 2 3 3 3 4" xfId="46316"/>
    <cellStyle name="Normal 5 3 3 2 3 3 3 5" xfId="56880"/>
    <cellStyle name="Normal 5 3 3 2 3 3 4" xfId="4415"/>
    <cellStyle name="Normal 5 3 3 2 3 3 5" xfId="14993"/>
    <cellStyle name="Normal 5 3 3 2 3 3 6" xfId="19924"/>
    <cellStyle name="Normal 5 3 3 2 3 3 7" xfId="30481"/>
    <cellStyle name="Normal 5 3 3 2 3 3 8" xfId="41036"/>
    <cellStyle name="Normal 5 3 3 2 3 3 9" xfId="51600"/>
    <cellStyle name="Normal 5 3 3 2 3 4" xfId="5824"/>
    <cellStyle name="Normal 5 3 3 2 3 4 2" xfId="11106"/>
    <cellStyle name="Normal 5 3 3 2 3 4 2 2" xfId="26612"/>
    <cellStyle name="Normal 5 3 3 2 3 4 2 3" xfId="37169"/>
    <cellStyle name="Normal 5 3 3 2 3 4 2 4" xfId="47724"/>
    <cellStyle name="Normal 5 3 3 2 3 4 2 5" xfId="58288"/>
    <cellStyle name="Normal 5 3 3 2 3 4 3" xfId="16225"/>
    <cellStyle name="Normal 5 3 3 2 3 4 4" xfId="21332"/>
    <cellStyle name="Normal 5 3 3 2 3 4 5" xfId="31889"/>
    <cellStyle name="Normal 5 3 3 2 3 4 6" xfId="42444"/>
    <cellStyle name="Normal 5 3 3 2 3 4 7" xfId="53008"/>
    <cellStyle name="Normal 5 3 3 2 3 5" xfId="8465"/>
    <cellStyle name="Normal 5 3 3 2 3 5 2" xfId="23972"/>
    <cellStyle name="Normal 5 3 3 2 3 5 3" xfId="34529"/>
    <cellStyle name="Normal 5 3 3 2 3 5 4" xfId="45084"/>
    <cellStyle name="Normal 5 3 3 2 3 5 5" xfId="55648"/>
    <cellStyle name="Normal 5 3 3 2 3 6" xfId="3183"/>
    <cellStyle name="Normal 5 3 3 2 3 7" xfId="13761"/>
    <cellStyle name="Normal 5 3 3 2 3 8" xfId="18692"/>
    <cellStyle name="Normal 5 3 3 2 3 9" xfId="29249"/>
    <cellStyle name="Normal 5 3 3 2 4" xfId="891"/>
    <cellStyle name="Normal 5 3 3 2 4 10" xfId="50720"/>
    <cellStyle name="Normal 5 3 3 2 4 2" xfId="2123"/>
    <cellStyle name="Normal 5 3 3 2 4 2 2" xfId="7409"/>
    <cellStyle name="Normal 5 3 3 2 4 2 2 2" xfId="12690"/>
    <cellStyle name="Normal 5 3 3 2 4 2 2 2 2" xfId="28196"/>
    <cellStyle name="Normal 5 3 3 2 4 2 2 2 3" xfId="38753"/>
    <cellStyle name="Normal 5 3 3 2 4 2 2 2 4" xfId="49308"/>
    <cellStyle name="Normal 5 3 3 2 4 2 2 2 5" xfId="59872"/>
    <cellStyle name="Normal 5 3 3 2 4 2 2 3" xfId="17809"/>
    <cellStyle name="Normal 5 3 3 2 4 2 2 4" xfId="22916"/>
    <cellStyle name="Normal 5 3 3 2 4 2 2 5" xfId="33473"/>
    <cellStyle name="Normal 5 3 3 2 4 2 2 6" xfId="44028"/>
    <cellStyle name="Normal 5 3 3 2 4 2 2 7" xfId="54592"/>
    <cellStyle name="Normal 5 3 3 2 4 2 3" xfId="10049"/>
    <cellStyle name="Normal 5 3 3 2 4 2 3 2" xfId="25556"/>
    <cellStyle name="Normal 5 3 3 2 4 2 3 3" xfId="36113"/>
    <cellStyle name="Normal 5 3 3 2 4 2 3 4" xfId="46668"/>
    <cellStyle name="Normal 5 3 3 2 4 2 3 5" xfId="57232"/>
    <cellStyle name="Normal 5 3 3 2 4 2 4" xfId="4767"/>
    <cellStyle name="Normal 5 3 3 2 4 2 5" xfId="15345"/>
    <cellStyle name="Normal 5 3 3 2 4 2 6" xfId="20276"/>
    <cellStyle name="Normal 5 3 3 2 4 2 7" xfId="30833"/>
    <cellStyle name="Normal 5 3 3 2 4 2 8" xfId="41388"/>
    <cellStyle name="Normal 5 3 3 2 4 2 9" xfId="51952"/>
    <cellStyle name="Normal 5 3 3 2 4 3" xfId="6177"/>
    <cellStyle name="Normal 5 3 3 2 4 3 2" xfId="11458"/>
    <cellStyle name="Normal 5 3 3 2 4 3 2 2" xfId="26964"/>
    <cellStyle name="Normal 5 3 3 2 4 3 2 3" xfId="37521"/>
    <cellStyle name="Normal 5 3 3 2 4 3 2 4" xfId="48076"/>
    <cellStyle name="Normal 5 3 3 2 4 3 2 5" xfId="58640"/>
    <cellStyle name="Normal 5 3 3 2 4 3 3" xfId="16577"/>
    <cellStyle name="Normal 5 3 3 2 4 3 4" xfId="21684"/>
    <cellStyle name="Normal 5 3 3 2 4 3 5" xfId="32241"/>
    <cellStyle name="Normal 5 3 3 2 4 3 6" xfId="42796"/>
    <cellStyle name="Normal 5 3 3 2 4 3 7" xfId="53360"/>
    <cellStyle name="Normal 5 3 3 2 4 4" xfId="8817"/>
    <cellStyle name="Normal 5 3 3 2 4 4 2" xfId="24324"/>
    <cellStyle name="Normal 5 3 3 2 4 4 3" xfId="34881"/>
    <cellStyle name="Normal 5 3 3 2 4 4 4" xfId="45436"/>
    <cellStyle name="Normal 5 3 3 2 4 4 5" xfId="56000"/>
    <cellStyle name="Normal 5 3 3 2 4 5" xfId="3535"/>
    <cellStyle name="Normal 5 3 3 2 4 6" xfId="14113"/>
    <cellStyle name="Normal 5 3 3 2 4 7" xfId="19044"/>
    <cellStyle name="Normal 5 3 3 2 4 8" xfId="29601"/>
    <cellStyle name="Normal 5 3 3 2 4 9" xfId="40156"/>
    <cellStyle name="Normal 5 3 3 2 5" xfId="1419"/>
    <cellStyle name="Normal 5 3 3 2 5 2" xfId="6705"/>
    <cellStyle name="Normal 5 3 3 2 5 2 2" xfId="11986"/>
    <cellStyle name="Normal 5 3 3 2 5 2 2 2" xfId="27492"/>
    <cellStyle name="Normal 5 3 3 2 5 2 2 3" xfId="38049"/>
    <cellStyle name="Normal 5 3 3 2 5 2 2 4" xfId="48604"/>
    <cellStyle name="Normal 5 3 3 2 5 2 2 5" xfId="59168"/>
    <cellStyle name="Normal 5 3 3 2 5 2 3" xfId="17105"/>
    <cellStyle name="Normal 5 3 3 2 5 2 4" xfId="22212"/>
    <cellStyle name="Normal 5 3 3 2 5 2 5" xfId="32769"/>
    <cellStyle name="Normal 5 3 3 2 5 2 6" xfId="43324"/>
    <cellStyle name="Normal 5 3 3 2 5 2 7" xfId="53888"/>
    <cellStyle name="Normal 5 3 3 2 5 3" xfId="9345"/>
    <cellStyle name="Normal 5 3 3 2 5 3 2" xfId="24852"/>
    <cellStyle name="Normal 5 3 3 2 5 3 3" xfId="35409"/>
    <cellStyle name="Normal 5 3 3 2 5 3 4" xfId="45964"/>
    <cellStyle name="Normal 5 3 3 2 5 3 5" xfId="56528"/>
    <cellStyle name="Normal 5 3 3 2 5 4" xfId="4063"/>
    <cellStyle name="Normal 5 3 3 2 5 5" xfId="14641"/>
    <cellStyle name="Normal 5 3 3 2 5 6" xfId="19572"/>
    <cellStyle name="Normal 5 3 3 2 5 7" xfId="30129"/>
    <cellStyle name="Normal 5 3 3 2 5 8" xfId="40684"/>
    <cellStyle name="Normal 5 3 3 2 5 9" xfId="51248"/>
    <cellStyle name="Normal 5 3 3 2 6" xfId="2651"/>
    <cellStyle name="Normal 5 3 3 2 6 2" xfId="7937"/>
    <cellStyle name="Normal 5 3 3 2 6 2 2" xfId="13218"/>
    <cellStyle name="Normal 5 3 3 2 6 2 2 2" xfId="28724"/>
    <cellStyle name="Normal 5 3 3 2 6 2 2 3" xfId="39281"/>
    <cellStyle name="Normal 5 3 3 2 6 2 2 4" xfId="49836"/>
    <cellStyle name="Normal 5 3 3 2 6 2 2 5" xfId="60400"/>
    <cellStyle name="Normal 5 3 3 2 6 2 3" xfId="23444"/>
    <cellStyle name="Normal 5 3 3 2 6 2 4" xfId="34001"/>
    <cellStyle name="Normal 5 3 3 2 6 2 5" xfId="44556"/>
    <cellStyle name="Normal 5 3 3 2 6 2 6" xfId="55120"/>
    <cellStyle name="Normal 5 3 3 2 6 3" xfId="10577"/>
    <cellStyle name="Normal 5 3 3 2 6 3 2" xfId="26084"/>
    <cellStyle name="Normal 5 3 3 2 6 3 3" xfId="36641"/>
    <cellStyle name="Normal 5 3 3 2 6 3 4" xfId="47196"/>
    <cellStyle name="Normal 5 3 3 2 6 3 5" xfId="57760"/>
    <cellStyle name="Normal 5 3 3 2 6 4" xfId="5295"/>
    <cellStyle name="Normal 5 3 3 2 6 5" xfId="15873"/>
    <cellStyle name="Normal 5 3 3 2 6 6" xfId="20804"/>
    <cellStyle name="Normal 5 3 3 2 6 7" xfId="31361"/>
    <cellStyle name="Normal 5 3 3 2 6 8" xfId="41916"/>
    <cellStyle name="Normal 5 3 3 2 6 9" xfId="52480"/>
    <cellStyle name="Normal 5 3 3 2 7" xfId="5472"/>
    <cellStyle name="Normal 5 3 3 2 7 2" xfId="10754"/>
    <cellStyle name="Normal 5 3 3 2 7 2 2" xfId="26260"/>
    <cellStyle name="Normal 5 3 3 2 7 2 3" xfId="36817"/>
    <cellStyle name="Normal 5 3 3 2 7 2 4" xfId="47372"/>
    <cellStyle name="Normal 5 3 3 2 7 2 5" xfId="57936"/>
    <cellStyle name="Normal 5 3 3 2 7 3" xfId="20980"/>
    <cellStyle name="Normal 5 3 3 2 7 4" xfId="31537"/>
    <cellStyle name="Normal 5 3 3 2 7 5" xfId="42092"/>
    <cellStyle name="Normal 5 3 3 2 7 6" xfId="52656"/>
    <cellStyle name="Normal 5 3 3 2 8" xfId="8113"/>
    <cellStyle name="Normal 5 3 3 2 8 2" xfId="23620"/>
    <cellStyle name="Normal 5 3 3 2 8 3" xfId="34177"/>
    <cellStyle name="Normal 5 3 3 2 8 4" xfId="44732"/>
    <cellStyle name="Normal 5 3 3 2 8 5" xfId="55296"/>
    <cellStyle name="Normal 5 3 3 2 9" xfId="2828"/>
    <cellStyle name="Normal 5 3 3 3" xfId="275"/>
    <cellStyle name="Normal 5 3 3 3 10" xfId="28990"/>
    <cellStyle name="Normal 5 3 3 3 11" xfId="39545"/>
    <cellStyle name="Normal 5 3 3 3 12" xfId="50105"/>
    <cellStyle name="Normal 5 3 3 3 2" xfId="628"/>
    <cellStyle name="Normal 5 3 3 3 2 10" xfId="50457"/>
    <cellStyle name="Normal 5 3 3 3 2 2" xfId="1860"/>
    <cellStyle name="Normal 5 3 3 3 2 2 2" xfId="7146"/>
    <cellStyle name="Normal 5 3 3 3 2 2 2 2" xfId="12427"/>
    <cellStyle name="Normal 5 3 3 3 2 2 2 2 2" xfId="27933"/>
    <cellStyle name="Normal 5 3 3 3 2 2 2 2 3" xfId="38490"/>
    <cellStyle name="Normal 5 3 3 3 2 2 2 2 4" xfId="49045"/>
    <cellStyle name="Normal 5 3 3 3 2 2 2 2 5" xfId="59609"/>
    <cellStyle name="Normal 5 3 3 3 2 2 2 3" xfId="17546"/>
    <cellStyle name="Normal 5 3 3 3 2 2 2 4" xfId="22653"/>
    <cellStyle name="Normal 5 3 3 3 2 2 2 5" xfId="33210"/>
    <cellStyle name="Normal 5 3 3 3 2 2 2 6" xfId="43765"/>
    <cellStyle name="Normal 5 3 3 3 2 2 2 7" xfId="54329"/>
    <cellStyle name="Normal 5 3 3 3 2 2 3" xfId="9786"/>
    <cellStyle name="Normal 5 3 3 3 2 2 3 2" xfId="25293"/>
    <cellStyle name="Normal 5 3 3 3 2 2 3 3" xfId="35850"/>
    <cellStyle name="Normal 5 3 3 3 2 2 3 4" xfId="46405"/>
    <cellStyle name="Normal 5 3 3 3 2 2 3 5" xfId="56969"/>
    <cellStyle name="Normal 5 3 3 3 2 2 4" xfId="4504"/>
    <cellStyle name="Normal 5 3 3 3 2 2 5" xfId="15082"/>
    <cellStyle name="Normal 5 3 3 3 2 2 6" xfId="20013"/>
    <cellStyle name="Normal 5 3 3 3 2 2 7" xfId="30570"/>
    <cellStyle name="Normal 5 3 3 3 2 2 8" xfId="41125"/>
    <cellStyle name="Normal 5 3 3 3 2 2 9" xfId="51689"/>
    <cellStyle name="Normal 5 3 3 3 2 3" xfId="5914"/>
    <cellStyle name="Normal 5 3 3 3 2 3 2" xfId="11195"/>
    <cellStyle name="Normal 5 3 3 3 2 3 2 2" xfId="26701"/>
    <cellStyle name="Normal 5 3 3 3 2 3 2 3" xfId="37258"/>
    <cellStyle name="Normal 5 3 3 3 2 3 2 4" xfId="47813"/>
    <cellStyle name="Normal 5 3 3 3 2 3 2 5" xfId="58377"/>
    <cellStyle name="Normal 5 3 3 3 2 3 3" xfId="16314"/>
    <cellStyle name="Normal 5 3 3 3 2 3 4" xfId="21421"/>
    <cellStyle name="Normal 5 3 3 3 2 3 5" xfId="31978"/>
    <cellStyle name="Normal 5 3 3 3 2 3 6" xfId="42533"/>
    <cellStyle name="Normal 5 3 3 3 2 3 7" xfId="53097"/>
    <cellStyle name="Normal 5 3 3 3 2 4" xfId="8554"/>
    <cellStyle name="Normal 5 3 3 3 2 4 2" xfId="24061"/>
    <cellStyle name="Normal 5 3 3 3 2 4 3" xfId="34618"/>
    <cellStyle name="Normal 5 3 3 3 2 4 4" xfId="45173"/>
    <cellStyle name="Normal 5 3 3 3 2 4 5" xfId="55737"/>
    <cellStyle name="Normal 5 3 3 3 2 5" xfId="3272"/>
    <cellStyle name="Normal 5 3 3 3 2 6" xfId="13850"/>
    <cellStyle name="Normal 5 3 3 3 2 7" xfId="18781"/>
    <cellStyle name="Normal 5 3 3 3 2 8" xfId="29338"/>
    <cellStyle name="Normal 5 3 3 3 2 9" xfId="39893"/>
    <cellStyle name="Normal 5 3 3 3 3" xfId="980"/>
    <cellStyle name="Normal 5 3 3 3 3 10" xfId="50809"/>
    <cellStyle name="Normal 5 3 3 3 3 2" xfId="2212"/>
    <cellStyle name="Normal 5 3 3 3 3 2 2" xfId="7498"/>
    <cellStyle name="Normal 5 3 3 3 3 2 2 2" xfId="12779"/>
    <cellStyle name="Normal 5 3 3 3 3 2 2 2 2" xfId="28285"/>
    <cellStyle name="Normal 5 3 3 3 3 2 2 2 3" xfId="38842"/>
    <cellStyle name="Normal 5 3 3 3 3 2 2 2 4" xfId="49397"/>
    <cellStyle name="Normal 5 3 3 3 3 2 2 2 5" xfId="59961"/>
    <cellStyle name="Normal 5 3 3 3 3 2 2 3" xfId="17898"/>
    <cellStyle name="Normal 5 3 3 3 3 2 2 4" xfId="23005"/>
    <cellStyle name="Normal 5 3 3 3 3 2 2 5" xfId="33562"/>
    <cellStyle name="Normal 5 3 3 3 3 2 2 6" xfId="44117"/>
    <cellStyle name="Normal 5 3 3 3 3 2 2 7" xfId="54681"/>
    <cellStyle name="Normal 5 3 3 3 3 2 3" xfId="10138"/>
    <cellStyle name="Normal 5 3 3 3 3 2 3 2" xfId="25645"/>
    <cellStyle name="Normal 5 3 3 3 3 2 3 3" xfId="36202"/>
    <cellStyle name="Normal 5 3 3 3 3 2 3 4" xfId="46757"/>
    <cellStyle name="Normal 5 3 3 3 3 2 3 5" xfId="57321"/>
    <cellStyle name="Normal 5 3 3 3 3 2 4" xfId="4856"/>
    <cellStyle name="Normal 5 3 3 3 3 2 5" xfId="15434"/>
    <cellStyle name="Normal 5 3 3 3 3 2 6" xfId="20365"/>
    <cellStyle name="Normal 5 3 3 3 3 2 7" xfId="30922"/>
    <cellStyle name="Normal 5 3 3 3 3 2 8" xfId="41477"/>
    <cellStyle name="Normal 5 3 3 3 3 2 9" xfId="52041"/>
    <cellStyle name="Normal 5 3 3 3 3 3" xfId="6266"/>
    <cellStyle name="Normal 5 3 3 3 3 3 2" xfId="11547"/>
    <cellStyle name="Normal 5 3 3 3 3 3 2 2" xfId="27053"/>
    <cellStyle name="Normal 5 3 3 3 3 3 2 3" xfId="37610"/>
    <cellStyle name="Normal 5 3 3 3 3 3 2 4" xfId="48165"/>
    <cellStyle name="Normal 5 3 3 3 3 3 2 5" xfId="58729"/>
    <cellStyle name="Normal 5 3 3 3 3 3 3" xfId="16666"/>
    <cellStyle name="Normal 5 3 3 3 3 3 4" xfId="21773"/>
    <cellStyle name="Normal 5 3 3 3 3 3 5" xfId="32330"/>
    <cellStyle name="Normal 5 3 3 3 3 3 6" xfId="42885"/>
    <cellStyle name="Normal 5 3 3 3 3 3 7" xfId="53449"/>
    <cellStyle name="Normal 5 3 3 3 3 4" xfId="8906"/>
    <cellStyle name="Normal 5 3 3 3 3 4 2" xfId="24413"/>
    <cellStyle name="Normal 5 3 3 3 3 4 3" xfId="34970"/>
    <cellStyle name="Normal 5 3 3 3 3 4 4" xfId="45525"/>
    <cellStyle name="Normal 5 3 3 3 3 4 5" xfId="56089"/>
    <cellStyle name="Normal 5 3 3 3 3 5" xfId="3624"/>
    <cellStyle name="Normal 5 3 3 3 3 6" xfId="14202"/>
    <cellStyle name="Normal 5 3 3 3 3 7" xfId="19133"/>
    <cellStyle name="Normal 5 3 3 3 3 8" xfId="29690"/>
    <cellStyle name="Normal 5 3 3 3 3 9" xfId="40245"/>
    <cellStyle name="Normal 5 3 3 3 4" xfId="1508"/>
    <cellStyle name="Normal 5 3 3 3 4 2" xfId="6794"/>
    <cellStyle name="Normal 5 3 3 3 4 2 2" xfId="12075"/>
    <cellStyle name="Normal 5 3 3 3 4 2 2 2" xfId="27581"/>
    <cellStyle name="Normal 5 3 3 3 4 2 2 3" xfId="38138"/>
    <cellStyle name="Normal 5 3 3 3 4 2 2 4" xfId="48693"/>
    <cellStyle name="Normal 5 3 3 3 4 2 2 5" xfId="59257"/>
    <cellStyle name="Normal 5 3 3 3 4 2 3" xfId="17194"/>
    <cellStyle name="Normal 5 3 3 3 4 2 4" xfId="22301"/>
    <cellStyle name="Normal 5 3 3 3 4 2 5" xfId="32858"/>
    <cellStyle name="Normal 5 3 3 3 4 2 6" xfId="43413"/>
    <cellStyle name="Normal 5 3 3 3 4 2 7" xfId="53977"/>
    <cellStyle name="Normal 5 3 3 3 4 3" xfId="9434"/>
    <cellStyle name="Normal 5 3 3 3 4 3 2" xfId="24941"/>
    <cellStyle name="Normal 5 3 3 3 4 3 3" xfId="35498"/>
    <cellStyle name="Normal 5 3 3 3 4 3 4" xfId="46053"/>
    <cellStyle name="Normal 5 3 3 3 4 3 5" xfId="56617"/>
    <cellStyle name="Normal 5 3 3 3 4 4" xfId="4152"/>
    <cellStyle name="Normal 5 3 3 3 4 5" xfId="14730"/>
    <cellStyle name="Normal 5 3 3 3 4 6" xfId="19661"/>
    <cellStyle name="Normal 5 3 3 3 4 7" xfId="30218"/>
    <cellStyle name="Normal 5 3 3 3 4 8" xfId="40773"/>
    <cellStyle name="Normal 5 3 3 3 4 9" xfId="51337"/>
    <cellStyle name="Normal 5 3 3 3 5" xfId="5561"/>
    <cellStyle name="Normal 5 3 3 3 5 2" xfId="10843"/>
    <cellStyle name="Normal 5 3 3 3 5 2 2" xfId="26349"/>
    <cellStyle name="Normal 5 3 3 3 5 2 3" xfId="36906"/>
    <cellStyle name="Normal 5 3 3 3 5 2 4" xfId="47461"/>
    <cellStyle name="Normal 5 3 3 3 5 2 5" xfId="58025"/>
    <cellStyle name="Normal 5 3 3 3 5 3" xfId="15962"/>
    <cellStyle name="Normal 5 3 3 3 5 4" xfId="21069"/>
    <cellStyle name="Normal 5 3 3 3 5 5" xfId="31626"/>
    <cellStyle name="Normal 5 3 3 3 5 6" xfId="42181"/>
    <cellStyle name="Normal 5 3 3 3 5 7" xfId="52745"/>
    <cellStyle name="Normal 5 3 3 3 6" xfId="8202"/>
    <cellStyle name="Normal 5 3 3 3 6 2" xfId="23709"/>
    <cellStyle name="Normal 5 3 3 3 6 3" xfId="34266"/>
    <cellStyle name="Normal 5 3 3 3 6 4" xfId="44821"/>
    <cellStyle name="Normal 5 3 3 3 6 5" xfId="55385"/>
    <cellStyle name="Normal 5 3 3 3 7" xfId="2924"/>
    <cellStyle name="Normal 5 3 3 3 8" xfId="13498"/>
    <cellStyle name="Normal 5 3 3 3 9" xfId="18429"/>
    <cellStyle name="Normal 5 3 3 4" xfId="452"/>
    <cellStyle name="Normal 5 3 3 4 10" xfId="39720"/>
    <cellStyle name="Normal 5 3 3 4 11" xfId="50282"/>
    <cellStyle name="Normal 5 3 3 4 2" xfId="1157"/>
    <cellStyle name="Normal 5 3 3 4 2 10" xfId="50986"/>
    <cellStyle name="Normal 5 3 3 4 2 2" xfId="2389"/>
    <cellStyle name="Normal 5 3 3 4 2 2 2" xfId="7675"/>
    <cellStyle name="Normal 5 3 3 4 2 2 2 2" xfId="12956"/>
    <cellStyle name="Normal 5 3 3 4 2 2 2 2 2" xfId="28462"/>
    <cellStyle name="Normal 5 3 3 4 2 2 2 2 3" xfId="39019"/>
    <cellStyle name="Normal 5 3 3 4 2 2 2 2 4" xfId="49574"/>
    <cellStyle name="Normal 5 3 3 4 2 2 2 2 5" xfId="60138"/>
    <cellStyle name="Normal 5 3 3 4 2 2 2 3" xfId="18075"/>
    <cellStyle name="Normal 5 3 3 4 2 2 2 4" xfId="23182"/>
    <cellStyle name="Normal 5 3 3 4 2 2 2 5" xfId="33739"/>
    <cellStyle name="Normal 5 3 3 4 2 2 2 6" xfId="44294"/>
    <cellStyle name="Normal 5 3 3 4 2 2 2 7" xfId="54858"/>
    <cellStyle name="Normal 5 3 3 4 2 2 3" xfId="10315"/>
    <cellStyle name="Normal 5 3 3 4 2 2 3 2" xfId="25822"/>
    <cellStyle name="Normal 5 3 3 4 2 2 3 3" xfId="36379"/>
    <cellStyle name="Normal 5 3 3 4 2 2 3 4" xfId="46934"/>
    <cellStyle name="Normal 5 3 3 4 2 2 3 5" xfId="57498"/>
    <cellStyle name="Normal 5 3 3 4 2 2 4" xfId="5033"/>
    <cellStyle name="Normal 5 3 3 4 2 2 5" xfId="15611"/>
    <cellStyle name="Normal 5 3 3 4 2 2 6" xfId="20542"/>
    <cellStyle name="Normal 5 3 3 4 2 2 7" xfId="31099"/>
    <cellStyle name="Normal 5 3 3 4 2 2 8" xfId="41654"/>
    <cellStyle name="Normal 5 3 3 4 2 2 9" xfId="52218"/>
    <cellStyle name="Normal 5 3 3 4 2 3" xfId="6443"/>
    <cellStyle name="Normal 5 3 3 4 2 3 2" xfId="11724"/>
    <cellStyle name="Normal 5 3 3 4 2 3 2 2" xfId="27230"/>
    <cellStyle name="Normal 5 3 3 4 2 3 2 3" xfId="37787"/>
    <cellStyle name="Normal 5 3 3 4 2 3 2 4" xfId="48342"/>
    <cellStyle name="Normal 5 3 3 4 2 3 2 5" xfId="58906"/>
    <cellStyle name="Normal 5 3 3 4 2 3 3" xfId="16843"/>
    <cellStyle name="Normal 5 3 3 4 2 3 4" xfId="21950"/>
    <cellStyle name="Normal 5 3 3 4 2 3 5" xfId="32507"/>
    <cellStyle name="Normal 5 3 3 4 2 3 6" xfId="43062"/>
    <cellStyle name="Normal 5 3 3 4 2 3 7" xfId="53626"/>
    <cellStyle name="Normal 5 3 3 4 2 4" xfId="9083"/>
    <cellStyle name="Normal 5 3 3 4 2 4 2" xfId="24590"/>
    <cellStyle name="Normal 5 3 3 4 2 4 3" xfId="35147"/>
    <cellStyle name="Normal 5 3 3 4 2 4 4" xfId="45702"/>
    <cellStyle name="Normal 5 3 3 4 2 4 5" xfId="56266"/>
    <cellStyle name="Normal 5 3 3 4 2 5" xfId="3801"/>
    <cellStyle name="Normal 5 3 3 4 2 6" xfId="14379"/>
    <cellStyle name="Normal 5 3 3 4 2 7" xfId="19310"/>
    <cellStyle name="Normal 5 3 3 4 2 8" xfId="29867"/>
    <cellStyle name="Normal 5 3 3 4 2 9" xfId="40422"/>
    <cellStyle name="Normal 5 3 3 4 3" xfId="1685"/>
    <cellStyle name="Normal 5 3 3 4 3 2" xfId="6971"/>
    <cellStyle name="Normal 5 3 3 4 3 2 2" xfId="12252"/>
    <cellStyle name="Normal 5 3 3 4 3 2 2 2" xfId="27758"/>
    <cellStyle name="Normal 5 3 3 4 3 2 2 3" xfId="38315"/>
    <cellStyle name="Normal 5 3 3 4 3 2 2 4" xfId="48870"/>
    <cellStyle name="Normal 5 3 3 4 3 2 2 5" xfId="59434"/>
    <cellStyle name="Normal 5 3 3 4 3 2 3" xfId="17371"/>
    <cellStyle name="Normal 5 3 3 4 3 2 4" xfId="22478"/>
    <cellStyle name="Normal 5 3 3 4 3 2 5" xfId="33035"/>
    <cellStyle name="Normal 5 3 3 4 3 2 6" xfId="43590"/>
    <cellStyle name="Normal 5 3 3 4 3 2 7" xfId="54154"/>
    <cellStyle name="Normal 5 3 3 4 3 3" xfId="9611"/>
    <cellStyle name="Normal 5 3 3 4 3 3 2" xfId="25118"/>
    <cellStyle name="Normal 5 3 3 4 3 3 3" xfId="35675"/>
    <cellStyle name="Normal 5 3 3 4 3 3 4" xfId="46230"/>
    <cellStyle name="Normal 5 3 3 4 3 3 5" xfId="56794"/>
    <cellStyle name="Normal 5 3 3 4 3 4" xfId="4329"/>
    <cellStyle name="Normal 5 3 3 4 3 5" xfId="14907"/>
    <cellStyle name="Normal 5 3 3 4 3 6" xfId="19838"/>
    <cellStyle name="Normal 5 3 3 4 3 7" xfId="30395"/>
    <cellStyle name="Normal 5 3 3 4 3 8" xfId="40950"/>
    <cellStyle name="Normal 5 3 3 4 3 9" xfId="51514"/>
    <cellStyle name="Normal 5 3 3 4 4" xfId="5738"/>
    <cellStyle name="Normal 5 3 3 4 4 2" xfId="11020"/>
    <cellStyle name="Normal 5 3 3 4 4 2 2" xfId="26526"/>
    <cellStyle name="Normal 5 3 3 4 4 2 3" xfId="37083"/>
    <cellStyle name="Normal 5 3 3 4 4 2 4" xfId="47638"/>
    <cellStyle name="Normal 5 3 3 4 4 2 5" xfId="58202"/>
    <cellStyle name="Normal 5 3 3 4 4 3" xfId="16139"/>
    <cellStyle name="Normal 5 3 3 4 4 4" xfId="21246"/>
    <cellStyle name="Normal 5 3 3 4 4 5" xfId="31803"/>
    <cellStyle name="Normal 5 3 3 4 4 6" xfId="42358"/>
    <cellStyle name="Normal 5 3 3 4 4 7" xfId="52922"/>
    <cellStyle name="Normal 5 3 3 4 5" xfId="8379"/>
    <cellStyle name="Normal 5 3 3 4 5 2" xfId="23886"/>
    <cellStyle name="Normal 5 3 3 4 5 3" xfId="34443"/>
    <cellStyle name="Normal 5 3 3 4 5 4" xfId="44998"/>
    <cellStyle name="Normal 5 3 3 4 5 5" xfId="55562"/>
    <cellStyle name="Normal 5 3 3 4 6" xfId="3099"/>
    <cellStyle name="Normal 5 3 3 4 7" xfId="13675"/>
    <cellStyle name="Normal 5 3 3 4 8" xfId="18606"/>
    <cellStyle name="Normal 5 3 3 4 9" xfId="29165"/>
    <cellStyle name="Normal 5 3 3 5" xfId="805"/>
    <cellStyle name="Normal 5 3 3 5 10" xfId="50634"/>
    <cellStyle name="Normal 5 3 3 5 2" xfId="2037"/>
    <cellStyle name="Normal 5 3 3 5 2 2" xfId="7323"/>
    <cellStyle name="Normal 5 3 3 5 2 2 2" xfId="12604"/>
    <cellStyle name="Normal 5 3 3 5 2 2 2 2" xfId="28110"/>
    <cellStyle name="Normal 5 3 3 5 2 2 2 3" xfId="38667"/>
    <cellStyle name="Normal 5 3 3 5 2 2 2 4" xfId="49222"/>
    <cellStyle name="Normal 5 3 3 5 2 2 2 5" xfId="59786"/>
    <cellStyle name="Normal 5 3 3 5 2 2 3" xfId="17723"/>
    <cellStyle name="Normal 5 3 3 5 2 2 4" xfId="22830"/>
    <cellStyle name="Normal 5 3 3 5 2 2 5" xfId="33387"/>
    <cellStyle name="Normal 5 3 3 5 2 2 6" xfId="43942"/>
    <cellStyle name="Normal 5 3 3 5 2 2 7" xfId="54506"/>
    <cellStyle name="Normal 5 3 3 5 2 3" xfId="9963"/>
    <cellStyle name="Normal 5 3 3 5 2 3 2" xfId="25470"/>
    <cellStyle name="Normal 5 3 3 5 2 3 3" xfId="36027"/>
    <cellStyle name="Normal 5 3 3 5 2 3 4" xfId="46582"/>
    <cellStyle name="Normal 5 3 3 5 2 3 5" xfId="57146"/>
    <cellStyle name="Normal 5 3 3 5 2 4" xfId="4681"/>
    <cellStyle name="Normal 5 3 3 5 2 5" xfId="15259"/>
    <cellStyle name="Normal 5 3 3 5 2 6" xfId="20190"/>
    <cellStyle name="Normal 5 3 3 5 2 7" xfId="30747"/>
    <cellStyle name="Normal 5 3 3 5 2 8" xfId="41302"/>
    <cellStyle name="Normal 5 3 3 5 2 9" xfId="51866"/>
    <cellStyle name="Normal 5 3 3 5 3" xfId="6091"/>
    <cellStyle name="Normal 5 3 3 5 3 2" xfId="11372"/>
    <cellStyle name="Normal 5 3 3 5 3 2 2" xfId="26878"/>
    <cellStyle name="Normal 5 3 3 5 3 2 3" xfId="37435"/>
    <cellStyle name="Normal 5 3 3 5 3 2 4" xfId="47990"/>
    <cellStyle name="Normal 5 3 3 5 3 2 5" xfId="58554"/>
    <cellStyle name="Normal 5 3 3 5 3 3" xfId="16491"/>
    <cellStyle name="Normal 5 3 3 5 3 4" xfId="21598"/>
    <cellStyle name="Normal 5 3 3 5 3 5" xfId="32155"/>
    <cellStyle name="Normal 5 3 3 5 3 6" xfId="42710"/>
    <cellStyle name="Normal 5 3 3 5 3 7" xfId="53274"/>
    <cellStyle name="Normal 5 3 3 5 4" xfId="8731"/>
    <cellStyle name="Normal 5 3 3 5 4 2" xfId="24238"/>
    <cellStyle name="Normal 5 3 3 5 4 3" xfId="34795"/>
    <cellStyle name="Normal 5 3 3 5 4 4" xfId="45350"/>
    <cellStyle name="Normal 5 3 3 5 4 5" xfId="55914"/>
    <cellStyle name="Normal 5 3 3 5 5" xfId="3449"/>
    <cellStyle name="Normal 5 3 3 5 6" xfId="14027"/>
    <cellStyle name="Normal 5 3 3 5 7" xfId="18958"/>
    <cellStyle name="Normal 5 3 3 5 8" xfId="29515"/>
    <cellStyle name="Normal 5 3 3 5 9" xfId="40070"/>
    <cellStyle name="Normal 5 3 3 6" xfId="1332"/>
    <cellStyle name="Normal 5 3 3 6 2" xfId="6618"/>
    <cellStyle name="Normal 5 3 3 6 2 2" xfId="11899"/>
    <cellStyle name="Normal 5 3 3 6 2 2 2" xfId="27405"/>
    <cellStyle name="Normal 5 3 3 6 2 2 3" xfId="37962"/>
    <cellStyle name="Normal 5 3 3 6 2 2 4" xfId="48517"/>
    <cellStyle name="Normal 5 3 3 6 2 2 5" xfId="59081"/>
    <cellStyle name="Normal 5 3 3 6 2 3" xfId="17018"/>
    <cellStyle name="Normal 5 3 3 6 2 4" xfId="22125"/>
    <cellStyle name="Normal 5 3 3 6 2 5" xfId="32682"/>
    <cellStyle name="Normal 5 3 3 6 2 6" xfId="43237"/>
    <cellStyle name="Normal 5 3 3 6 2 7" xfId="53801"/>
    <cellStyle name="Normal 5 3 3 6 3" xfId="9258"/>
    <cellStyle name="Normal 5 3 3 6 3 2" xfId="24765"/>
    <cellStyle name="Normal 5 3 3 6 3 3" xfId="35322"/>
    <cellStyle name="Normal 5 3 3 6 3 4" xfId="45877"/>
    <cellStyle name="Normal 5 3 3 6 3 5" xfId="56441"/>
    <cellStyle name="Normal 5 3 3 6 4" xfId="3976"/>
    <cellStyle name="Normal 5 3 3 6 5" xfId="14554"/>
    <cellStyle name="Normal 5 3 3 6 6" xfId="19485"/>
    <cellStyle name="Normal 5 3 3 6 7" xfId="30042"/>
    <cellStyle name="Normal 5 3 3 6 8" xfId="40597"/>
    <cellStyle name="Normal 5 3 3 6 9" xfId="51161"/>
    <cellStyle name="Normal 5 3 3 7" xfId="2564"/>
    <cellStyle name="Normal 5 3 3 7 2" xfId="7850"/>
    <cellStyle name="Normal 5 3 3 7 2 2" xfId="13131"/>
    <cellStyle name="Normal 5 3 3 7 2 2 2" xfId="28637"/>
    <cellStyle name="Normal 5 3 3 7 2 2 3" xfId="39194"/>
    <cellStyle name="Normal 5 3 3 7 2 2 4" xfId="49749"/>
    <cellStyle name="Normal 5 3 3 7 2 2 5" xfId="60313"/>
    <cellStyle name="Normal 5 3 3 7 2 3" xfId="23357"/>
    <cellStyle name="Normal 5 3 3 7 2 4" xfId="33914"/>
    <cellStyle name="Normal 5 3 3 7 2 5" xfId="44469"/>
    <cellStyle name="Normal 5 3 3 7 2 6" xfId="55033"/>
    <cellStyle name="Normal 5 3 3 7 3" xfId="10490"/>
    <cellStyle name="Normal 5 3 3 7 3 2" xfId="25997"/>
    <cellStyle name="Normal 5 3 3 7 3 3" xfId="36554"/>
    <cellStyle name="Normal 5 3 3 7 3 4" xfId="47109"/>
    <cellStyle name="Normal 5 3 3 7 3 5" xfId="57673"/>
    <cellStyle name="Normal 5 3 3 7 4" xfId="5208"/>
    <cellStyle name="Normal 5 3 3 7 5" xfId="15786"/>
    <cellStyle name="Normal 5 3 3 7 6" xfId="20717"/>
    <cellStyle name="Normal 5 3 3 7 7" xfId="31274"/>
    <cellStyle name="Normal 5 3 3 7 8" xfId="41829"/>
    <cellStyle name="Normal 5 3 3 7 9" xfId="52393"/>
    <cellStyle name="Normal 5 3 3 8" xfId="5386"/>
    <cellStyle name="Normal 5 3 3 8 2" xfId="10668"/>
    <cellStyle name="Normal 5 3 3 8 2 2" xfId="26174"/>
    <cellStyle name="Normal 5 3 3 8 2 3" xfId="36731"/>
    <cellStyle name="Normal 5 3 3 8 2 4" xfId="47286"/>
    <cellStyle name="Normal 5 3 3 8 2 5" xfId="57850"/>
    <cellStyle name="Normal 5 3 3 8 3" xfId="20894"/>
    <cellStyle name="Normal 5 3 3 8 4" xfId="31451"/>
    <cellStyle name="Normal 5 3 3 8 5" xfId="42006"/>
    <cellStyle name="Normal 5 3 3 8 6" xfId="52570"/>
    <cellStyle name="Normal 5 3 3 9" xfId="8027"/>
    <cellStyle name="Normal 5 3 3 9 2" xfId="23534"/>
    <cellStyle name="Normal 5 3 3 9 3" xfId="34091"/>
    <cellStyle name="Normal 5 3 3 9 4" xfId="44646"/>
    <cellStyle name="Normal 5 3 3 9 5" xfId="55210"/>
    <cellStyle name="Normal 5 3 4" xfId="149"/>
    <cellStyle name="Normal 5 3 4 10" xfId="13379"/>
    <cellStyle name="Normal 5 3 4 11" xfId="18309"/>
    <cellStyle name="Normal 5 3 4 12" xfId="28871"/>
    <cellStyle name="Normal 5 3 4 13" xfId="39426"/>
    <cellStyle name="Normal 5 3 4 14" xfId="49986"/>
    <cellStyle name="Normal 5 3 4 2" xfId="332"/>
    <cellStyle name="Normal 5 3 4 2 10" xfId="29047"/>
    <cellStyle name="Normal 5 3 4 2 11" xfId="39602"/>
    <cellStyle name="Normal 5 3 4 2 12" xfId="50162"/>
    <cellStyle name="Normal 5 3 4 2 2" xfId="685"/>
    <cellStyle name="Normal 5 3 4 2 2 10" xfId="50514"/>
    <cellStyle name="Normal 5 3 4 2 2 2" xfId="1917"/>
    <cellStyle name="Normal 5 3 4 2 2 2 2" xfId="7203"/>
    <cellStyle name="Normal 5 3 4 2 2 2 2 2" xfId="12484"/>
    <cellStyle name="Normal 5 3 4 2 2 2 2 2 2" xfId="27990"/>
    <cellStyle name="Normal 5 3 4 2 2 2 2 2 3" xfId="38547"/>
    <cellStyle name="Normal 5 3 4 2 2 2 2 2 4" xfId="49102"/>
    <cellStyle name="Normal 5 3 4 2 2 2 2 2 5" xfId="59666"/>
    <cellStyle name="Normal 5 3 4 2 2 2 2 3" xfId="17603"/>
    <cellStyle name="Normal 5 3 4 2 2 2 2 4" xfId="22710"/>
    <cellStyle name="Normal 5 3 4 2 2 2 2 5" xfId="33267"/>
    <cellStyle name="Normal 5 3 4 2 2 2 2 6" xfId="43822"/>
    <cellStyle name="Normal 5 3 4 2 2 2 2 7" xfId="54386"/>
    <cellStyle name="Normal 5 3 4 2 2 2 3" xfId="9843"/>
    <cellStyle name="Normal 5 3 4 2 2 2 3 2" xfId="25350"/>
    <cellStyle name="Normal 5 3 4 2 2 2 3 3" xfId="35907"/>
    <cellStyle name="Normal 5 3 4 2 2 2 3 4" xfId="46462"/>
    <cellStyle name="Normal 5 3 4 2 2 2 3 5" xfId="57026"/>
    <cellStyle name="Normal 5 3 4 2 2 2 4" xfId="4561"/>
    <cellStyle name="Normal 5 3 4 2 2 2 5" xfId="15139"/>
    <cellStyle name="Normal 5 3 4 2 2 2 6" xfId="20070"/>
    <cellStyle name="Normal 5 3 4 2 2 2 7" xfId="30627"/>
    <cellStyle name="Normal 5 3 4 2 2 2 8" xfId="41182"/>
    <cellStyle name="Normal 5 3 4 2 2 2 9" xfId="51746"/>
    <cellStyle name="Normal 5 3 4 2 2 3" xfId="5971"/>
    <cellStyle name="Normal 5 3 4 2 2 3 2" xfId="11252"/>
    <cellStyle name="Normal 5 3 4 2 2 3 2 2" xfId="26758"/>
    <cellStyle name="Normal 5 3 4 2 2 3 2 3" xfId="37315"/>
    <cellStyle name="Normal 5 3 4 2 2 3 2 4" xfId="47870"/>
    <cellStyle name="Normal 5 3 4 2 2 3 2 5" xfId="58434"/>
    <cellStyle name="Normal 5 3 4 2 2 3 3" xfId="16371"/>
    <cellStyle name="Normal 5 3 4 2 2 3 4" xfId="21478"/>
    <cellStyle name="Normal 5 3 4 2 2 3 5" xfId="32035"/>
    <cellStyle name="Normal 5 3 4 2 2 3 6" xfId="42590"/>
    <cellStyle name="Normal 5 3 4 2 2 3 7" xfId="53154"/>
    <cellStyle name="Normal 5 3 4 2 2 4" xfId="8611"/>
    <cellStyle name="Normal 5 3 4 2 2 4 2" xfId="24118"/>
    <cellStyle name="Normal 5 3 4 2 2 4 3" xfId="34675"/>
    <cellStyle name="Normal 5 3 4 2 2 4 4" xfId="45230"/>
    <cellStyle name="Normal 5 3 4 2 2 4 5" xfId="55794"/>
    <cellStyle name="Normal 5 3 4 2 2 5" xfId="3329"/>
    <cellStyle name="Normal 5 3 4 2 2 6" xfId="13907"/>
    <cellStyle name="Normal 5 3 4 2 2 7" xfId="18838"/>
    <cellStyle name="Normal 5 3 4 2 2 8" xfId="29395"/>
    <cellStyle name="Normal 5 3 4 2 2 9" xfId="39950"/>
    <cellStyle name="Normal 5 3 4 2 3" xfId="1037"/>
    <cellStyle name="Normal 5 3 4 2 3 10" xfId="50866"/>
    <cellStyle name="Normal 5 3 4 2 3 2" xfId="2269"/>
    <cellStyle name="Normal 5 3 4 2 3 2 2" xfId="7555"/>
    <cellStyle name="Normal 5 3 4 2 3 2 2 2" xfId="12836"/>
    <cellStyle name="Normal 5 3 4 2 3 2 2 2 2" xfId="28342"/>
    <cellStyle name="Normal 5 3 4 2 3 2 2 2 3" xfId="38899"/>
    <cellStyle name="Normal 5 3 4 2 3 2 2 2 4" xfId="49454"/>
    <cellStyle name="Normal 5 3 4 2 3 2 2 2 5" xfId="60018"/>
    <cellStyle name="Normal 5 3 4 2 3 2 2 3" xfId="17955"/>
    <cellStyle name="Normal 5 3 4 2 3 2 2 4" xfId="23062"/>
    <cellStyle name="Normal 5 3 4 2 3 2 2 5" xfId="33619"/>
    <cellStyle name="Normal 5 3 4 2 3 2 2 6" xfId="44174"/>
    <cellStyle name="Normal 5 3 4 2 3 2 2 7" xfId="54738"/>
    <cellStyle name="Normal 5 3 4 2 3 2 3" xfId="10195"/>
    <cellStyle name="Normal 5 3 4 2 3 2 3 2" xfId="25702"/>
    <cellStyle name="Normal 5 3 4 2 3 2 3 3" xfId="36259"/>
    <cellStyle name="Normal 5 3 4 2 3 2 3 4" xfId="46814"/>
    <cellStyle name="Normal 5 3 4 2 3 2 3 5" xfId="57378"/>
    <cellStyle name="Normal 5 3 4 2 3 2 4" xfId="4913"/>
    <cellStyle name="Normal 5 3 4 2 3 2 5" xfId="15491"/>
    <cellStyle name="Normal 5 3 4 2 3 2 6" xfId="20422"/>
    <cellStyle name="Normal 5 3 4 2 3 2 7" xfId="30979"/>
    <cellStyle name="Normal 5 3 4 2 3 2 8" xfId="41534"/>
    <cellStyle name="Normal 5 3 4 2 3 2 9" xfId="52098"/>
    <cellStyle name="Normal 5 3 4 2 3 3" xfId="6323"/>
    <cellStyle name="Normal 5 3 4 2 3 3 2" xfId="11604"/>
    <cellStyle name="Normal 5 3 4 2 3 3 2 2" xfId="27110"/>
    <cellStyle name="Normal 5 3 4 2 3 3 2 3" xfId="37667"/>
    <cellStyle name="Normal 5 3 4 2 3 3 2 4" xfId="48222"/>
    <cellStyle name="Normal 5 3 4 2 3 3 2 5" xfId="58786"/>
    <cellStyle name="Normal 5 3 4 2 3 3 3" xfId="16723"/>
    <cellStyle name="Normal 5 3 4 2 3 3 4" xfId="21830"/>
    <cellStyle name="Normal 5 3 4 2 3 3 5" xfId="32387"/>
    <cellStyle name="Normal 5 3 4 2 3 3 6" xfId="42942"/>
    <cellStyle name="Normal 5 3 4 2 3 3 7" xfId="53506"/>
    <cellStyle name="Normal 5 3 4 2 3 4" xfId="8963"/>
    <cellStyle name="Normal 5 3 4 2 3 4 2" xfId="24470"/>
    <cellStyle name="Normal 5 3 4 2 3 4 3" xfId="35027"/>
    <cellStyle name="Normal 5 3 4 2 3 4 4" xfId="45582"/>
    <cellStyle name="Normal 5 3 4 2 3 4 5" xfId="56146"/>
    <cellStyle name="Normal 5 3 4 2 3 5" xfId="3681"/>
    <cellStyle name="Normal 5 3 4 2 3 6" xfId="14259"/>
    <cellStyle name="Normal 5 3 4 2 3 7" xfId="19190"/>
    <cellStyle name="Normal 5 3 4 2 3 8" xfId="29747"/>
    <cellStyle name="Normal 5 3 4 2 3 9" xfId="40302"/>
    <cellStyle name="Normal 5 3 4 2 4" xfId="1565"/>
    <cellStyle name="Normal 5 3 4 2 4 2" xfId="6851"/>
    <cellStyle name="Normal 5 3 4 2 4 2 2" xfId="12132"/>
    <cellStyle name="Normal 5 3 4 2 4 2 2 2" xfId="27638"/>
    <cellStyle name="Normal 5 3 4 2 4 2 2 3" xfId="38195"/>
    <cellStyle name="Normal 5 3 4 2 4 2 2 4" xfId="48750"/>
    <cellStyle name="Normal 5 3 4 2 4 2 2 5" xfId="59314"/>
    <cellStyle name="Normal 5 3 4 2 4 2 3" xfId="17251"/>
    <cellStyle name="Normal 5 3 4 2 4 2 4" xfId="22358"/>
    <cellStyle name="Normal 5 3 4 2 4 2 5" xfId="32915"/>
    <cellStyle name="Normal 5 3 4 2 4 2 6" xfId="43470"/>
    <cellStyle name="Normal 5 3 4 2 4 2 7" xfId="54034"/>
    <cellStyle name="Normal 5 3 4 2 4 3" xfId="9491"/>
    <cellStyle name="Normal 5 3 4 2 4 3 2" xfId="24998"/>
    <cellStyle name="Normal 5 3 4 2 4 3 3" xfId="35555"/>
    <cellStyle name="Normal 5 3 4 2 4 3 4" xfId="46110"/>
    <cellStyle name="Normal 5 3 4 2 4 3 5" xfId="56674"/>
    <cellStyle name="Normal 5 3 4 2 4 4" xfId="4209"/>
    <cellStyle name="Normal 5 3 4 2 4 5" xfId="14787"/>
    <cellStyle name="Normal 5 3 4 2 4 6" xfId="19718"/>
    <cellStyle name="Normal 5 3 4 2 4 7" xfId="30275"/>
    <cellStyle name="Normal 5 3 4 2 4 8" xfId="40830"/>
    <cellStyle name="Normal 5 3 4 2 4 9" xfId="51394"/>
    <cellStyle name="Normal 5 3 4 2 5" xfId="5618"/>
    <cellStyle name="Normal 5 3 4 2 5 2" xfId="10900"/>
    <cellStyle name="Normal 5 3 4 2 5 2 2" xfId="26406"/>
    <cellStyle name="Normal 5 3 4 2 5 2 3" xfId="36963"/>
    <cellStyle name="Normal 5 3 4 2 5 2 4" xfId="47518"/>
    <cellStyle name="Normal 5 3 4 2 5 2 5" xfId="58082"/>
    <cellStyle name="Normal 5 3 4 2 5 3" xfId="16019"/>
    <cellStyle name="Normal 5 3 4 2 5 4" xfId="21126"/>
    <cellStyle name="Normal 5 3 4 2 5 5" xfId="31683"/>
    <cellStyle name="Normal 5 3 4 2 5 6" xfId="42238"/>
    <cellStyle name="Normal 5 3 4 2 5 7" xfId="52802"/>
    <cellStyle name="Normal 5 3 4 2 6" xfId="8259"/>
    <cellStyle name="Normal 5 3 4 2 6 2" xfId="23766"/>
    <cellStyle name="Normal 5 3 4 2 6 3" xfId="34323"/>
    <cellStyle name="Normal 5 3 4 2 6 4" xfId="44878"/>
    <cellStyle name="Normal 5 3 4 2 6 5" xfId="55442"/>
    <cellStyle name="Normal 5 3 4 2 7" xfId="2981"/>
    <cellStyle name="Normal 5 3 4 2 8" xfId="13555"/>
    <cellStyle name="Normal 5 3 4 2 9" xfId="18486"/>
    <cellStyle name="Normal 5 3 4 3" xfId="508"/>
    <cellStyle name="Normal 5 3 4 3 10" xfId="39775"/>
    <cellStyle name="Normal 5 3 4 3 11" xfId="50338"/>
    <cellStyle name="Normal 5 3 4 3 2" xfId="1213"/>
    <cellStyle name="Normal 5 3 4 3 2 10" xfId="51042"/>
    <cellStyle name="Normal 5 3 4 3 2 2" xfId="2445"/>
    <cellStyle name="Normal 5 3 4 3 2 2 2" xfId="7731"/>
    <cellStyle name="Normal 5 3 4 3 2 2 2 2" xfId="13012"/>
    <cellStyle name="Normal 5 3 4 3 2 2 2 2 2" xfId="28518"/>
    <cellStyle name="Normal 5 3 4 3 2 2 2 2 3" xfId="39075"/>
    <cellStyle name="Normal 5 3 4 3 2 2 2 2 4" xfId="49630"/>
    <cellStyle name="Normal 5 3 4 3 2 2 2 2 5" xfId="60194"/>
    <cellStyle name="Normal 5 3 4 3 2 2 2 3" xfId="18131"/>
    <cellStyle name="Normal 5 3 4 3 2 2 2 4" xfId="23238"/>
    <cellStyle name="Normal 5 3 4 3 2 2 2 5" xfId="33795"/>
    <cellStyle name="Normal 5 3 4 3 2 2 2 6" xfId="44350"/>
    <cellStyle name="Normal 5 3 4 3 2 2 2 7" xfId="54914"/>
    <cellStyle name="Normal 5 3 4 3 2 2 3" xfId="10371"/>
    <cellStyle name="Normal 5 3 4 3 2 2 3 2" xfId="25878"/>
    <cellStyle name="Normal 5 3 4 3 2 2 3 3" xfId="36435"/>
    <cellStyle name="Normal 5 3 4 3 2 2 3 4" xfId="46990"/>
    <cellStyle name="Normal 5 3 4 3 2 2 3 5" xfId="57554"/>
    <cellStyle name="Normal 5 3 4 3 2 2 4" xfId="5089"/>
    <cellStyle name="Normal 5 3 4 3 2 2 5" xfId="15667"/>
    <cellStyle name="Normal 5 3 4 3 2 2 6" xfId="20598"/>
    <cellStyle name="Normal 5 3 4 3 2 2 7" xfId="31155"/>
    <cellStyle name="Normal 5 3 4 3 2 2 8" xfId="41710"/>
    <cellStyle name="Normal 5 3 4 3 2 2 9" xfId="52274"/>
    <cellStyle name="Normal 5 3 4 3 2 3" xfId="6499"/>
    <cellStyle name="Normal 5 3 4 3 2 3 2" xfId="11780"/>
    <cellStyle name="Normal 5 3 4 3 2 3 2 2" xfId="27286"/>
    <cellStyle name="Normal 5 3 4 3 2 3 2 3" xfId="37843"/>
    <cellStyle name="Normal 5 3 4 3 2 3 2 4" xfId="48398"/>
    <cellStyle name="Normal 5 3 4 3 2 3 2 5" xfId="58962"/>
    <cellStyle name="Normal 5 3 4 3 2 3 3" xfId="16899"/>
    <cellStyle name="Normal 5 3 4 3 2 3 4" xfId="22006"/>
    <cellStyle name="Normal 5 3 4 3 2 3 5" xfId="32563"/>
    <cellStyle name="Normal 5 3 4 3 2 3 6" xfId="43118"/>
    <cellStyle name="Normal 5 3 4 3 2 3 7" xfId="53682"/>
    <cellStyle name="Normal 5 3 4 3 2 4" xfId="9139"/>
    <cellStyle name="Normal 5 3 4 3 2 4 2" xfId="24646"/>
    <cellStyle name="Normal 5 3 4 3 2 4 3" xfId="35203"/>
    <cellStyle name="Normal 5 3 4 3 2 4 4" xfId="45758"/>
    <cellStyle name="Normal 5 3 4 3 2 4 5" xfId="56322"/>
    <cellStyle name="Normal 5 3 4 3 2 5" xfId="3857"/>
    <cellStyle name="Normal 5 3 4 3 2 6" xfId="14435"/>
    <cellStyle name="Normal 5 3 4 3 2 7" xfId="19366"/>
    <cellStyle name="Normal 5 3 4 3 2 8" xfId="29923"/>
    <cellStyle name="Normal 5 3 4 3 2 9" xfId="40478"/>
    <cellStyle name="Normal 5 3 4 3 3" xfId="1741"/>
    <cellStyle name="Normal 5 3 4 3 3 2" xfId="7027"/>
    <cellStyle name="Normal 5 3 4 3 3 2 2" xfId="12308"/>
    <cellStyle name="Normal 5 3 4 3 3 2 2 2" xfId="27814"/>
    <cellStyle name="Normal 5 3 4 3 3 2 2 3" xfId="38371"/>
    <cellStyle name="Normal 5 3 4 3 3 2 2 4" xfId="48926"/>
    <cellStyle name="Normal 5 3 4 3 3 2 2 5" xfId="59490"/>
    <cellStyle name="Normal 5 3 4 3 3 2 3" xfId="17427"/>
    <cellStyle name="Normal 5 3 4 3 3 2 4" xfId="22534"/>
    <cellStyle name="Normal 5 3 4 3 3 2 5" xfId="33091"/>
    <cellStyle name="Normal 5 3 4 3 3 2 6" xfId="43646"/>
    <cellStyle name="Normal 5 3 4 3 3 2 7" xfId="54210"/>
    <cellStyle name="Normal 5 3 4 3 3 3" xfId="9667"/>
    <cellStyle name="Normal 5 3 4 3 3 3 2" xfId="25174"/>
    <cellStyle name="Normal 5 3 4 3 3 3 3" xfId="35731"/>
    <cellStyle name="Normal 5 3 4 3 3 3 4" xfId="46286"/>
    <cellStyle name="Normal 5 3 4 3 3 3 5" xfId="56850"/>
    <cellStyle name="Normal 5 3 4 3 3 4" xfId="4385"/>
    <cellStyle name="Normal 5 3 4 3 3 5" xfId="14963"/>
    <cellStyle name="Normal 5 3 4 3 3 6" xfId="19894"/>
    <cellStyle name="Normal 5 3 4 3 3 7" xfId="30451"/>
    <cellStyle name="Normal 5 3 4 3 3 8" xfId="41006"/>
    <cellStyle name="Normal 5 3 4 3 3 9" xfId="51570"/>
    <cellStyle name="Normal 5 3 4 3 4" xfId="5794"/>
    <cellStyle name="Normal 5 3 4 3 4 2" xfId="11076"/>
    <cellStyle name="Normal 5 3 4 3 4 2 2" xfId="26582"/>
    <cellStyle name="Normal 5 3 4 3 4 2 3" xfId="37139"/>
    <cellStyle name="Normal 5 3 4 3 4 2 4" xfId="47694"/>
    <cellStyle name="Normal 5 3 4 3 4 2 5" xfId="58258"/>
    <cellStyle name="Normal 5 3 4 3 4 3" xfId="16195"/>
    <cellStyle name="Normal 5 3 4 3 4 4" xfId="21302"/>
    <cellStyle name="Normal 5 3 4 3 4 5" xfId="31859"/>
    <cellStyle name="Normal 5 3 4 3 4 6" xfId="42414"/>
    <cellStyle name="Normal 5 3 4 3 4 7" xfId="52978"/>
    <cellStyle name="Normal 5 3 4 3 5" xfId="8435"/>
    <cellStyle name="Normal 5 3 4 3 5 2" xfId="23942"/>
    <cellStyle name="Normal 5 3 4 3 5 3" xfId="34499"/>
    <cellStyle name="Normal 5 3 4 3 5 4" xfId="45054"/>
    <cellStyle name="Normal 5 3 4 3 5 5" xfId="55618"/>
    <cellStyle name="Normal 5 3 4 3 6" xfId="3154"/>
    <cellStyle name="Normal 5 3 4 3 7" xfId="13731"/>
    <cellStyle name="Normal 5 3 4 3 8" xfId="18662"/>
    <cellStyle name="Normal 5 3 4 3 9" xfId="29220"/>
    <cellStyle name="Normal 5 3 4 4" xfId="861"/>
    <cellStyle name="Normal 5 3 4 4 10" xfId="50690"/>
    <cellStyle name="Normal 5 3 4 4 2" xfId="2093"/>
    <cellStyle name="Normal 5 3 4 4 2 2" xfId="7379"/>
    <cellStyle name="Normal 5 3 4 4 2 2 2" xfId="12660"/>
    <cellStyle name="Normal 5 3 4 4 2 2 2 2" xfId="28166"/>
    <cellStyle name="Normal 5 3 4 4 2 2 2 3" xfId="38723"/>
    <cellStyle name="Normal 5 3 4 4 2 2 2 4" xfId="49278"/>
    <cellStyle name="Normal 5 3 4 4 2 2 2 5" xfId="59842"/>
    <cellStyle name="Normal 5 3 4 4 2 2 3" xfId="17779"/>
    <cellStyle name="Normal 5 3 4 4 2 2 4" xfId="22886"/>
    <cellStyle name="Normal 5 3 4 4 2 2 5" xfId="33443"/>
    <cellStyle name="Normal 5 3 4 4 2 2 6" xfId="43998"/>
    <cellStyle name="Normal 5 3 4 4 2 2 7" xfId="54562"/>
    <cellStyle name="Normal 5 3 4 4 2 3" xfId="10019"/>
    <cellStyle name="Normal 5 3 4 4 2 3 2" xfId="25526"/>
    <cellStyle name="Normal 5 3 4 4 2 3 3" xfId="36083"/>
    <cellStyle name="Normal 5 3 4 4 2 3 4" xfId="46638"/>
    <cellStyle name="Normal 5 3 4 4 2 3 5" xfId="57202"/>
    <cellStyle name="Normal 5 3 4 4 2 4" xfId="4737"/>
    <cellStyle name="Normal 5 3 4 4 2 5" xfId="15315"/>
    <cellStyle name="Normal 5 3 4 4 2 6" xfId="20246"/>
    <cellStyle name="Normal 5 3 4 4 2 7" xfId="30803"/>
    <cellStyle name="Normal 5 3 4 4 2 8" xfId="41358"/>
    <cellStyle name="Normal 5 3 4 4 2 9" xfId="51922"/>
    <cellStyle name="Normal 5 3 4 4 3" xfId="6147"/>
    <cellStyle name="Normal 5 3 4 4 3 2" xfId="11428"/>
    <cellStyle name="Normal 5 3 4 4 3 2 2" xfId="26934"/>
    <cellStyle name="Normal 5 3 4 4 3 2 3" xfId="37491"/>
    <cellStyle name="Normal 5 3 4 4 3 2 4" xfId="48046"/>
    <cellStyle name="Normal 5 3 4 4 3 2 5" xfId="58610"/>
    <cellStyle name="Normal 5 3 4 4 3 3" xfId="16547"/>
    <cellStyle name="Normal 5 3 4 4 3 4" xfId="21654"/>
    <cellStyle name="Normal 5 3 4 4 3 5" xfId="32211"/>
    <cellStyle name="Normal 5 3 4 4 3 6" xfId="42766"/>
    <cellStyle name="Normal 5 3 4 4 3 7" xfId="53330"/>
    <cellStyle name="Normal 5 3 4 4 4" xfId="8787"/>
    <cellStyle name="Normal 5 3 4 4 4 2" xfId="24294"/>
    <cellStyle name="Normal 5 3 4 4 4 3" xfId="34851"/>
    <cellStyle name="Normal 5 3 4 4 4 4" xfId="45406"/>
    <cellStyle name="Normal 5 3 4 4 4 5" xfId="55970"/>
    <cellStyle name="Normal 5 3 4 4 5" xfId="3505"/>
    <cellStyle name="Normal 5 3 4 4 6" xfId="14083"/>
    <cellStyle name="Normal 5 3 4 4 7" xfId="19014"/>
    <cellStyle name="Normal 5 3 4 4 8" xfId="29571"/>
    <cellStyle name="Normal 5 3 4 4 9" xfId="40126"/>
    <cellStyle name="Normal 5 3 4 5" xfId="1389"/>
    <cellStyle name="Normal 5 3 4 5 2" xfId="6675"/>
    <cellStyle name="Normal 5 3 4 5 2 2" xfId="11956"/>
    <cellStyle name="Normal 5 3 4 5 2 2 2" xfId="27462"/>
    <cellStyle name="Normal 5 3 4 5 2 2 3" xfId="38019"/>
    <cellStyle name="Normal 5 3 4 5 2 2 4" xfId="48574"/>
    <cellStyle name="Normal 5 3 4 5 2 2 5" xfId="59138"/>
    <cellStyle name="Normal 5 3 4 5 2 3" xfId="17075"/>
    <cellStyle name="Normal 5 3 4 5 2 4" xfId="22182"/>
    <cellStyle name="Normal 5 3 4 5 2 5" xfId="32739"/>
    <cellStyle name="Normal 5 3 4 5 2 6" xfId="43294"/>
    <cellStyle name="Normal 5 3 4 5 2 7" xfId="53858"/>
    <cellStyle name="Normal 5 3 4 5 3" xfId="9315"/>
    <cellStyle name="Normal 5 3 4 5 3 2" xfId="24822"/>
    <cellStyle name="Normal 5 3 4 5 3 3" xfId="35379"/>
    <cellStyle name="Normal 5 3 4 5 3 4" xfId="45934"/>
    <cellStyle name="Normal 5 3 4 5 3 5" xfId="56498"/>
    <cellStyle name="Normal 5 3 4 5 4" xfId="4033"/>
    <cellStyle name="Normal 5 3 4 5 5" xfId="14611"/>
    <cellStyle name="Normal 5 3 4 5 6" xfId="19542"/>
    <cellStyle name="Normal 5 3 4 5 7" xfId="30099"/>
    <cellStyle name="Normal 5 3 4 5 8" xfId="40654"/>
    <cellStyle name="Normal 5 3 4 5 9" xfId="51218"/>
    <cellStyle name="Normal 5 3 4 6" xfId="2621"/>
    <cellStyle name="Normal 5 3 4 6 2" xfId="7907"/>
    <cellStyle name="Normal 5 3 4 6 2 2" xfId="13188"/>
    <cellStyle name="Normal 5 3 4 6 2 2 2" xfId="28694"/>
    <cellStyle name="Normal 5 3 4 6 2 2 3" xfId="39251"/>
    <cellStyle name="Normal 5 3 4 6 2 2 4" xfId="49806"/>
    <cellStyle name="Normal 5 3 4 6 2 2 5" xfId="60370"/>
    <cellStyle name="Normal 5 3 4 6 2 3" xfId="23414"/>
    <cellStyle name="Normal 5 3 4 6 2 4" xfId="33971"/>
    <cellStyle name="Normal 5 3 4 6 2 5" xfId="44526"/>
    <cellStyle name="Normal 5 3 4 6 2 6" xfId="55090"/>
    <cellStyle name="Normal 5 3 4 6 3" xfId="10547"/>
    <cellStyle name="Normal 5 3 4 6 3 2" xfId="26054"/>
    <cellStyle name="Normal 5 3 4 6 3 3" xfId="36611"/>
    <cellStyle name="Normal 5 3 4 6 3 4" xfId="47166"/>
    <cellStyle name="Normal 5 3 4 6 3 5" xfId="57730"/>
    <cellStyle name="Normal 5 3 4 6 4" xfId="5265"/>
    <cellStyle name="Normal 5 3 4 6 5" xfId="15843"/>
    <cellStyle name="Normal 5 3 4 6 6" xfId="20774"/>
    <cellStyle name="Normal 5 3 4 6 7" xfId="31331"/>
    <cellStyle name="Normal 5 3 4 6 8" xfId="41886"/>
    <cellStyle name="Normal 5 3 4 6 9" xfId="52450"/>
    <cellStyle name="Normal 5 3 4 7" xfId="5442"/>
    <cellStyle name="Normal 5 3 4 7 2" xfId="10724"/>
    <cellStyle name="Normal 5 3 4 7 2 2" xfId="26230"/>
    <cellStyle name="Normal 5 3 4 7 2 3" xfId="36787"/>
    <cellStyle name="Normal 5 3 4 7 2 4" xfId="47342"/>
    <cellStyle name="Normal 5 3 4 7 2 5" xfId="57906"/>
    <cellStyle name="Normal 5 3 4 7 3" xfId="20950"/>
    <cellStyle name="Normal 5 3 4 7 4" xfId="31507"/>
    <cellStyle name="Normal 5 3 4 7 5" xfId="42062"/>
    <cellStyle name="Normal 5 3 4 7 6" xfId="52626"/>
    <cellStyle name="Normal 5 3 4 8" xfId="8083"/>
    <cellStyle name="Normal 5 3 4 8 2" xfId="23590"/>
    <cellStyle name="Normal 5 3 4 8 3" xfId="34147"/>
    <cellStyle name="Normal 5 3 4 8 4" xfId="44702"/>
    <cellStyle name="Normal 5 3 4 8 5" xfId="55266"/>
    <cellStyle name="Normal 5 3 4 9" xfId="2798"/>
    <cellStyle name="Normal 5 3 5" xfId="243"/>
    <cellStyle name="Normal 5 3 5 10" xfId="28959"/>
    <cellStyle name="Normal 5 3 5 11" xfId="39514"/>
    <cellStyle name="Normal 5 3 5 12" xfId="50074"/>
    <cellStyle name="Normal 5 3 5 2" xfId="596"/>
    <cellStyle name="Normal 5 3 5 2 10" xfId="50425"/>
    <cellStyle name="Normal 5 3 5 2 2" xfId="1828"/>
    <cellStyle name="Normal 5 3 5 2 2 2" xfId="7114"/>
    <cellStyle name="Normal 5 3 5 2 2 2 2" xfId="12395"/>
    <cellStyle name="Normal 5 3 5 2 2 2 2 2" xfId="27901"/>
    <cellStyle name="Normal 5 3 5 2 2 2 2 3" xfId="38458"/>
    <cellStyle name="Normal 5 3 5 2 2 2 2 4" xfId="49013"/>
    <cellStyle name="Normal 5 3 5 2 2 2 2 5" xfId="59577"/>
    <cellStyle name="Normal 5 3 5 2 2 2 3" xfId="17514"/>
    <cellStyle name="Normal 5 3 5 2 2 2 4" xfId="22621"/>
    <cellStyle name="Normal 5 3 5 2 2 2 5" xfId="33178"/>
    <cellStyle name="Normal 5 3 5 2 2 2 6" xfId="43733"/>
    <cellStyle name="Normal 5 3 5 2 2 2 7" xfId="54297"/>
    <cellStyle name="Normal 5 3 5 2 2 3" xfId="9754"/>
    <cellStyle name="Normal 5 3 5 2 2 3 2" xfId="25261"/>
    <cellStyle name="Normal 5 3 5 2 2 3 3" xfId="35818"/>
    <cellStyle name="Normal 5 3 5 2 2 3 4" xfId="46373"/>
    <cellStyle name="Normal 5 3 5 2 2 3 5" xfId="56937"/>
    <cellStyle name="Normal 5 3 5 2 2 4" xfId="4472"/>
    <cellStyle name="Normal 5 3 5 2 2 5" xfId="15050"/>
    <cellStyle name="Normal 5 3 5 2 2 6" xfId="19981"/>
    <cellStyle name="Normal 5 3 5 2 2 7" xfId="30538"/>
    <cellStyle name="Normal 5 3 5 2 2 8" xfId="41093"/>
    <cellStyle name="Normal 5 3 5 2 2 9" xfId="51657"/>
    <cellStyle name="Normal 5 3 5 2 3" xfId="5882"/>
    <cellStyle name="Normal 5 3 5 2 3 2" xfId="11163"/>
    <cellStyle name="Normal 5 3 5 2 3 2 2" xfId="26669"/>
    <cellStyle name="Normal 5 3 5 2 3 2 3" xfId="37226"/>
    <cellStyle name="Normal 5 3 5 2 3 2 4" xfId="47781"/>
    <cellStyle name="Normal 5 3 5 2 3 2 5" xfId="58345"/>
    <cellStyle name="Normal 5 3 5 2 3 3" xfId="16282"/>
    <cellStyle name="Normal 5 3 5 2 3 4" xfId="21389"/>
    <cellStyle name="Normal 5 3 5 2 3 5" xfId="31946"/>
    <cellStyle name="Normal 5 3 5 2 3 6" xfId="42501"/>
    <cellStyle name="Normal 5 3 5 2 3 7" xfId="53065"/>
    <cellStyle name="Normal 5 3 5 2 4" xfId="8522"/>
    <cellStyle name="Normal 5 3 5 2 4 2" xfId="24029"/>
    <cellStyle name="Normal 5 3 5 2 4 3" xfId="34586"/>
    <cellStyle name="Normal 5 3 5 2 4 4" xfId="45141"/>
    <cellStyle name="Normal 5 3 5 2 4 5" xfId="55705"/>
    <cellStyle name="Normal 5 3 5 2 5" xfId="3240"/>
    <cellStyle name="Normal 5 3 5 2 6" xfId="13818"/>
    <cellStyle name="Normal 5 3 5 2 7" xfId="18749"/>
    <cellStyle name="Normal 5 3 5 2 8" xfId="29306"/>
    <cellStyle name="Normal 5 3 5 2 9" xfId="39861"/>
    <cellStyle name="Normal 5 3 5 3" xfId="948"/>
    <cellStyle name="Normal 5 3 5 3 10" xfId="50777"/>
    <cellStyle name="Normal 5 3 5 3 2" xfId="2180"/>
    <cellStyle name="Normal 5 3 5 3 2 2" xfId="7466"/>
    <cellStyle name="Normal 5 3 5 3 2 2 2" xfId="12747"/>
    <cellStyle name="Normal 5 3 5 3 2 2 2 2" xfId="28253"/>
    <cellStyle name="Normal 5 3 5 3 2 2 2 3" xfId="38810"/>
    <cellStyle name="Normal 5 3 5 3 2 2 2 4" xfId="49365"/>
    <cellStyle name="Normal 5 3 5 3 2 2 2 5" xfId="59929"/>
    <cellStyle name="Normal 5 3 5 3 2 2 3" xfId="17866"/>
    <cellStyle name="Normal 5 3 5 3 2 2 4" xfId="22973"/>
    <cellStyle name="Normal 5 3 5 3 2 2 5" xfId="33530"/>
    <cellStyle name="Normal 5 3 5 3 2 2 6" xfId="44085"/>
    <cellStyle name="Normal 5 3 5 3 2 2 7" xfId="54649"/>
    <cellStyle name="Normal 5 3 5 3 2 3" xfId="10106"/>
    <cellStyle name="Normal 5 3 5 3 2 3 2" xfId="25613"/>
    <cellStyle name="Normal 5 3 5 3 2 3 3" xfId="36170"/>
    <cellStyle name="Normal 5 3 5 3 2 3 4" xfId="46725"/>
    <cellStyle name="Normal 5 3 5 3 2 3 5" xfId="57289"/>
    <cellStyle name="Normal 5 3 5 3 2 4" xfId="4824"/>
    <cellStyle name="Normal 5 3 5 3 2 5" xfId="15402"/>
    <cellStyle name="Normal 5 3 5 3 2 6" xfId="20333"/>
    <cellStyle name="Normal 5 3 5 3 2 7" xfId="30890"/>
    <cellStyle name="Normal 5 3 5 3 2 8" xfId="41445"/>
    <cellStyle name="Normal 5 3 5 3 2 9" xfId="52009"/>
    <cellStyle name="Normal 5 3 5 3 3" xfId="6234"/>
    <cellStyle name="Normal 5 3 5 3 3 2" xfId="11515"/>
    <cellStyle name="Normal 5 3 5 3 3 2 2" xfId="27021"/>
    <cellStyle name="Normal 5 3 5 3 3 2 3" xfId="37578"/>
    <cellStyle name="Normal 5 3 5 3 3 2 4" xfId="48133"/>
    <cellStyle name="Normal 5 3 5 3 3 2 5" xfId="58697"/>
    <cellStyle name="Normal 5 3 5 3 3 3" xfId="16634"/>
    <cellStyle name="Normal 5 3 5 3 3 4" xfId="21741"/>
    <cellStyle name="Normal 5 3 5 3 3 5" xfId="32298"/>
    <cellStyle name="Normal 5 3 5 3 3 6" xfId="42853"/>
    <cellStyle name="Normal 5 3 5 3 3 7" xfId="53417"/>
    <cellStyle name="Normal 5 3 5 3 4" xfId="8874"/>
    <cellStyle name="Normal 5 3 5 3 4 2" xfId="24381"/>
    <cellStyle name="Normal 5 3 5 3 4 3" xfId="34938"/>
    <cellStyle name="Normal 5 3 5 3 4 4" xfId="45493"/>
    <cellStyle name="Normal 5 3 5 3 4 5" xfId="56057"/>
    <cellStyle name="Normal 5 3 5 3 5" xfId="3592"/>
    <cellStyle name="Normal 5 3 5 3 6" xfId="14170"/>
    <cellStyle name="Normal 5 3 5 3 7" xfId="19101"/>
    <cellStyle name="Normal 5 3 5 3 8" xfId="29658"/>
    <cellStyle name="Normal 5 3 5 3 9" xfId="40213"/>
    <cellStyle name="Normal 5 3 5 4" xfId="1476"/>
    <cellStyle name="Normal 5 3 5 4 2" xfId="6762"/>
    <cellStyle name="Normal 5 3 5 4 2 2" xfId="12043"/>
    <cellStyle name="Normal 5 3 5 4 2 2 2" xfId="27549"/>
    <cellStyle name="Normal 5 3 5 4 2 2 3" xfId="38106"/>
    <cellStyle name="Normal 5 3 5 4 2 2 4" xfId="48661"/>
    <cellStyle name="Normal 5 3 5 4 2 2 5" xfId="59225"/>
    <cellStyle name="Normal 5 3 5 4 2 3" xfId="17162"/>
    <cellStyle name="Normal 5 3 5 4 2 4" xfId="22269"/>
    <cellStyle name="Normal 5 3 5 4 2 5" xfId="32826"/>
    <cellStyle name="Normal 5 3 5 4 2 6" xfId="43381"/>
    <cellStyle name="Normal 5 3 5 4 2 7" xfId="53945"/>
    <cellStyle name="Normal 5 3 5 4 3" xfId="9402"/>
    <cellStyle name="Normal 5 3 5 4 3 2" xfId="24909"/>
    <cellStyle name="Normal 5 3 5 4 3 3" xfId="35466"/>
    <cellStyle name="Normal 5 3 5 4 3 4" xfId="46021"/>
    <cellStyle name="Normal 5 3 5 4 3 5" xfId="56585"/>
    <cellStyle name="Normal 5 3 5 4 4" xfId="4120"/>
    <cellStyle name="Normal 5 3 5 4 5" xfId="14698"/>
    <cellStyle name="Normal 5 3 5 4 6" xfId="19629"/>
    <cellStyle name="Normal 5 3 5 4 7" xfId="30186"/>
    <cellStyle name="Normal 5 3 5 4 8" xfId="40741"/>
    <cellStyle name="Normal 5 3 5 4 9" xfId="51305"/>
    <cellStyle name="Normal 5 3 5 5" xfId="5529"/>
    <cellStyle name="Normal 5 3 5 5 2" xfId="10811"/>
    <cellStyle name="Normal 5 3 5 5 2 2" xfId="26317"/>
    <cellStyle name="Normal 5 3 5 5 2 3" xfId="36874"/>
    <cellStyle name="Normal 5 3 5 5 2 4" xfId="47429"/>
    <cellStyle name="Normal 5 3 5 5 2 5" xfId="57993"/>
    <cellStyle name="Normal 5 3 5 5 3" xfId="15930"/>
    <cellStyle name="Normal 5 3 5 5 4" xfId="21037"/>
    <cellStyle name="Normal 5 3 5 5 5" xfId="31594"/>
    <cellStyle name="Normal 5 3 5 5 6" xfId="42149"/>
    <cellStyle name="Normal 5 3 5 5 7" xfId="52713"/>
    <cellStyle name="Normal 5 3 5 6" xfId="8170"/>
    <cellStyle name="Normal 5 3 5 6 2" xfId="23677"/>
    <cellStyle name="Normal 5 3 5 6 3" xfId="34234"/>
    <cellStyle name="Normal 5 3 5 6 4" xfId="44789"/>
    <cellStyle name="Normal 5 3 5 6 5" xfId="55353"/>
    <cellStyle name="Normal 5 3 5 7" xfId="2893"/>
    <cellStyle name="Normal 5 3 5 8" xfId="13466"/>
    <cellStyle name="Normal 5 3 5 9" xfId="18398"/>
    <cellStyle name="Normal 5 3 6" xfId="419"/>
    <cellStyle name="Normal 5 3 6 10" xfId="39689"/>
    <cellStyle name="Normal 5 3 6 11" xfId="50249"/>
    <cellStyle name="Normal 5 3 6 2" xfId="1124"/>
    <cellStyle name="Normal 5 3 6 2 10" xfId="50953"/>
    <cellStyle name="Normal 5 3 6 2 2" xfId="2356"/>
    <cellStyle name="Normal 5 3 6 2 2 2" xfId="7642"/>
    <cellStyle name="Normal 5 3 6 2 2 2 2" xfId="12923"/>
    <cellStyle name="Normal 5 3 6 2 2 2 2 2" xfId="28429"/>
    <cellStyle name="Normal 5 3 6 2 2 2 2 3" xfId="38986"/>
    <cellStyle name="Normal 5 3 6 2 2 2 2 4" xfId="49541"/>
    <cellStyle name="Normal 5 3 6 2 2 2 2 5" xfId="60105"/>
    <cellStyle name="Normal 5 3 6 2 2 2 3" xfId="18042"/>
    <cellStyle name="Normal 5 3 6 2 2 2 4" xfId="23149"/>
    <cellStyle name="Normal 5 3 6 2 2 2 5" xfId="33706"/>
    <cellStyle name="Normal 5 3 6 2 2 2 6" xfId="44261"/>
    <cellStyle name="Normal 5 3 6 2 2 2 7" xfId="54825"/>
    <cellStyle name="Normal 5 3 6 2 2 3" xfId="10282"/>
    <cellStyle name="Normal 5 3 6 2 2 3 2" xfId="25789"/>
    <cellStyle name="Normal 5 3 6 2 2 3 3" xfId="36346"/>
    <cellStyle name="Normal 5 3 6 2 2 3 4" xfId="46901"/>
    <cellStyle name="Normal 5 3 6 2 2 3 5" xfId="57465"/>
    <cellStyle name="Normal 5 3 6 2 2 4" xfId="5000"/>
    <cellStyle name="Normal 5 3 6 2 2 5" xfId="15578"/>
    <cellStyle name="Normal 5 3 6 2 2 6" xfId="20509"/>
    <cellStyle name="Normal 5 3 6 2 2 7" xfId="31066"/>
    <cellStyle name="Normal 5 3 6 2 2 8" xfId="41621"/>
    <cellStyle name="Normal 5 3 6 2 2 9" xfId="52185"/>
    <cellStyle name="Normal 5 3 6 2 3" xfId="6410"/>
    <cellStyle name="Normal 5 3 6 2 3 2" xfId="11691"/>
    <cellStyle name="Normal 5 3 6 2 3 2 2" xfId="27197"/>
    <cellStyle name="Normal 5 3 6 2 3 2 3" xfId="37754"/>
    <cellStyle name="Normal 5 3 6 2 3 2 4" xfId="48309"/>
    <cellStyle name="Normal 5 3 6 2 3 2 5" xfId="58873"/>
    <cellStyle name="Normal 5 3 6 2 3 3" xfId="16810"/>
    <cellStyle name="Normal 5 3 6 2 3 4" xfId="21917"/>
    <cellStyle name="Normal 5 3 6 2 3 5" xfId="32474"/>
    <cellStyle name="Normal 5 3 6 2 3 6" xfId="43029"/>
    <cellStyle name="Normal 5 3 6 2 3 7" xfId="53593"/>
    <cellStyle name="Normal 5 3 6 2 4" xfId="9050"/>
    <cellStyle name="Normal 5 3 6 2 4 2" xfId="24557"/>
    <cellStyle name="Normal 5 3 6 2 4 3" xfId="35114"/>
    <cellStyle name="Normal 5 3 6 2 4 4" xfId="45669"/>
    <cellStyle name="Normal 5 3 6 2 4 5" xfId="56233"/>
    <cellStyle name="Normal 5 3 6 2 5" xfId="3768"/>
    <cellStyle name="Normal 5 3 6 2 6" xfId="14346"/>
    <cellStyle name="Normal 5 3 6 2 7" xfId="19277"/>
    <cellStyle name="Normal 5 3 6 2 8" xfId="29834"/>
    <cellStyle name="Normal 5 3 6 2 9" xfId="40389"/>
    <cellStyle name="Normal 5 3 6 3" xfId="1652"/>
    <cellStyle name="Normal 5 3 6 3 2" xfId="6938"/>
    <cellStyle name="Normal 5 3 6 3 2 2" xfId="12219"/>
    <cellStyle name="Normal 5 3 6 3 2 2 2" xfId="27725"/>
    <cellStyle name="Normal 5 3 6 3 2 2 3" xfId="38282"/>
    <cellStyle name="Normal 5 3 6 3 2 2 4" xfId="48837"/>
    <cellStyle name="Normal 5 3 6 3 2 2 5" xfId="59401"/>
    <cellStyle name="Normal 5 3 6 3 2 3" xfId="17338"/>
    <cellStyle name="Normal 5 3 6 3 2 4" xfId="22445"/>
    <cellStyle name="Normal 5 3 6 3 2 5" xfId="33002"/>
    <cellStyle name="Normal 5 3 6 3 2 6" xfId="43557"/>
    <cellStyle name="Normal 5 3 6 3 2 7" xfId="54121"/>
    <cellStyle name="Normal 5 3 6 3 3" xfId="9578"/>
    <cellStyle name="Normal 5 3 6 3 3 2" xfId="25085"/>
    <cellStyle name="Normal 5 3 6 3 3 3" xfId="35642"/>
    <cellStyle name="Normal 5 3 6 3 3 4" xfId="46197"/>
    <cellStyle name="Normal 5 3 6 3 3 5" xfId="56761"/>
    <cellStyle name="Normal 5 3 6 3 4" xfId="4296"/>
    <cellStyle name="Normal 5 3 6 3 5" xfId="14874"/>
    <cellStyle name="Normal 5 3 6 3 6" xfId="19805"/>
    <cellStyle name="Normal 5 3 6 3 7" xfId="30362"/>
    <cellStyle name="Normal 5 3 6 3 8" xfId="40917"/>
    <cellStyle name="Normal 5 3 6 3 9" xfId="51481"/>
    <cellStyle name="Normal 5 3 6 4" xfId="5705"/>
    <cellStyle name="Normal 5 3 6 4 2" xfId="10987"/>
    <cellStyle name="Normal 5 3 6 4 2 2" xfId="26493"/>
    <cellStyle name="Normal 5 3 6 4 2 3" xfId="37050"/>
    <cellStyle name="Normal 5 3 6 4 2 4" xfId="47605"/>
    <cellStyle name="Normal 5 3 6 4 2 5" xfId="58169"/>
    <cellStyle name="Normal 5 3 6 4 3" xfId="16106"/>
    <cellStyle name="Normal 5 3 6 4 4" xfId="21213"/>
    <cellStyle name="Normal 5 3 6 4 5" xfId="31770"/>
    <cellStyle name="Normal 5 3 6 4 6" xfId="42325"/>
    <cellStyle name="Normal 5 3 6 4 7" xfId="52889"/>
    <cellStyle name="Normal 5 3 6 5" xfId="8346"/>
    <cellStyle name="Normal 5 3 6 5 2" xfId="23853"/>
    <cellStyle name="Normal 5 3 6 5 3" xfId="34410"/>
    <cellStyle name="Normal 5 3 6 5 4" xfId="44965"/>
    <cellStyle name="Normal 5 3 6 5 5" xfId="55529"/>
    <cellStyle name="Normal 5 3 6 6" xfId="3068"/>
    <cellStyle name="Normal 5 3 6 7" xfId="13642"/>
    <cellStyle name="Normal 5 3 6 8" xfId="18573"/>
    <cellStyle name="Normal 5 3 6 9" xfId="29134"/>
    <cellStyle name="Normal 5 3 7" xfId="772"/>
    <cellStyle name="Normal 5 3 7 10" xfId="50601"/>
    <cellStyle name="Normal 5 3 7 2" xfId="2004"/>
    <cellStyle name="Normal 5 3 7 2 2" xfId="7290"/>
    <cellStyle name="Normal 5 3 7 2 2 2" xfId="12571"/>
    <cellStyle name="Normal 5 3 7 2 2 2 2" xfId="28077"/>
    <cellStyle name="Normal 5 3 7 2 2 2 3" xfId="38634"/>
    <cellStyle name="Normal 5 3 7 2 2 2 4" xfId="49189"/>
    <cellStyle name="Normal 5 3 7 2 2 2 5" xfId="59753"/>
    <cellStyle name="Normal 5 3 7 2 2 3" xfId="17690"/>
    <cellStyle name="Normal 5 3 7 2 2 4" xfId="22797"/>
    <cellStyle name="Normal 5 3 7 2 2 5" xfId="33354"/>
    <cellStyle name="Normal 5 3 7 2 2 6" xfId="43909"/>
    <cellStyle name="Normal 5 3 7 2 2 7" xfId="54473"/>
    <cellStyle name="Normal 5 3 7 2 3" xfId="9930"/>
    <cellStyle name="Normal 5 3 7 2 3 2" xfId="25437"/>
    <cellStyle name="Normal 5 3 7 2 3 3" xfId="35994"/>
    <cellStyle name="Normal 5 3 7 2 3 4" xfId="46549"/>
    <cellStyle name="Normal 5 3 7 2 3 5" xfId="57113"/>
    <cellStyle name="Normal 5 3 7 2 4" xfId="4648"/>
    <cellStyle name="Normal 5 3 7 2 5" xfId="15226"/>
    <cellStyle name="Normal 5 3 7 2 6" xfId="20157"/>
    <cellStyle name="Normal 5 3 7 2 7" xfId="30714"/>
    <cellStyle name="Normal 5 3 7 2 8" xfId="41269"/>
    <cellStyle name="Normal 5 3 7 2 9" xfId="51833"/>
    <cellStyle name="Normal 5 3 7 3" xfId="6058"/>
    <cellStyle name="Normal 5 3 7 3 2" xfId="11339"/>
    <cellStyle name="Normal 5 3 7 3 2 2" xfId="26845"/>
    <cellStyle name="Normal 5 3 7 3 2 3" xfId="37402"/>
    <cellStyle name="Normal 5 3 7 3 2 4" xfId="47957"/>
    <cellStyle name="Normal 5 3 7 3 2 5" xfId="58521"/>
    <cellStyle name="Normal 5 3 7 3 3" xfId="16458"/>
    <cellStyle name="Normal 5 3 7 3 4" xfId="21565"/>
    <cellStyle name="Normal 5 3 7 3 5" xfId="32122"/>
    <cellStyle name="Normal 5 3 7 3 6" xfId="42677"/>
    <cellStyle name="Normal 5 3 7 3 7" xfId="53241"/>
    <cellStyle name="Normal 5 3 7 4" xfId="8698"/>
    <cellStyle name="Normal 5 3 7 4 2" xfId="24205"/>
    <cellStyle name="Normal 5 3 7 4 3" xfId="34762"/>
    <cellStyle name="Normal 5 3 7 4 4" xfId="45317"/>
    <cellStyle name="Normal 5 3 7 4 5" xfId="55881"/>
    <cellStyle name="Normal 5 3 7 5" xfId="3416"/>
    <cellStyle name="Normal 5 3 7 6" xfId="13994"/>
    <cellStyle name="Normal 5 3 7 7" xfId="18925"/>
    <cellStyle name="Normal 5 3 7 8" xfId="29482"/>
    <cellStyle name="Normal 5 3 7 9" xfId="40037"/>
    <cellStyle name="Normal 5 3 8" xfId="1300"/>
    <cellStyle name="Normal 5 3 8 2" xfId="6586"/>
    <cellStyle name="Normal 5 3 8 2 2" xfId="11867"/>
    <cellStyle name="Normal 5 3 8 2 2 2" xfId="27373"/>
    <cellStyle name="Normal 5 3 8 2 2 3" xfId="37930"/>
    <cellStyle name="Normal 5 3 8 2 2 4" xfId="48485"/>
    <cellStyle name="Normal 5 3 8 2 2 5" xfId="59049"/>
    <cellStyle name="Normal 5 3 8 2 3" xfId="16986"/>
    <cellStyle name="Normal 5 3 8 2 4" xfId="22093"/>
    <cellStyle name="Normal 5 3 8 2 5" xfId="32650"/>
    <cellStyle name="Normal 5 3 8 2 6" xfId="43205"/>
    <cellStyle name="Normal 5 3 8 2 7" xfId="53769"/>
    <cellStyle name="Normal 5 3 8 3" xfId="9226"/>
    <cellStyle name="Normal 5 3 8 3 2" xfId="24733"/>
    <cellStyle name="Normal 5 3 8 3 3" xfId="35290"/>
    <cellStyle name="Normal 5 3 8 3 4" xfId="45845"/>
    <cellStyle name="Normal 5 3 8 3 5" xfId="56409"/>
    <cellStyle name="Normal 5 3 8 4" xfId="3944"/>
    <cellStyle name="Normal 5 3 8 5" xfId="14522"/>
    <cellStyle name="Normal 5 3 8 6" xfId="19453"/>
    <cellStyle name="Normal 5 3 8 7" xfId="30010"/>
    <cellStyle name="Normal 5 3 8 8" xfId="40565"/>
    <cellStyle name="Normal 5 3 8 9" xfId="51129"/>
    <cellStyle name="Normal 5 3 9" xfId="2532"/>
    <cellStyle name="Normal 5 3 9 2" xfId="7818"/>
    <cellStyle name="Normal 5 3 9 2 2" xfId="13099"/>
    <cellStyle name="Normal 5 3 9 2 2 2" xfId="28605"/>
    <cellStyle name="Normal 5 3 9 2 2 3" xfId="39162"/>
    <cellStyle name="Normal 5 3 9 2 2 4" xfId="49717"/>
    <cellStyle name="Normal 5 3 9 2 2 5" xfId="60281"/>
    <cellStyle name="Normal 5 3 9 2 3" xfId="23325"/>
    <cellStyle name="Normal 5 3 9 2 4" xfId="33882"/>
    <cellStyle name="Normal 5 3 9 2 5" xfId="44437"/>
    <cellStyle name="Normal 5 3 9 2 6" xfId="55001"/>
    <cellStyle name="Normal 5 3 9 3" xfId="10458"/>
    <cellStyle name="Normal 5 3 9 3 2" xfId="25965"/>
    <cellStyle name="Normal 5 3 9 3 3" xfId="36522"/>
    <cellStyle name="Normal 5 3 9 3 4" xfId="47077"/>
    <cellStyle name="Normal 5 3 9 3 5" xfId="57641"/>
    <cellStyle name="Normal 5 3 9 4" xfId="5176"/>
    <cellStyle name="Normal 5 3 9 5" xfId="15754"/>
    <cellStyle name="Normal 5 3 9 6" xfId="20685"/>
    <cellStyle name="Normal 5 3 9 7" xfId="31242"/>
    <cellStyle name="Normal 5 3 9 8" xfId="41797"/>
    <cellStyle name="Normal 5 3 9 9" xfId="52361"/>
    <cellStyle name="Normal 5 4" xfId="79"/>
    <cellStyle name="Normal 5 4 10" xfId="2735"/>
    <cellStyle name="Normal 5 4 11" xfId="13298"/>
    <cellStyle name="Normal 5 4 12" xfId="18227"/>
    <cellStyle name="Normal 5 4 13" xfId="28809"/>
    <cellStyle name="Normal 5 4 14" xfId="39364"/>
    <cellStyle name="Normal 5 4 15" xfId="49904"/>
    <cellStyle name="Normal 5 4 2" xfId="158"/>
    <cellStyle name="Normal 5 4 2 10" xfId="13387"/>
    <cellStyle name="Normal 5 4 2 11" xfId="18317"/>
    <cellStyle name="Normal 5 4 2 12" xfId="28879"/>
    <cellStyle name="Normal 5 4 2 13" xfId="39434"/>
    <cellStyle name="Normal 5 4 2 14" xfId="49994"/>
    <cellStyle name="Normal 5 4 2 2" xfId="340"/>
    <cellStyle name="Normal 5 4 2 2 10" xfId="29055"/>
    <cellStyle name="Normal 5 4 2 2 11" xfId="39610"/>
    <cellStyle name="Normal 5 4 2 2 12" xfId="50170"/>
    <cellStyle name="Normal 5 4 2 2 2" xfId="693"/>
    <cellStyle name="Normal 5 4 2 2 2 10" xfId="50522"/>
    <cellStyle name="Normal 5 4 2 2 2 2" xfId="1925"/>
    <cellStyle name="Normal 5 4 2 2 2 2 2" xfId="7211"/>
    <cellStyle name="Normal 5 4 2 2 2 2 2 2" xfId="12492"/>
    <cellStyle name="Normal 5 4 2 2 2 2 2 2 2" xfId="27998"/>
    <cellStyle name="Normal 5 4 2 2 2 2 2 2 3" xfId="38555"/>
    <cellStyle name="Normal 5 4 2 2 2 2 2 2 4" xfId="49110"/>
    <cellStyle name="Normal 5 4 2 2 2 2 2 2 5" xfId="59674"/>
    <cellStyle name="Normal 5 4 2 2 2 2 2 3" xfId="17611"/>
    <cellStyle name="Normal 5 4 2 2 2 2 2 4" xfId="22718"/>
    <cellStyle name="Normal 5 4 2 2 2 2 2 5" xfId="33275"/>
    <cellStyle name="Normal 5 4 2 2 2 2 2 6" xfId="43830"/>
    <cellStyle name="Normal 5 4 2 2 2 2 2 7" xfId="54394"/>
    <cellStyle name="Normal 5 4 2 2 2 2 3" xfId="9851"/>
    <cellStyle name="Normal 5 4 2 2 2 2 3 2" xfId="25358"/>
    <cellStyle name="Normal 5 4 2 2 2 2 3 3" xfId="35915"/>
    <cellStyle name="Normal 5 4 2 2 2 2 3 4" xfId="46470"/>
    <cellStyle name="Normal 5 4 2 2 2 2 3 5" xfId="57034"/>
    <cellStyle name="Normal 5 4 2 2 2 2 4" xfId="4569"/>
    <cellStyle name="Normal 5 4 2 2 2 2 5" xfId="15147"/>
    <cellStyle name="Normal 5 4 2 2 2 2 6" xfId="20078"/>
    <cellStyle name="Normal 5 4 2 2 2 2 7" xfId="30635"/>
    <cellStyle name="Normal 5 4 2 2 2 2 8" xfId="41190"/>
    <cellStyle name="Normal 5 4 2 2 2 2 9" xfId="51754"/>
    <cellStyle name="Normal 5 4 2 2 2 3" xfId="5979"/>
    <cellStyle name="Normal 5 4 2 2 2 3 2" xfId="11260"/>
    <cellStyle name="Normal 5 4 2 2 2 3 2 2" xfId="26766"/>
    <cellStyle name="Normal 5 4 2 2 2 3 2 3" xfId="37323"/>
    <cellStyle name="Normal 5 4 2 2 2 3 2 4" xfId="47878"/>
    <cellStyle name="Normal 5 4 2 2 2 3 2 5" xfId="58442"/>
    <cellStyle name="Normal 5 4 2 2 2 3 3" xfId="16379"/>
    <cellStyle name="Normal 5 4 2 2 2 3 4" xfId="21486"/>
    <cellStyle name="Normal 5 4 2 2 2 3 5" xfId="32043"/>
    <cellStyle name="Normal 5 4 2 2 2 3 6" xfId="42598"/>
    <cellStyle name="Normal 5 4 2 2 2 3 7" xfId="53162"/>
    <cellStyle name="Normal 5 4 2 2 2 4" xfId="8619"/>
    <cellStyle name="Normal 5 4 2 2 2 4 2" xfId="24126"/>
    <cellStyle name="Normal 5 4 2 2 2 4 3" xfId="34683"/>
    <cellStyle name="Normal 5 4 2 2 2 4 4" xfId="45238"/>
    <cellStyle name="Normal 5 4 2 2 2 4 5" xfId="55802"/>
    <cellStyle name="Normal 5 4 2 2 2 5" xfId="3337"/>
    <cellStyle name="Normal 5 4 2 2 2 6" xfId="13915"/>
    <cellStyle name="Normal 5 4 2 2 2 7" xfId="18846"/>
    <cellStyle name="Normal 5 4 2 2 2 8" xfId="29403"/>
    <cellStyle name="Normal 5 4 2 2 2 9" xfId="39958"/>
    <cellStyle name="Normal 5 4 2 2 3" xfId="1045"/>
    <cellStyle name="Normal 5 4 2 2 3 10" xfId="50874"/>
    <cellStyle name="Normal 5 4 2 2 3 2" xfId="2277"/>
    <cellStyle name="Normal 5 4 2 2 3 2 2" xfId="7563"/>
    <cellStyle name="Normal 5 4 2 2 3 2 2 2" xfId="12844"/>
    <cellStyle name="Normal 5 4 2 2 3 2 2 2 2" xfId="28350"/>
    <cellStyle name="Normal 5 4 2 2 3 2 2 2 3" xfId="38907"/>
    <cellStyle name="Normal 5 4 2 2 3 2 2 2 4" xfId="49462"/>
    <cellStyle name="Normal 5 4 2 2 3 2 2 2 5" xfId="60026"/>
    <cellStyle name="Normal 5 4 2 2 3 2 2 3" xfId="17963"/>
    <cellStyle name="Normal 5 4 2 2 3 2 2 4" xfId="23070"/>
    <cellStyle name="Normal 5 4 2 2 3 2 2 5" xfId="33627"/>
    <cellStyle name="Normal 5 4 2 2 3 2 2 6" xfId="44182"/>
    <cellStyle name="Normal 5 4 2 2 3 2 2 7" xfId="54746"/>
    <cellStyle name="Normal 5 4 2 2 3 2 3" xfId="10203"/>
    <cellStyle name="Normal 5 4 2 2 3 2 3 2" xfId="25710"/>
    <cellStyle name="Normal 5 4 2 2 3 2 3 3" xfId="36267"/>
    <cellStyle name="Normal 5 4 2 2 3 2 3 4" xfId="46822"/>
    <cellStyle name="Normal 5 4 2 2 3 2 3 5" xfId="57386"/>
    <cellStyle name="Normal 5 4 2 2 3 2 4" xfId="4921"/>
    <cellStyle name="Normal 5 4 2 2 3 2 5" xfId="15499"/>
    <cellStyle name="Normal 5 4 2 2 3 2 6" xfId="20430"/>
    <cellStyle name="Normal 5 4 2 2 3 2 7" xfId="30987"/>
    <cellStyle name="Normal 5 4 2 2 3 2 8" xfId="41542"/>
    <cellStyle name="Normal 5 4 2 2 3 2 9" xfId="52106"/>
    <cellStyle name="Normal 5 4 2 2 3 3" xfId="6331"/>
    <cellStyle name="Normal 5 4 2 2 3 3 2" xfId="11612"/>
    <cellStyle name="Normal 5 4 2 2 3 3 2 2" xfId="27118"/>
    <cellStyle name="Normal 5 4 2 2 3 3 2 3" xfId="37675"/>
    <cellStyle name="Normal 5 4 2 2 3 3 2 4" xfId="48230"/>
    <cellStyle name="Normal 5 4 2 2 3 3 2 5" xfId="58794"/>
    <cellStyle name="Normal 5 4 2 2 3 3 3" xfId="16731"/>
    <cellStyle name="Normal 5 4 2 2 3 3 4" xfId="21838"/>
    <cellStyle name="Normal 5 4 2 2 3 3 5" xfId="32395"/>
    <cellStyle name="Normal 5 4 2 2 3 3 6" xfId="42950"/>
    <cellStyle name="Normal 5 4 2 2 3 3 7" xfId="53514"/>
    <cellStyle name="Normal 5 4 2 2 3 4" xfId="8971"/>
    <cellStyle name="Normal 5 4 2 2 3 4 2" xfId="24478"/>
    <cellStyle name="Normal 5 4 2 2 3 4 3" xfId="35035"/>
    <cellStyle name="Normal 5 4 2 2 3 4 4" xfId="45590"/>
    <cellStyle name="Normal 5 4 2 2 3 4 5" xfId="56154"/>
    <cellStyle name="Normal 5 4 2 2 3 5" xfId="3689"/>
    <cellStyle name="Normal 5 4 2 2 3 6" xfId="14267"/>
    <cellStyle name="Normal 5 4 2 2 3 7" xfId="19198"/>
    <cellStyle name="Normal 5 4 2 2 3 8" xfId="29755"/>
    <cellStyle name="Normal 5 4 2 2 3 9" xfId="40310"/>
    <cellStyle name="Normal 5 4 2 2 4" xfId="1573"/>
    <cellStyle name="Normal 5 4 2 2 4 2" xfId="6859"/>
    <cellStyle name="Normal 5 4 2 2 4 2 2" xfId="12140"/>
    <cellStyle name="Normal 5 4 2 2 4 2 2 2" xfId="27646"/>
    <cellStyle name="Normal 5 4 2 2 4 2 2 3" xfId="38203"/>
    <cellStyle name="Normal 5 4 2 2 4 2 2 4" xfId="48758"/>
    <cellStyle name="Normal 5 4 2 2 4 2 2 5" xfId="59322"/>
    <cellStyle name="Normal 5 4 2 2 4 2 3" xfId="17259"/>
    <cellStyle name="Normal 5 4 2 2 4 2 4" xfId="22366"/>
    <cellStyle name="Normal 5 4 2 2 4 2 5" xfId="32923"/>
    <cellStyle name="Normal 5 4 2 2 4 2 6" xfId="43478"/>
    <cellStyle name="Normal 5 4 2 2 4 2 7" xfId="54042"/>
    <cellStyle name="Normal 5 4 2 2 4 3" xfId="9499"/>
    <cellStyle name="Normal 5 4 2 2 4 3 2" xfId="25006"/>
    <cellStyle name="Normal 5 4 2 2 4 3 3" xfId="35563"/>
    <cellStyle name="Normal 5 4 2 2 4 3 4" xfId="46118"/>
    <cellStyle name="Normal 5 4 2 2 4 3 5" xfId="56682"/>
    <cellStyle name="Normal 5 4 2 2 4 4" xfId="4217"/>
    <cellStyle name="Normal 5 4 2 2 4 5" xfId="14795"/>
    <cellStyle name="Normal 5 4 2 2 4 6" xfId="19726"/>
    <cellStyle name="Normal 5 4 2 2 4 7" xfId="30283"/>
    <cellStyle name="Normal 5 4 2 2 4 8" xfId="40838"/>
    <cellStyle name="Normal 5 4 2 2 4 9" xfId="51402"/>
    <cellStyle name="Normal 5 4 2 2 5" xfId="5626"/>
    <cellStyle name="Normal 5 4 2 2 5 2" xfId="10908"/>
    <cellStyle name="Normal 5 4 2 2 5 2 2" xfId="26414"/>
    <cellStyle name="Normal 5 4 2 2 5 2 3" xfId="36971"/>
    <cellStyle name="Normal 5 4 2 2 5 2 4" xfId="47526"/>
    <cellStyle name="Normal 5 4 2 2 5 2 5" xfId="58090"/>
    <cellStyle name="Normal 5 4 2 2 5 3" xfId="16027"/>
    <cellStyle name="Normal 5 4 2 2 5 4" xfId="21134"/>
    <cellStyle name="Normal 5 4 2 2 5 5" xfId="31691"/>
    <cellStyle name="Normal 5 4 2 2 5 6" xfId="42246"/>
    <cellStyle name="Normal 5 4 2 2 5 7" xfId="52810"/>
    <cellStyle name="Normal 5 4 2 2 6" xfId="8267"/>
    <cellStyle name="Normal 5 4 2 2 6 2" xfId="23774"/>
    <cellStyle name="Normal 5 4 2 2 6 3" xfId="34331"/>
    <cellStyle name="Normal 5 4 2 2 6 4" xfId="44886"/>
    <cellStyle name="Normal 5 4 2 2 6 5" xfId="55450"/>
    <cellStyle name="Normal 5 4 2 2 7" xfId="2989"/>
    <cellStyle name="Normal 5 4 2 2 8" xfId="13563"/>
    <cellStyle name="Normal 5 4 2 2 9" xfId="18494"/>
    <cellStyle name="Normal 5 4 2 3" xfId="516"/>
    <cellStyle name="Normal 5 4 2 3 10" xfId="39783"/>
    <cellStyle name="Normal 5 4 2 3 11" xfId="50346"/>
    <cellStyle name="Normal 5 4 2 3 2" xfId="1221"/>
    <cellStyle name="Normal 5 4 2 3 2 10" xfId="51050"/>
    <cellStyle name="Normal 5 4 2 3 2 2" xfId="2453"/>
    <cellStyle name="Normal 5 4 2 3 2 2 2" xfId="7739"/>
    <cellStyle name="Normal 5 4 2 3 2 2 2 2" xfId="13020"/>
    <cellStyle name="Normal 5 4 2 3 2 2 2 2 2" xfId="28526"/>
    <cellStyle name="Normal 5 4 2 3 2 2 2 2 3" xfId="39083"/>
    <cellStyle name="Normal 5 4 2 3 2 2 2 2 4" xfId="49638"/>
    <cellStyle name="Normal 5 4 2 3 2 2 2 2 5" xfId="60202"/>
    <cellStyle name="Normal 5 4 2 3 2 2 2 3" xfId="18139"/>
    <cellStyle name="Normal 5 4 2 3 2 2 2 4" xfId="23246"/>
    <cellStyle name="Normal 5 4 2 3 2 2 2 5" xfId="33803"/>
    <cellStyle name="Normal 5 4 2 3 2 2 2 6" xfId="44358"/>
    <cellStyle name="Normal 5 4 2 3 2 2 2 7" xfId="54922"/>
    <cellStyle name="Normal 5 4 2 3 2 2 3" xfId="10379"/>
    <cellStyle name="Normal 5 4 2 3 2 2 3 2" xfId="25886"/>
    <cellStyle name="Normal 5 4 2 3 2 2 3 3" xfId="36443"/>
    <cellStyle name="Normal 5 4 2 3 2 2 3 4" xfId="46998"/>
    <cellStyle name="Normal 5 4 2 3 2 2 3 5" xfId="57562"/>
    <cellStyle name="Normal 5 4 2 3 2 2 4" xfId="5097"/>
    <cellStyle name="Normal 5 4 2 3 2 2 5" xfId="15675"/>
    <cellStyle name="Normal 5 4 2 3 2 2 6" xfId="20606"/>
    <cellStyle name="Normal 5 4 2 3 2 2 7" xfId="31163"/>
    <cellStyle name="Normal 5 4 2 3 2 2 8" xfId="41718"/>
    <cellStyle name="Normal 5 4 2 3 2 2 9" xfId="52282"/>
    <cellStyle name="Normal 5 4 2 3 2 3" xfId="6507"/>
    <cellStyle name="Normal 5 4 2 3 2 3 2" xfId="11788"/>
    <cellStyle name="Normal 5 4 2 3 2 3 2 2" xfId="27294"/>
    <cellStyle name="Normal 5 4 2 3 2 3 2 3" xfId="37851"/>
    <cellStyle name="Normal 5 4 2 3 2 3 2 4" xfId="48406"/>
    <cellStyle name="Normal 5 4 2 3 2 3 2 5" xfId="58970"/>
    <cellStyle name="Normal 5 4 2 3 2 3 3" xfId="16907"/>
    <cellStyle name="Normal 5 4 2 3 2 3 4" xfId="22014"/>
    <cellStyle name="Normal 5 4 2 3 2 3 5" xfId="32571"/>
    <cellStyle name="Normal 5 4 2 3 2 3 6" xfId="43126"/>
    <cellStyle name="Normal 5 4 2 3 2 3 7" xfId="53690"/>
    <cellStyle name="Normal 5 4 2 3 2 4" xfId="9147"/>
    <cellStyle name="Normal 5 4 2 3 2 4 2" xfId="24654"/>
    <cellStyle name="Normal 5 4 2 3 2 4 3" xfId="35211"/>
    <cellStyle name="Normal 5 4 2 3 2 4 4" xfId="45766"/>
    <cellStyle name="Normal 5 4 2 3 2 4 5" xfId="56330"/>
    <cellStyle name="Normal 5 4 2 3 2 5" xfId="3865"/>
    <cellStyle name="Normal 5 4 2 3 2 6" xfId="14443"/>
    <cellStyle name="Normal 5 4 2 3 2 7" xfId="19374"/>
    <cellStyle name="Normal 5 4 2 3 2 8" xfId="29931"/>
    <cellStyle name="Normal 5 4 2 3 2 9" xfId="40486"/>
    <cellStyle name="Normal 5 4 2 3 3" xfId="1749"/>
    <cellStyle name="Normal 5 4 2 3 3 2" xfId="7035"/>
    <cellStyle name="Normal 5 4 2 3 3 2 2" xfId="12316"/>
    <cellStyle name="Normal 5 4 2 3 3 2 2 2" xfId="27822"/>
    <cellStyle name="Normal 5 4 2 3 3 2 2 3" xfId="38379"/>
    <cellStyle name="Normal 5 4 2 3 3 2 2 4" xfId="48934"/>
    <cellStyle name="Normal 5 4 2 3 3 2 2 5" xfId="59498"/>
    <cellStyle name="Normal 5 4 2 3 3 2 3" xfId="17435"/>
    <cellStyle name="Normal 5 4 2 3 3 2 4" xfId="22542"/>
    <cellStyle name="Normal 5 4 2 3 3 2 5" xfId="33099"/>
    <cellStyle name="Normal 5 4 2 3 3 2 6" xfId="43654"/>
    <cellStyle name="Normal 5 4 2 3 3 2 7" xfId="54218"/>
    <cellStyle name="Normal 5 4 2 3 3 3" xfId="9675"/>
    <cellStyle name="Normal 5 4 2 3 3 3 2" xfId="25182"/>
    <cellStyle name="Normal 5 4 2 3 3 3 3" xfId="35739"/>
    <cellStyle name="Normal 5 4 2 3 3 3 4" xfId="46294"/>
    <cellStyle name="Normal 5 4 2 3 3 3 5" xfId="56858"/>
    <cellStyle name="Normal 5 4 2 3 3 4" xfId="4393"/>
    <cellStyle name="Normal 5 4 2 3 3 5" xfId="14971"/>
    <cellStyle name="Normal 5 4 2 3 3 6" xfId="19902"/>
    <cellStyle name="Normal 5 4 2 3 3 7" xfId="30459"/>
    <cellStyle name="Normal 5 4 2 3 3 8" xfId="41014"/>
    <cellStyle name="Normal 5 4 2 3 3 9" xfId="51578"/>
    <cellStyle name="Normal 5 4 2 3 4" xfId="5802"/>
    <cellStyle name="Normal 5 4 2 3 4 2" xfId="11084"/>
    <cellStyle name="Normal 5 4 2 3 4 2 2" xfId="26590"/>
    <cellStyle name="Normal 5 4 2 3 4 2 3" xfId="37147"/>
    <cellStyle name="Normal 5 4 2 3 4 2 4" xfId="47702"/>
    <cellStyle name="Normal 5 4 2 3 4 2 5" xfId="58266"/>
    <cellStyle name="Normal 5 4 2 3 4 3" xfId="16203"/>
    <cellStyle name="Normal 5 4 2 3 4 4" xfId="21310"/>
    <cellStyle name="Normal 5 4 2 3 4 5" xfId="31867"/>
    <cellStyle name="Normal 5 4 2 3 4 6" xfId="42422"/>
    <cellStyle name="Normal 5 4 2 3 4 7" xfId="52986"/>
    <cellStyle name="Normal 5 4 2 3 5" xfId="8443"/>
    <cellStyle name="Normal 5 4 2 3 5 2" xfId="23950"/>
    <cellStyle name="Normal 5 4 2 3 5 3" xfId="34507"/>
    <cellStyle name="Normal 5 4 2 3 5 4" xfId="45062"/>
    <cellStyle name="Normal 5 4 2 3 5 5" xfId="55626"/>
    <cellStyle name="Normal 5 4 2 3 6" xfId="3162"/>
    <cellStyle name="Normal 5 4 2 3 7" xfId="13739"/>
    <cellStyle name="Normal 5 4 2 3 8" xfId="18670"/>
    <cellStyle name="Normal 5 4 2 3 9" xfId="29228"/>
    <cellStyle name="Normal 5 4 2 4" xfId="869"/>
    <cellStyle name="Normal 5 4 2 4 10" xfId="50698"/>
    <cellStyle name="Normal 5 4 2 4 2" xfId="2101"/>
    <cellStyle name="Normal 5 4 2 4 2 2" xfId="7387"/>
    <cellStyle name="Normal 5 4 2 4 2 2 2" xfId="12668"/>
    <cellStyle name="Normal 5 4 2 4 2 2 2 2" xfId="28174"/>
    <cellStyle name="Normal 5 4 2 4 2 2 2 3" xfId="38731"/>
    <cellStyle name="Normal 5 4 2 4 2 2 2 4" xfId="49286"/>
    <cellStyle name="Normal 5 4 2 4 2 2 2 5" xfId="59850"/>
    <cellStyle name="Normal 5 4 2 4 2 2 3" xfId="17787"/>
    <cellStyle name="Normal 5 4 2 4 2 2 4" xfId="22894"/>
    <cellStyle name="Normal 5 4 2 4 2 2 5" xfId="33451"/>
    <cellStyle name="Normal 5 4 2 4 2 2 6" xfId="44006"/>
    <cellStyle name="Normal 5 4 2 4 2 2 7" xfId="54570"/>
    <cellStyle name="Normal 5 4 2 4 2 3" xfId="10027"/>
    <cellStyle name="Normal 5 4 2 4 2 3 2" xfId="25534"/>
    <cellStyle name="Normal 5 4 2 4 2 3 3" xfId="36091"/>
    <cellStyle name="Normal 5 4 2 4 2 3 4" xfId="46646"/>
    <cellStyle name="Normal 5 4 2 4 2 3 5" xfId="57210"/>
    <cellStyle name="Normal 5 4 2 4 2 4" xfId="4745"/>
    <cellStyle name="Normal 5 4 2 4 2 5" xfId="15323"/>
    <cellStyle name="Normal 5 4 2 4 2 6" xfId="20254"/>
    <cellStyle name="Normal 5 4 2 4 2 7" xfId="30811"/>
    <cellStyle name="Normal 5 4 2 4 2 8" xfId="41366"/>
    <cellStyle name="Normal 5 4 2 4 2 9" xfId="51930"/>
    <cellStyle name="Normal 5 4 2 4 3" xfId="6155"/>
    <cellStyle name="Normal 5 4 2 4 3 2" xfId="11436"/>
    <cellStyle name="Normal 5 4 2 4 3 2 2" xfId="26942"/>
    <cellStyle name="Normal 5 4 2 4 3 2 3" xfId="37499"/>
    <cellStyle name="Normal 5 4 2 4 3 2 4" xfId="48054"/>
    <cellStyle name="Normal 5 4 2 4 3 2 5" xfId="58618"/>
    <cellStyle name="Normal 5 4 2 4 3 3" xfId="16555"/>
    <cellStyle name="Normal 5 4 2 4 3 4" xfId="21662"/>
    <cellStyle name="Normal 5 4 2 4 3 5" xfId="32219"/>
    <cellStyle name="Normal 5 4 2 4 3 6" xfId="42774"/>
    <cellStyle name="Normal 5 4 2 4 3 7" xfId="53338"/>
    <cellStyle name="Normal 5 4 2 4 4" xfId="8795"/>
    <cellStyle name="Normal 5 4 2 4 4 2" xfId="24302"/>
    <cellStyle name="Normal 5 4 2 4 4 3" xfId="34859"/>
    <cellStyle name="Normal 5 4 2 4 4 4" xfId="45414"/>
    <cellStyle name="Normal 5 4 2 4 4 5" xfId="55978"/>
    <cellStyle name="Normal 5 4 2 4 5" xfId="3513"/>
    <cellStyle name="Normal 5 4 2 4 6" xfId="14091"/>
    <cellStyle name="Normal 5 4 2 4 7" xfId="19022"/>
    <cellStyle name="Normal 5 4 2 4 8" xfId="29579"/>
    <cellStyle name="Normal 5 4 2 4 9" xfId="40134"/>
    <cellStyle name="Normal 5 4 2 5" xfId="1397"/>
    <cellStyle name="Normal 5 4 2 5 2" xfId="6683"/>
    <cellStyle name="Normal 5 4 2 5 2 2" xfId="11964"/>
    <cellStyle name="Normal 5 4 2 5 2 2 2" xfId="27470"/>
    <cellStyle name="Normal 5 4 2 5 2 2 3" xfId="38027"/>
    <cellStyle name="Normal 5 4 2 5 2 2 4" xfId="48582"/>
    <cellStyle name="Normal 5 4 2 5 2 2 5" xfId="59146"/>
    <cellStyle name="Normal 5 4 2 5 2 3" xfId="17083"/>
    <cellStyle name="Normal 5 4 2 5 2 4" xfId="22190"/>
    <cellStyle name="Normal 5 4 2 5 2 5" xfId="32747"/>
    <cellStyle name="Normal 5 4 2 5 2 6" xfId="43302"/>
    <cellStyle name="Normal 5 4 2 5 2 7" xfId="53866"/>
    <cellStyle name="Normal 5 4 2 5 3" xfId="9323"/>
    <cellStyle name="Normal 5 4 2 5 3 2" xfId="24830"/>
    <cellStyle name="Normal 5 4 2 5 3 3" xfId="35387"/>
    <cellStyle name="Normal 5 4 2 5 3 4" xfId="45942"/>
    <cellStyle name="Normal 5 4 2 5 3 5" xfId="56506"/>
    <cellStyle name="Normal 5 4 2 5 4" xfId="4041"/>
    <cellStyle name="Normal 5 4 2 5 5" xfId="14619"/>
    <cellStyle name="Normal 5 4 2 5 6" xfId="19550"/>
    <cellStyle name="Normal 5 4 2 5 7" xfId="30107"/>
    <cellStyle name="Normal 5 4 2 5 8" xfId="40662"/>
    <cellStyle name="Normal 5 4 2 5 9" xfId="51226"/>
    <cellStyle name="Normal 5 4 2 6" xfId="2629"/>
    <cellStyle name="Normal 5 4 2 6 2" xfId="7915"/>
    <cellStyle name="Normal 5 4 2 6 2 2" xfId="13196"/>
    <cellStyle name="Normal 5 4 2 6 2 2 2" xfId="28702"/>
    <cellStyle name="Normal 5 4 2 6 2 2 3" xfId="39259"/>
    <cellStyle name="Normal 5 4 2 6 2 2 4" xfId="49814"/>
    <cellStyle name="Normal 5 4 2 6 2 2 5" xfId="60378"/>
    <cellStyle name="Normal 5 4 2 6 2 3" xfId="23422"/>
    <cellStyle name="Normal 5 4 2 6 2 4" xfId="33979"/>
    <cellStyle name="Normal 5 4 2 6 2 5" xfId="44534"/>
    <cellStyle name="Normal 5 4 2 6 2 6" xfId="55098"/>
    <cellStyle name="Normal 5 4 2 6 3" xfId="10555"/>
    <cellStyle name="Normal 5 4 2 6 3 2" xfId="26062"/>
    <cellStyle name="Normal 5 4 2 6 3 3" xfId="36619"/>
    <cellStyle name="Normal 5 4 2 6 3 4" xfId="47174"/>
    <cellStyle name="Normal 5 4 2 6 3 5" xfId="57738"/>
    <cellStyle name="Normal 5 4 2 6 4" xfId="5273"/>
    <cellStyle name="Normal 5 4 2 6 5" xfId="15851"/>
    <cellStyle name="Normal 5 4 2 6 6" xfId="20782"/>
    <cellStyle name="Normal 5 4 2 6 7" xfId="31339"/>
    <cellStyle name="Normal 5 4 2 6 8" xfId="41894"/>
    <cellStyle name="Normal 5 4 2 6 9" xfId="52458"/>
    <cellStyle name="Normal 5 4 2 7" xfId="5450"/>
    <cellStyle name="Normal 5 4 2 7 2" xfId="10732"/>
    <cellStyle name="Normal 5 4 2 7 2 2" xfId="26238"/>
    <cellStyle name="Normal 5 4 2 7 2 3" xfId="36795"/>
    <cellStyle name="Normal 5 4 2 7 2 4" xfId="47350"/>
    <cellStyle name="Normal 5 4 2 7 2 5" xfId="57914"/>
    <cellStyle name="Normal 5 4 2 7 3" xfId="20958"/>
    <cellStyle name="Normal 5 4 2 7 4" xfId="31515"/>
    <cellStyle name="Normal 5 4 2 7 5" xfId="42070"/>
    <cellStyle name="Normal 5 4 2 7 6" xfId="52634"/>
    <cellStyle name="Normal 5 4 2 8" xfId="8091"/>
    <cellStyle name="Normal 5 4 2 8 2" xfId="23598"/>
    <cellStyle name="Normal 5 4 2 8 3" xfId="34155"/>
    <cellStyle name="Normal 5 4 2 8 4" xfId="44710"/>
    <cellStyle name="Normal 5 4 2 8 5" xfId="55274"/>
    <cellStyle name="Normal 5 4 2 9" xfId="2806"/>
    <cellStyle name="Normal 5 4 3" xfId="251"/>
    <cellStyle name="Normal 5 4 3 10" xfId="28966"/>
    <cellStyle name="Normal 5 4 3 11" xfId="39521"/>
    <cellStyle name="Normal 5 4 3 12" xfId="50081"/>
    <cellStyle name="Normal 5 4 3 2" xfId="604"/>
    <cellStyle name="Normal 5 4 3 2 10" xfId="50433"/>
    <cellStyle name="Normal 5 4 3 2 2" xfId="1836"/>
    <cellStyle name="Normal 5 4 3 2 2 2" xfId="7122"/>
    <cellStyle name="Normal 5 4 3 2 2 2 2" xfId="12403"/>
    <cellStyle name="Normal 5 4 3 2 2 2 2 2" xfId="27909"/>
    <cellStyle name="Normal 5 4 3 2 2 2 2 3" xfId="38466"/>
    <cellStyle name="Normal 5 4 3 2 2 2 2 4" xfId="49021"/>
    <cellStyle name="Normal 5 4 3 2 2 2 2 5" xfId="59585"/>
    <cellStyle name="Normal 5 4 3 2 2 2 3" xfId="17522"/>
    <cellStyle name="Normal 5 4 3 2 2 2 4" xfId="22629"/>
    <cellStyle name="Normal 5 4 3 2 2 2 5" xfId="33186"/>
    <cellStyle name="Normal 5 4 3 2 2 2 6" xfId="43741"/>
    <cellStyle name="Normal 5 4 3 2 2 2 7" xfId="54305"/>
    <cellStyle name="Normal 5 4 3 2 2 3" xfId="9762"/>
    <cellStyle name="Normal 5 4 3 2 2 3 2" xfId="25269"/>
    <cellStyle name="Normal 5 4 3 2 2 3 3" xfId="35826"/>
    <cellStyle name="Normal 5 4 3 2 2 3 4" xfId="46381"/>
    <cellStyle name="Normal 5 4 3 2 2 3 5" xfId="56945"/>
    <cellStyle name="Normal 5 4 3 2 2 4" xfId="4480"/>
    <cellStyle name="Normal 5 4 3 2 2 5" xfId="15058"/>
    <cellStyle name="Normal 5 4 3 2 2 6" xfId="19989"/>
    <cellStyle name="Normal 5 4 3 2 2 7" xfId="30546"/>
    <cellStyle name="Normal 5 4 3 2 2 8" xfId="41101"/>
    <cellStyle name="Normal 5 4 3 2 2 9" xfId="51665"/>
    <cellStyle name="Normal 5 4 3 2 3" xfId="5890"/>
    <cellStyle name="Normal 5 4 3 2 3 2" xfId="11171"/>
    <cellStyle name="Normal 5 4 3 2 3 2 2" xfId="26677"/>
    <cellStyle name="Normal 5 4 3 2 3 2 3" xfId="37234"/>
    <cellStyle name="Normal 5 4 3 2 3 2 4" xfId="47789"/>
    <cellStyle name="Normal 5 4 3 2 3 2 5" xfId="58353"/>
    <cellStyle name="Normal 5 4 3 2 3 3" xfId="16290"/>
    <cellStyle name="Normal 5 4 3 2 3 4" xfId="21397"/>
    <cellStyle name="Normal 5 4 3 2 3 5" xfId="31954"/>
    <cellStyle name="Normal 5 4 3 2 3 6" xfId="42509"/>
    <cellStyle name="Normal 5 4 3 2 3 7" xfId="53073"/>
    <cellStyle name="Normal 5 4 3 2 4" xfId="8530"/>
    <cellStyle name="Normal 5 4 3 2 4 2" xfId="24037"/>
    <cellStyle name="Normal 5 4 3 2 4 3" xfId="34594"/>
    <cellStyle name="Normal 5 4 3 2 4 4" xfId="45149"/>
    <cellStyle name="Normal 5 4 3 2 4 5" xfId="55713"/>
    <cellStyle name="Normal 5 4 3 2 5" xfId="3248"/>
    <cellStyle name="Normal 5 4 3 2 6" xfId="13826"/>
    <cellStyle name="Normal 5 4 3 2 7" xfId="18757"/>
    <cellStyle name="Normal 5 4 3 2 8" xfId="29314"/>
    <cellStyle name="Normal 5 4 3 2 9" xfId="39869"/>
    <cellStyle name="Normal 5 4 3 3" xfId="956"/>
    <cellStyle name="Normal 5 4 3 3 10" xfId="50785"/>
    <cellStyle name="Normal 5 4 3 3 2" xfId="2188"/>
    <cellStyle name="Normal 5 4 3 3 2 2" xfId="7474"/>
    <cellStyle name="Normal 5 4 3 3 2 2 2" xfId="12755"/>
    <cellStyle name="Normal 5 4 3 3 2 2 2 2" xfId="28261"/>
    <cellStyle name="Normal 5 4 3 3 2 2 2 3" xfId="38818"/>
    <cellStyle name="Normal 5 4 3 3 2 2 2 4" xfId="49373"/>
    <cellStyle name="Normal 5 4 3 3 2 2 2 5" xfId="59937"/>
    <cellStyle name="Normal 5 4 3 3 2 2 3" xfId="17874"/>
    <cellStyle name="Normal 5 4 3 3 2 2 4" xfId="22981"/>
    <cellStyle name="Normal 5 4 3 3 2 2 5" xfId="33538"/>
    <cellStyle name="Normal 5 4 3 3 2 2 6" xfId="44093"/>
    <cellStyle name="Normal 5 4 3 3 2 2 7" xfId="54657"/>
    <cellStyle name="Normal 5 4 3 3 2 3" xfId="10114"/>
    <cellStyle name="Normal 5 4 3 3 2 3 2" xfId="25621"/>
    <cellStyle name="Normal 5 4 3 3 2 3 3" xfId="36178"/>
    <cellStyle name="Normal 5 4 3 3 2 3 4" xfId="46733"/>
    <cellStyle name="Normal 5 4 3 3 2 3 5" xfId="57297"/>
    <cellStyle name="Normal 5 4 3 3 2 4" xfId="4832"/>
    <cellStyle name="Normal 5 4 3 3 2 5" xfId="15410"/>
    <cellStyle name="Normal 5 4 3 3 2 6" xfId="20341"/>
    <cellStyle name="Normal 5 4 3 3 2 7" xfId="30898"/>
    <cellStyle name="Normal 5 4 3 3 2 8" xfId="41453"/>
    <cellStyle name="Normal 5 4 3 3 2 9" xfId="52017"/>
    <cellStyle name="Normal 5 4 3 3 3" xfId="6242"/>
    <cellStyle name="Normal 5 4 3 3 3 2" xfId="11523"/>
    <cellStyle name="Normal 5 4 3 3 3 2 2" xfId="27029"/>
    <cellStyle name="Normal 5 4 3 3 3 2 3" xfId="37586"/>
    <cellStyle name="Normal 5 4 3 3 3 2 4" xfId="48141"/>
    <cellStyle name="Normal 5 4 3 3 3 2 5" xfId="58705"/>
    <cellStyle name="Normal 5 4 3 3 3 3" xfId="16642"/>
    <cellStyle name="Normal 5 4 3 3 3 4" xfId="21749"/>
    <cellStyle name="Normal 5 4 3 3 3 5" xfId="32306"/>
    <cellStyle name="Normal 5 4 3 3 3 6" xfId="42861"/>
    <cellStyle name="Normal 5 4 3 3 3 7" xfId="53425"/>
    <cellStyle name="Normal 5 4 3 3 4" xfId="8882"/>
    <cellStyle name="Normal 5 4 3 3 4 2" xfId="24389"/>
    <cellStyle name="Normal 5 4 3 3 4 3" xfId="34946"/>
    <cellStyle name="Normal 5 4 3 3 4 4" xfId="45501"/>
    <cellStyle name="Normal 5 4 3 3 4 5" xfId="56065"/>
    <cellStyle name="Normal 5 4 3 3 5" xfId="3600"/>
    <cellStyle name="Normal 5 4 3 3 6" xfId="14178"/>
    <cellStyle name="Normal 5 4 3 3 7" xfId="19109"/>
    <cellStyle name="Normal 5 4 3 3 8" xfId="29666"/>
    <cellStyle name="Normal 5 4 3 3 9" xfId="40221"/>
    <cellStyle name="Normal 5 4 3 4" xfId="1484"/>
    <cellStyle name="Normal 5 4 3 4 2" xfId="6770"/>
    <cellStyle name="Normal 5 4 3 4 2 2" xfId="12051"/>
    <cellStyle name="Normal 5 4 3 4 2 2 2" xfId="27557"/>
    <cellStyle name="Normal 5 4 3 4 2 2 3" xfId="38114"/>
    <cellStyle name="Normal 5 4 3 4 2 2 4" xfId="48669"/>
    <cellStyle name="Normal 5 4 3 4 2 2 5" xfId="59233"/>
    <cellStyle name="Normal 5 4 3 4 2 3" xfId="17170"/>
    <cellStyle name="Normal 5 4 3 4 2 4" xfId="22277"/>
    <cellStyle name="Normal 5 4 3 4 2 5" xfId="32834"/>
    <cellStyle name="Normal 5 4 3 4 2 6" xfId="43389"/>
    <cellStyle name="Normal 5 4 3 4 2 7" xfId="53953"/>
    <cellStyle name="Normal 5 4 3 4 3" xfId="9410"/>
    <cellStyle name="Normal 5 4 3 4 3 2" xfId="24917"/>
    <cellStyle name="Normal 5 4 3 4 3 3" xfId="35474"/>
    <cellStyle name="Normal 5 4 3 4 3 4" xfId="46029"/>
    <cellStyle name="Normal 5 4 3 4 3 5" xfId="56593"/>
    <cellStyle name="Normal 5 4 3 4 4" xfId="4128"/>
    <cellStyle name="Normal 5 4 3 4 5" xfId="14706"/>
    <cellStyle name="Normal 5 4 3 4 6" xfId="19637"/>
    <cellStyle name="Normal 5 4 3 4 7" xfId="30194"/>
    <cellStyle name="Normal 5 4 3 4 8" xfId="40749"/>
    <cellStyle name="Normal 5 4 3 4 9" xfId="51313"/>
    <cellStyle name="Normal 5 4 3 5" xfId="5537"/>
    <cellStyle name="Normal 5 4 3 5 2" xfId="10819"/>
    <cellStyle name="Normal 5 4 3 5 2 2" xfId="26325"/>
    <cellStyle name="Normal 5 4 3 5 2 3" xfId="36882"/>
    <cellStyle name="Normal 5 4 3 5 2 4" xfId="47437"/>
    <cellStyle name="Normal 5 4 3 5 2 5" xfId="58001"/>
    <cellStyle name="Normal 5 4 3 5 3" xfId="15938"/>
    <cellStyle name="Normal 5 4 3 5 4" xfId="21045"/>
    <cellStyle name="Normal 5 4 3 5 5" xfId="31602"/>
    <cellStyle name="Normal 5 4 3 5 6" xfId="42157"/>
    <cellStyle name="Normal 5 4 3 5 7" xfId="52721"/>
    <cellStyle name="Normal 5 4 3 6" xfId="8178"/>
    <cellStyle name="Normal 5 4 3 6 2" xfId="23685"/>
    <cellStyle name="Normal 5 4 3 6 3" xfId="34242"/>
    <cellStyle name="Normal 5 4 3 6 4" xfId="44797"/>
    <cellStyle name="Normal 5 4 3 6 5" xfId="55361"/>
    <cellStyle name="Normal 5 4 3 7" xfId="2900"/>
    <cellStyle name="Normal 5 4 3 8" xfId="13474"/>
    <cellStyle name="Normal 5 4 3 9" xfId="18405"/>
    <cellStyle name="Normal 5 4 4" xfId="429"/>
    <cellStyle name="Normal 5 4 4 10" xfId="39699"/>
    <cellStyle name="Normal 5 4 4 11" xfId="50259"/>
    <cellStyle name="Normal 5 4 4 2" xfId="1134"/>
    <cellStyle name="Normal 5 4 4 2 10" xfId="50963"/>
    <cellStyle name="Normal 5 4 4 2 2" xfId="2366"/>
    <cellStyle name="Normal 5 4 4 2 2 2" xfId="7652"/>
    <cellStyle name="Normal 5 4 4 2 2 2 2" xfId="12933"/>
    <cellStyle name="Normal 5 4 4 2 2 2 2 2" xfId="28439"/>
    <cellStyle name="Normal 5 4 4 2 2 2 2 3" xfId="38996"/>
    <cellStyle name="Normal 5 4 4 2 2 2 2 4" xfId="49551"/>
    <cellStyle name="Normal 5 4 4 2 2 2 2 5" xfId="60115"/>
    <cellStyle name="Normal 5 4 4 2 2 2 3" xfId="18052"/>
    <cellStyle name="Normal 5 4 4 2 2 2 4" xfId="23159"/>
    <cellStyle name="Normal 5 4 4 2 2 2 5" xfId="33716"/>
    <cellStyle name="Normal 5 4 4 2 2 2 6" xfId="44271"/>
    <cellStyle name="Normal 5 4 4 2 2 2 7" xfId="54835"/>
    <cellStyle name="Normal 5 4 4 2 2 3" xfId="10292"/>
    <cellStyle name="Normal 5 4 4 2 2 3 2" xfId="25799"/>
    <cellStyle name="Normal 5 4 4 2 2 3 3" xfId="36356"/>
    <cellStyle name="Normal 5 4 4 2 2 3 4" xfId="46911"/>
    <cellStyle name="Normal 5 4 4 2 2 3 5" xfId="57475"/>
    <cellStyle name="Normal 5 4 4 2 2 4" xfId="5010"/>
    <cellStyle name="Normal 5 4 4 2 2 5" xfId="15588"/>
    <cellStyle name="Normal 5 4 4 2 2 6" xfId="20519"/>
    <cellStyle name="Normal 5 4 4 2 2 7" xfId="31076"/>
    <cellStyle name="Normal 5 4 4 2 2 8" xfId="41631"/>
    <cellStyle name="Normal 5 4 4 2 2 9" xfId="52195"/>
    <cellStyle name="Normal 5 4 4 2 3" xfId="6420"/>
    <cellStyle name="Normal 5 4 4 2 3 2" xfId="11701"/>
    <cellStyle name="Normal 5 4 4 2 3 2 2" xfId="27207"/>
    <cellStyle name="Normal 5 4 4 2 3 2 3" xfId="37764"/>
    <cellStyle name="Normal 5 4 4 2 3 2 4" xfId="48319"/>
    <cellStyle name="Normal 5 4 4 2 3 2 5" xfId="58883"/>
    <cellStyle name="Normal 5 4 4 2 3 3" xfId="16820"/>
    <cellStyle name="Normal 5 4 4 2 3 4" xfId="21927"/>
    <cellStyle name="Normal 5 4 4 2 3 5" xfId="32484"/>
    <cellStyle name="Normal 5 4 4 2 3 6" xfId="43039"/>
    <cellStyle name="Normal 5 4 4 2 3 7" xfId="53603"/>
    <cellStyle name="Normal 5 4 4 2 4" xfId="9060"/>
    <cellStyle name="Normal 5 4 4 2 4 2" xfId="24567"/>
    <cellStyle name="Normal 5 4 4 2 4 3" xfId="35124"/>
    <cellStyle name="Normal 5 4 4 2 4 4" xfId="45679"/>
    <cellStyle name="Normal 5 4 4 2 4 5" xfId="56243"/>
    <cellStyle name="Normal 5 4 4 2 5" xfId="3778"/>
    <cellStyle name="Normal 5 4 4 2 6" xfId="14356"/>
    <cellStyle name="Normal 5 4 4 2 7" xfId="19287"/>
    <cellStyle name="Normal 5 4 4 2 8" xfId="29844"/>
    <cellStyle name="Normal 5 4 4 2 9" xfId="40399"/>
    <cellStyle name="Normal 5 4 4 3" xfId="1662"/>
    <cellStyle name="Normal 5 4 4 3 2" xfId="6948"/>
    <cellStyle name="Normal 5 4 4 3 2 2" xfId="12229"/>
    <cellStyle name="Normal 5 4 4 3 2 2 2" xfId="27735"/>
    <cellStyle name="Normal 5 4 4 3 2 2 3" xfId="38292"/>
    <cellStyle name="Normal 5 4 4 3 2 2 4" xfId="48847"/>
    <cellStyle name="Normal 5 4 4 3 2 2 5" xfId="59411"/>
    <cellStyle name="Normal 5 4 4 3 2 3" xfId="17348"/>
    <cellStyle name="Normal 5 4 4 3 2 4" xfId="22455"/>
    <cellStyle name="Normal 5 4 4 3 2 5" xfId="33012"/>
    <cellStyle name="Normal 5 4 4 3 2 6" xfId="43567"/>
    <cellStyle name="Normal 5 4 4 3 2 7" xfId="54131"/>
    <cellStyle name="Normal 5 4 4 3 3" xfId="9588"/>
    <cellStyle name="Normal 5 4 4 3 3 2" xfId="25095"/>
    <cellStyle name="Normal 5 4 4 3 3 3" xfId="35652"/>
    <cellStyle name="Normal 5 4 4 3 3 4" xfId="46207"/>
    <cellStyle name="Normal 5 4 4 3 3 5" xfId="56771"/>
    <cellStyle name="Normal 5 4 4 3 4" xfId="4306"/>
    <cellStyle name="Normal 5 4 4 3 5" xfId="14884"/>
    <cellStyle name="Normal 5 4 4 3 6" xfId="19815"/>
    <cellStyle name="Normal 5 4 4 3 7" xfId="30372"/>
    <cellStyle name="Normal 5 4 4 3 8" xfId="40927"/>
    <cellStyle name="Normal 5 4 4 3 9" xfId="51491"/>
    <cellStyle name="Normal 5 4 4 4" xfId="5715"/>
    <cellStyle name="Normal 5 4 4 4 2" xfId="10997"/>
    <cellStyle name="Normal 5 4 4 4 2 2" xfId="26503"/>
    <cellStyle name="Normal 5 4 4 4 2 3" xfId="37060"/>
    <cellStyle name="Normal 5 4 4 4 2 4" xfId="47615"/>
    <cellStyle name="Normal 5 4 4 4 2 5" xfId="58179"/>
    <cellStyle name="Normal 5 4 4 4 3" xfId="16116"/>
    <cellStyle name="Normal 5 4 4 4 4" xfId="21223"/>
    <cellStyle name="Normal 5 4 4 4 5" xfId="31780"/>
    <cellStyle name="Normal 5 4 4 4 6" xfId="42335"/>
    <cellStyle name="Normal 5 4 4 4 7" xfId="52899"/>
    <cellStyle name="Normal 5 4 4 5" xfId="8356"/>
    <cellStyle name="Normal 5 4 4 5 2" xfId="23863"/>
    <cellStyle name="Normal 5 4 4 5 3" xfId="34420"/>
    <cellStyle name="Normal 5 4 4 5 4" xfId="44975"/>
    <cellStyle name="Normal 5 4 4 5 5" xfId="55539"/>
    <cellStyle name="Normal 5 4 4 6" xfId="3078"/>
    <cellStyle name="Normal 5 4 4 7" xfId="13652"/>
    <cellStyle name="Normal 5 4 4 8" xfId="18583"/>
    <cellStyle name="Normal 5 4 4 9" xfId="29144"/>
    <cellStyle name="Normal 5 4 5" xfId="782"/>
    <cellStyle name="Normal 5 4 5 10" xfId="50611"/>
    <cellStyle name="Normal 5 4 5 2" xfId="2014"/>
    <cellStyle name="Normal 5 4 5 2 2" xfId="7300"/>
    <cellStyle name="Normal 5 4 5 2 2 2" xfId="12581"/>
    <cellStyle name="Normal 5 4 5 2 2 2 2" xfId="28087"/>
    <cellStyle name="Normal 5 4 5 2 2 2 3" xfId="38644"/>
    <cellStyle name="Normal 5 4 5 2 2 2 4" xfId="49199"/>
    <cellStyle name="Normal 5 4 5 2 2 2 5" xfId="59763"/>
    <cellStyle name="Normal 5 4 5 2 2 3" xfId="17700"/>
    <cellStyle name="Normal 5 4 5 2 2 4" xfId="22807"/>
    <cellStyle name="Normal 5 4 5 2 2 5" xfId="33364"/>
    <cellStyle name="Normal 5 4 5 2 2 6" xfId="43919"/>
    <cellStyle name="Normal 5 4 5 2 2 7" xfId="54483"/>
    <cellStyle name="Normal 5 4 5 2 3" xfId="9940"/>
    <cellStyle name="Normal 5 4 5 2 3 2" xfId="25447"/>
    <cellStyle name="Normal 5 4 5 2 3 3" xfId="36004"/>
    <cellStyle name="Normal 5 4 5 2 3 4" xfId="46559"/>
    <cellStyle name="Normal 5 4 5 2 3 5" xfId="57123"/>
    <cellStyle name="Normal 5 4 5 2 4" xfId="4658"/>
    <cellStyle name="Normal 5 4 5 2 5" xfId="15236"/>
    <cellStyle name="Normal 5 4 5 2 6" xfId="20167"/>
    <cellStyle name="Normal 5 4 5 2 7" xfId="30724"/>
    <cellStyle name="Normal 5 4 5 2 8" xfId="41279"/>
    <cellStyle name="Normal 5 4 5 2 9" xfId="51843"/>
    <cellStyle name="Normal 5 4 5 3" xfId="6068"/>
    <cellStyle name="Normal 5 4 5 3 2" xfId="11349"/>
    <cellStyle name="Normal 5 4 5 3 2 2" xfId="26855"/>
    <cellStyle name="Normal 5 4 5 3 2 3" xfId="37412"/>
    <cellStyle name="Normal 5 4 5 3 2 4" xfId="47967"/>
    <cellStyle name="Normal 5 4 5 3 2 5" xfId="58531"/>
    <cellStyle name="Normal 5 4 5 3 3" xfId="16468"/>
    <cellStyle name="Normal 5 4 5 3 4" xfId="21575"/>
    <cellStyle name="Normal 5 4 5 3 5" xfId="32132"/>
    <cellStyle name="Normal 5 4 5 3 6" xfId="42687"/>
    <cellStyle name="Normal 5 4 5 3 7" xfId="53251"/>
    <cellStyle name="Normal 5 4 5 4" xfId="8708"/>
    <cellStyle name="Normal 5 4 5 4 2" xfId="24215"/>
    <cellStyle name="Normal 5 4 5 4 3" xfId="34772"/>
    <cellStyle name="Normal 5 4 5 4 4" xfId="45327"/>
    <cellStyle name="Normal 5 4 5 4 5" xfId="55891"/>
    <cellStyle name="Normal 5 4 5 5" xfId="3426"/>
    <cellStyle name="Normal 5 4 5 6" xfId="14004"/>
    <cellStyle name="Normal 5 4 5 7" xfId="18935"/>
    <cellStyle name="Normal 5 4 5 8" xfId="29492"/>
    <cellStyle name="Normal 5 4 5 9" xfId="40047"/>
    <cellStyle name="Normal 5 4 6" xfId="1308"/>
    <cellStyle name="Normal 5 4 6 2" xfId="6594"/>
    <cellStyle name="Normal 5 4 6 2 2" xfId="11875"/>
    <cellStyle name="Normal 5 4 6 2 2 2" xfId="27381"/>
    <cellStyle name="Normal 5 4 6 2 2 3" xfId="37938"/>
    <cellStyle name="Normal 5 4 6 2 2 4" xfId="48493"/>
    <cellStyle name="Normal 5 4 6 2 2 5" xfId="59057"/>
    <cellStyle name="Normal 5 4 6 2 3" xfId="16994"/>
    <cellStyle name="Normal 5 4 6 2 4" xfId="22101"/>
    <cellStyle name="Normal 5 4 6 2 5" xfId="32658"/>
    <cellStyle name="Normal 5 4 6 2 6" xfId="43213"/>
    <cellStyle name="Normal 5 4 6 2 7" xfId="53777"/>
    <cellStyle name="Normal 5 4 6 3" xfId="9234"/>
    <cellStyle name="Normal 5 4 6 3 2" xfId="24741"/>
    <cellStyle name="Normal 5 4 6 3 3" xfId="35298"/>
    <cellStyle name="Normal 5 4 6 3 4" xfId="45853"/>
    <cellStyle name="Normal 5 4 6 3 5" xfId="56417"/>
    <cellStyle name="Normal 5 4 6 4" xfId="3952"/>
    <cellStyle name="Normal 5 4 6 5" xfId="14530"/>
    <cellStyle name="Normal 5 4 6 6" xfId="19461"/>
    <cellStyle name="Normal 5 4 6 7" xfId="30018"/>
    <cellStyle name="Normal 5 4 6 8" xfId="40573"/>
    <cellStyle name="Normal 5 4 6 9" xfId="51137"/>
    <cellStyle name="Normal 5 4 7" xfId="2540"/>
    <cellStyle name="Normal 5 4 7 2" xfId="7826"/>
    <cellStyle name="Normal 5 4 7 2 2" xfId="13107"/>
    <cellStyle name="Normal 5 4 7 2 2 2" xfId="28613"/>
    <cellStyle name="Normal 5 4 7 2 2 3" xfId="39170"/>
    <cellStyle name="Normal 5 4 7 2 2 4" xfId="49725"/>
    <cellStyle name="Normal 5 4 7 2 2 5" xfId="60289"/>
    <cellStyle name="Normal 5 4 7 2 3" xfId="23333"/>
    <cellStyle name="Normal 5 4 7 2 4" xfId="33890"/>
    <cellStyle name="Normal 5 4 7 2 5" xfId="44445"/>
    <cellStyle name="Normal 5 4 7 2 6" xfId="55009"/>
    <cellStyle name="Normal 5 4 7 3" xfId="10466"/>
    <cellStyle name="Normal 5 4 7 3 2" xfId="25973"/>
    <cellStyle name="Normal 5 4 7 3 3" xfId="36530"/>
    <cellStyle name="Normal 5 4 7 3 4" xfId="47085"/>
    <cellStyle name="Normal 5 4 7 3 5" xfId="57649"/>
    <cellStyle name="Normal 5 4 7 4" xfId="5184"/>
    <cellStyle name="Normal 5 4 7 5" xfId="15762"/>
    <cellStyle name="Normal 5 4 7 6" xfId="20693"/>
    <cellStyle name="Normal 5 4 7 7" xfId="31250"/>
    <cellStyle name="Normal 5 4 7 8" xfId="41805"/>
    <cellStyle name="Normal 5 4 7 9" xfId="52369"/>
    <cellStyle name="Normal 5 4 8" xfId="5363"/>
    <cellStyle name="Normal 5 4 8 2" xfId="10645"/>
    <cellStyle name="Normal 5 4 8 2 2" xfId="26151"/>
    <cellStyle name="Normal 5 4 8 2 3" xfId="36708"/>
    <cellStyle name="Normal 5 4 8 2 4" xfId="47263"/>
    <cellStyle name="Normal 5 4 8 2 5" xfId="57827"/>
    <cellStyle name="Normal 5 4 8 3" xfId="20871"/>
    <cellStyle name="Normal 5 4 8 4" xfId="31428"/>
    <cellStyle name="Normal 5 4 8 5" xfId="41983"/>
    <cellStyle name="Normal 5 4 8 6" xfId="52547"/>
    <cellStyle name="Normal 5 4 9" xfId="8004"/>
    <cellStyle name="Normal 5 4 9 2" xfId="23511"/>
    <cellStyle name="Normal 5 4 9 3" xfId="34068"/>
    <cellStyle name="Normal 5 4 9 4" xfId="44623"/>
    <cellStyle name="Normal 5 4 9 5" xfId="55187"/>
    <cellStyle name="Normal 5 5" xfId="94"/>
    <cellStyle name="Normal 5 5 10" xfId="2750"/>
    <cellStyle name="Normal 5 5 11" xfId="13314"/>
    <cellStyle name="Normal 5 5 12" xfId="18243"/>
    <cellStyle name="Normal 5 5 13" xfId="28824"/>
    <cellStyle name="Normal 5 5 14" xfId="39379"/>
    <cellStyle name="Normal 5 5 15" xfId="49920"/>
    <cellStyle name="Normal 5 5 2" xfId="174"/>
    <cellStyle name="Normal 5 5 2 10" xfId="13401"/>
    <cellStyle name="Normal 5 5 2 11" xfId="18331"/>
    <cellStyle name="Normal 5 5 2 12" xfId="28893"/>
    <cellStyle name="Normal 5 5 2 13" xfId="39448"/>
    <cellStyle name="Normal 5 5 2 14" xfId="50008"/>
    <cellStyle name="Normal 5 5 2 2" xfId="354"/>
    <cellStyle name="Normal 5 5 2 2 10" xfId="29069"/>
    <cellStyle name="Normal 5 5 2 2 11" xfId="39624"/>
    <cellStyle name="Normal 5 5 2 2 12" xfId="50184"/>
    <cellStyle name="Normal 5 5 2 2 2" xfId="707"/>
    <cellStyle name="Normal 5 5 2 2 2 10" xfId="50536"/>
    <cellStyle name="Normal 5 5 2 2 2 2" xfId="1939"/>
    <cellStyle name="Normal 5 5 2 2 2 2 2" xfId="7225"/>
    <cellStyle name="Normal 5 5 2 2 2 2 2 2" xfId="12506"/>
    <cellStyle name="Normal 5 5 2 2 2 2 2 2 2" xfId="28012"/>
    <cellStyle name="Normal 5 5 2 2 2 2 2 2 3" xfId="38569"/>
    <cellStyle name="Normal 5 5 2 2 2 2 2 2 4" xfId="49124"/>
    <cellStyle name="Normal 5 5 2 2 2 2 2 2 5" xfId="59688"/>
    <cellStyle name="Normal 5 5 2 2 2 2 2 3" xfId="17625"/>
    <cellStyle name="Normal 5 5 2 2 2 2 2 4" xfId="22732"/>
    <cellStyle name="Normal 5 5 2 2 2 2 2 5" xfId="33289"/>
    <cellStyle name="Normal 5 5 2 2 2 2 2 6" xfId="43844"/>
    <cellStyle name="Normal 5 5 2 2 2 2 2 7" xfId="54408"/>
    <cellStyle name="Normal 5 5 2 2 2 2 3" xfId="9865"/>
    <cellStyle name="Normal 5 5 2 2 2 2 3 2" xfId="25372"/>
    <cellStyle name="Normal 5 5 2 2 2 2 3 3" xfId="35929"/>
    <cellStyle name="Normal 5 5 2 2 2 2 3 4" xfId="46484"/>
    <cellStyle name="Normal 5 5 2 2 2 2 3 5" xfId="57048"/>
    <cellStyle name="Normal 5 5 2 2 2 2 4" xfId="4583"/>
    <cellStyle name="Normal 5 5 2 2 2 2 5" xfId="15161"/>
    <cellStyle name="Normal 5 5 2 2 2 2 6" xfId="20092"/>
    <cellStyle name="Normal 5 5 2 2 2 2 7" xfId="30649"/>
    <cellStyle name="Normal 5 5 2 2 2 2 8" xfId="41204"/>
    <cellStyle name="Normal 5 5 2 2 2 2 9" xfId="51768"/>
    <cellStyle name="Normal 5 5 2 2 2 3" xfId="5993"/>
    <cellStyle name="Normal 5 5 2 2 2 3 2" xfId="11274"/>
    <cellStyle name="Normal 5 5 2 2 2 3 2 2" xfId="26780"/>
    <cellStyle name="Normal 5 5 2 2 2 3 2 3" xfId="37337"/>
    <cellStyle name="Normal 5 5 2 2 2 3 2 4" xfId="47892"/>
    <cellStyle name="Normal 5 5 2 2 2 3 2 5" xfId="58456"/>
    <cellStyle name="Normal 5 5 2 2 2 3 3" xfId="16393"/>
    <cellStyle name="Normal 5 5 2 2 2 3 4" xfId="21500"/>
    <cellStyle name="Normal 5 5 2 2 2 3 5" xfId="32057"/>
    <cellStyle name="Normal 5 5 2 2 2 3 6" xfId="42612"/>
    <cellStyle name="Normal 5 5 2 2 2 3 7" xfId="53176"/>
    <cellStyle name="Normal 5 5 2 2 2 4" xfId="8633"/>
    <cellStyle name="Normal 5 5 2 2 2 4 2" xfId="24140"/>
    <cellStyle name="Normal 5 5 2 2 2 4 3" xfId="34697"/>
    <cellStyle name="Normal 5 5 2 2 2 4 4" xfId="45252"/>
    <cellStyle name="Normal 5 5 2 2 2 4 5" xfId="55816"/>
    <cellStyle name="Normal 5 5 2 2 2 5" xfId="3351"/>
    <cellStyle name="Normal 5 5 2 2 2 6" xfId="13929"/>
    <cellStyle name="Normal 5 5 2 2 2 7" xfId="18860"/>
    <cellStyle name="Normal 5 5 2 2 2 8" xfId="29417"/>
    <cellStyle name="Normal 5 5 2 2 2 9" xfId="39972"/>
    <cellStyle name="Normal 5 5 2 2 3" xfId="1059"/>
    <cellStyle name="Normal 5 5 2 2 3 10" xfId="50888"/>
    <cellStyle name="Normal 5 5 2 2 3 2" xfId="2291"/>
    <cellStyle name="Normal 5 5 2 2 3 2 2" xfId="7577"/>
    <cellStyle name="Normal 5 5 2 2 3 2 2 2" xfId="12858"/>
    <cellStyle name="Normal 5 5 2 2 3 2 2 2 2" xfId="28364"/>
    <cellStyle name="Normal 5 5 2 2 3 2 2 2 3" xfId="38921"/>
    <cellStyle name="Normal 5 5 2 2 3 2 2 2 4" xfId="49476"/>
    <cellStyle name="Normal 5 5 2 2 3 2 2 2 5" xfId="60040"/>
    <cellStyle name="Normal 5 5 2 2 3 2 2 3" xfId="17977"/>
    <cellStyle name="Normal 5 5 2 2 3 2 2 4" xfId="23084"/>
    <cellStyle name="Normal 5 5 2 2 3 2 2 5" xfId="33641"/>
    <cellStyle name="Normal 5 5 2 2 3 2 2 6" xfId="44196"/>
    <cellStyle name="Normal 5 5 2 2 3 2 2 7" xfId="54760"/>
    <cellStyle name="Normal 5 5 2 2 3 2 3" xfId="10217"/>
    <cellStyle name="Normal 5 5 2 2 3 2 3 2" xfId="25724"/>
    <cellStyle name="Normal 5 5 2 2 3 2 3 3" xfId="36281"/>
    <cellStyle name="Normal 5 5 2 2 3 2 3 4" xfId="46836"/>
    <cellStyle name="Normal 5 5 2 2 3 2 3 5" xfId="57400"/>
    <cellStyle name="Normal 5 5 2 2 3 2 4" xfId="4935"/>
    <cellStyle name="Normal 5 5 2 2 3 2 5" xfId="15513"/>
    <cellStyle name="Normal 5 5 2 2 3 2 6" xfId="20444"/>
    <cellStyle name="Normal 5 5 2 2 3 2 7" xfId="31001"/>
    <cellStyle name="Normal 5 5 2 2 3 2 8" xfId="41556"/>
    <cellStyle name="Normal 5 5 2 2 3 2 9" xfId="52120"/>
    <cellStyle name="Normal 5 5 2 2 3 3" xfId="6345"/>
    <cellStyle name="Normal 5 5 2 2 3 3 2" xfId="11626"/>
    <cellStyle name="Normal 5 5 2 2 3 3 2 2" xfId="27132"/>
    <cellStyle name="Normal 5 5 2 2 3 3 2 3" xfId="37689"/>
    <cellStyle name="Normal 5 5 2 2 3 3 2 4" xfId="48244"/>
    <cellStyle name="Normal 5 5 2 2 3 3 2 5" xfId="58808"/>
    <cellStyle name="Normal 5 5 2 2 3 3 3" xfId="16745"/>
    <cellStyle name="Normal 5 5 2 2 3 3 4" xfId="21852"/>
    <cellStyle name="Normal 5 5 2 2 3 3 5" xfId="32409"/>
    <cellStyle name="Normal 5 5 2 2 3 3 6" xfId="42964"/>
    <cellStyle name="Normal 5 5 2 2 3 3 7" xfId="53528"/>
    <cellStyle name="Normal 5 5 2 2 3 4" xfId="8985"/>
    <cellStyle name="Normal 5 5 2 2 3 4 2" xfId="24492"/>
    <cellStyle name="Normal 5 5 2 2 3 4 3" xfId="35049"/>
    <cellStyle name="Normal 5 5 2 2 3 4 4" xfId="45604"/>
    <cellStyle name="Normal 5 5 2 2 3 4 5" xfId="56168"/>
    <cellStyle name="Normal 5 5 2 2 3 5" xfId="3703"/>
    <cellStyle name="Normal 5 5 2 2 3 6" xfId="14281"/>
    <cellStyle name="Normal 5 5 2 2 3 7" xfId="19212"/>
    <cellStyle name="Normal 5 5 2 2 3 8" xfId="29769"/>
    <cellStyle name="Normal 5 5 2 2 3 9" xfId="40324"/>
    <cellStyle name="Normal 5 5 2 2 4" xfId="1587"/>
    <cellStyle name="Normal 5 5 2 2 4 2" xfId="6873"/>
    <cellStyle name="Normal 5 5 2 2 4 2 2" xfId="12154"/>
    <cellStyle name="Normal 5 5 2 2 4 2 2 2" xfId="27660"/>
    <cellStyle name="Normal 5 5 2 2 4 2 2 3" xfId="38217"/>
    <cellStyle name="Normal 5 5 2 2 4 2 2 4" xfId="48772"/>
    <cellStyle name="Normal 5 5 2 2 4 2 2 5" xfId="59336"/>
    <cellStyle name="Normal 5 5 2 2 4 2 3" xfId="17273"/>
    <cellStyle name="Normal 5 5 2 2 4 2 4" xfId="22380"/>
    <cellStyle name="Normal 5 5 2 2 4 2 5" xfId="32937"/>
    <cellStyle name="Normal 5 5 2 2 4 2 6" xfId="43492"/>
    <cellStyle name="Normal 5 5 2 2 4 2 7" xfId="54056"/>
    <cellStyle name="Normal 5 5 2 2 4 3" xfId="9513"/>
    <cellStyle name="Normal 5 5 2 2 4 3 2" xfId="25020"/>
    <cellStyle name="Normal 5 5 2 2 4 3 3" xfId="35577"/>
    <cellStyle name="Normal 5 5 2 2 4 3 4" xfId="46132"/>
    <cellStyle name="Normal 5 5 2 2 4 3 5" xfId="56696"/>
    <cellStyle name="Normal 5 5 2 2 4 4" xfId="4231"/>
    <cellStyle name="Normal 5 5 2 2 4 5" xfId="14809"/>
    <cellStyle name="Normal 5 5 2 2 4 6" xfId="19740"/>
    <cellStyle name="Normal 5 5 2 2 4 7" xfId="30297"/>
    <cellStyle name="Normal 5 5 2 2 4 8" xfId="40852"/>
    <cellStyle name="Normal 5 5 2 2 4 9" xfId="51416"/>
    <cellStyle name="Normal 5 5 2 2 5" xfId="5640"/>
    <cellStyle name="Normal 5 5 2 2 5 2" xfId="10922"/>
    <cellStyle name="Normal 5 5 2 2 5 2 2" xfId="26428"/>
    <cellStyle name="Normal 5 5 2 2 5 2 3" xfId="36985"/>
    <cellStyle name="Normal 5 5 2 2 5 2 4" xfId="47540"/>
    <cellStyle name="Normal 5 5 2 2 5 2 5" xfId="58104"/>
    <cellStyle name="Normal 5 5 2 2 5 3" xfId="16041"/>
    <cellStyle name="Normal 5 5 2 2 5 4" xfId="21148"/>
    <cellStyle name="Normal 5 5 2 2 5 5" xfId="31705"/>
    <cellStyle name="Normal 5 5 2 2 5 6" xfId="42260"/>
    <cellStyle name="Normal 5 5 2 2 5 7" xfId="52824"/>
    <cellStyle name="Normal 5 5 2 2 6" xfId="8281"/>
    <cellStyle name="Normal 5 5 2 2 6 2" xfId="23788"/>
    <cellStyle name="Normal 5 5 2 2 6 3" xfId="34345"/>
    <cellStyle name="Normal 5 5 2 2 6 4" xfId="44900"/>
    <cellStyle name="Normal 5 5 2 2 6 5" xfId="55464"/>
    <cellStyle name="Normal 5 5 2 2 7" xfId="3003"/>
    <cellStyle name="Normal 5 5 2 2 8" xfId="13577"/>
    <cellStyle name="Normal 5 5 2 2 9" xfId="18508"/>
    <cellStyle name="Normal 5 5 2 3" xfId="530"/>
    <cellStyle name="Normal 5 5 2 3 10" xfId="39796"/>
    <cellStyle name="Normal 5 5 2 3 11" xfId="50360"/>
    <cellStyle name="Normal 5 5 2 3 2" xfId="1235"/>
    <cellStyle name="Normal 5 5 2 3 2 10" xfId="51064"/>
    <cellStyle name="Normal 5 5 2 3 2 2" xfId="2467"/>
    <cellStyle name="Normal 5 5 2 3 2 2 2" xfId="7753"/>
    <cellStyle name="Normal 5 5 2 3 2 2 2 2" xfId="13034"/>
    <cellStyle name="Normal 5 5 2 3 2 2 2 2 2" xfId="28540"/>
    <cellStyle name="Normal 5 5 2 3 2 2 2 2 3" xfId="39097"/>
    <cellStyle name="Normal 5 5 2 3 2 2 2 2 4" xfId="49652"/>
    <cellStyle name="Normal 5 5 2 3 2 2 2 2 5" xfId="60216"/>
    <cellStyle name="Normal 5 5 2 3 2 2 2 3" xfId="18153"/>
    <cellStyle name="Normal 5 5 2 3 2 2 2 4" xfId="23260"/>
    <cellStyle name="Normal 5 5 2 3 2 2 2 5" xfId="33817"/>
    <cellStyle name="Normal 5 5 2 3 2 2 2 6" xfId="44372"/>
    <cellStyle name="Normal 5 5 2 3 2 2 2 7" xfId="54936"/>
    <cellStyle name="Normal 5 5 2 3 2 2 3" xfId="10393"/>
    <cellStyle name="Normal 5 5 2 3 2 2 3 2" xfId="25900"/>
    <cellStyle name="Normal 5 5 2 3 2 2 3 3" xfId="36457"/>
    <cellStyle name="Normal 5 5 2 3 2 2 3 4" xfId="47012"/>
    <cellStyle name="Normal 5 5 2 3 2 2 3 5" xfId="57576"/>
    <cellStyle name="Normal 5 5 2 3 2 2 4" xfId="5111"/>
    <cellStyle name="Normal 5 5 2 3 2 2 5" xfId="15689"/>
    <cellStyle name="Normal 5 5 2 3 2 2 6" xfId="20620"/>
    <cellStyle name="Normal 5 5 2 3 2 2 7" xfId="31177"/>
    <cellStyle name="Normal 5 5 2 3 2 2 8" xfId="41732"/>
    <cellStyle name="Normal 5 5 2 3 2 2 9" xfId="52296"/>
    <cellStyle name="Normal 5 5 2 3 2 3" xfId="6521"/>
    <cellStyle name="Normal 5 5 2 3 2 3 2" xfId="11802"/>
    <cellStyle name="Normal 5 5 2 3 2 3 2 2" xfId="27308"/>
    <cellStyle name="Normal 5 5 2 3 2 3 2 3" xfId="37865"/>
    <cellStyle name="Normal 5 5 2 3 2 3 2 4" xfId="48420"/>
    <cellStyle name="Normal 5 5 2 3 2 3 2 5" xfId="58984"/>
    <cellStyle name="Normal 5 5 2 3 2 3 3" xfId="16921"/>
    <cellStyle name="Normal 5 5 2 3 2 3 4" xfId="22028"/>
    <cellStyle name="Normal 5 5 2 3 2 3 5" xfId="32585"/>
    <cellStyle name="Normal 5 5 2 3 2 3 6" xfId="43140"/>
    <cellStyle name="Normal 5 5 2 3 2 3 7" xfId="53704"/>
    <cellStyle name="Normal 5 5 2 3 2 4" xfId="9161"/>
    <cellStyle name="Normal 5 5 2 3 2 4 2" xfId="24668"/>
    <cellStyle name="Normal 5 5 2 3 2 4 3" xfId="35225"/>
    <cellStyle name="Normal 5 5 2 3 2 4 4" xfId="45780"/>
    <cellStyle name="Normal 5 5 2 3 2 4 5" xfId="56344"/>
    <cellStyle name="Normal 5 5 2 3 2 5" xfId="3879"/>
    <cellStyle name="Normal 5 5 2 3 2 6" xfId="14457"/>
    <cellStyle name="Normal 5 5 2 3 2 7" xfId="19388"/>
    <cellStyle name="Normal 5 5 2 3 2 8" xfId="29945"/>
    <cellStyle name="Normal 5 5 2 3 2 9" xfId="40500"/>
    <cellStyle name="Normal 5 5 2 3 3" xfId="1763"/>
    <cellStyle name="Normal 5 5 2 3 3 2" xfId="7049"/>
    <cellStyle name="Normal 5 5 2 3 3 2 2" xfId="12330"/>
    <cellStyle name="Normal 5 5 2 3 3 2 2 2" xfId="27836"/>
    <cellStyle name="Normal 5 5 2 3 3 2 2 3" xfId="38393"/>
    <cellStyle name="Normal 5 5 2 3 3 2 2 4" xfId="48948"/>
    <cellStyle name="Normal 5 5 2 3 3 2 2 5" xfId="59512"/>
    <cellStyle name="Normal 5 5 2 3 3 2 3" xfId="17449"/>
    <cellStyle name="Normal 5 5 2 3 3 2 4" xfId="22556"/>
    <cellStyle name="Normal 5 5 2 3 3 2 5" xfId="33113"/>
    <cellStyle name="Normal 5 5 2 3 3 2 6" xfId="43668"/>
    <cellStyle name="Normal 5 5 2 3 3 2 7" xfId="54232"/>
    <cellStyle name="Normal 5 5 2 3 3 3" xfId="9689"/>
    <cellStyle name="Normal 5 5 2 3 3 3 2" xfId="25196"/>
    <cellStyle name="Normal 5 5 2 3 3 3 3" xfId="35753"/>
    <cellStyle name="Normal 5 5 2 3 3 3 4" xfId="46308"/>
    <cellStyle name="Normal 5 5 2 3 3 3 5" xfId="56872"/>
    <cellStyle name="Normal 5 5 2 3 3 4" xfId="4407"/>
    <cellStyle name="Normal 5 5 2 3 3 5" xfId="14985"/>
    <cellStyle name="Normal 5 5 2 3 3 6" xfId="19916"/>
    <cellStyle name="Normal 5 5 2 3 3 7" xfId="30473"/>
    <cellStyle name="Normal 5 5 2 3 3 8" xfId="41028"/>
    <cellStyle name="Normal 5 5 2 3 3 9" xfId="51592"/>
    <cellStyle name="Normal 5 5 2 3 4" xfId="5816"/>
    <cellStyle name="Normal 5 5 2 3 4 2" xfId="11098"/>
    <cellStyle name="Normal 5 5 2 3 4 2 2" xfId="26604"/>
    <cellStyle name="Normal 5 5 2 3 4 2 3" xfId="37161"/>
    <cellStyle name="Normal 5 5 2 3 4 2 4" xfId="47716"/>
    <cellStyle name="Normal 5 5 2 3 4 2 5" xfId="58280"/>
    <cellStyle name="Normal 5 5 2 3 4 3" xfId="16217"/>
    <cellStyle name="Normal 5 5 2 3 4 4" xfId="21324"/>
    <cellStyle name="Normal 5 5 2 3 4 5" xfId="31881"/>
    <cellStyle name="Normal 5 5 2 3 4 6" xfId="42436"/>
    <cellStyle name="Normal 5 5 2 3 4 7" xfId="53000"/>
    <cellStyle name="Normal 5 5 2 3 5" xfId="8457"/>
    <cellStyle name="Normal 5 5 2 3 5 2" xfId="23964"/>
    <cellStyle name="Normal 5 5 2 3 5 3" xfId="34521"/>
    <cellStyle name="Normal 5 5 2 3 5 4" xfId="45076"/>
    <cellStyle name="Normal 5 5 2 3 5 5" xfId="55640"/>
    <cellStyle name="Normal 5 5 2 3 6" xfId="3175"/>
    <cellStyle name="Normal 5 5 2 3 7" xfId="13753"/>
    <cellStyle name="Normal 5 5 2 3 8" xfId="18684"/>
    <cellStyle name="Normal 5 5 2 3 9" xfId="29241"/>
    <cellStyle name="Normal 5 5 2 4" xfId="883"/>
    <cellStyle name="Normal 5 5 2 4 10" xfId="50712"/>
    <cellStyle name="Normal 5 5 2 4 2" xfId="2115"/>
    <cellStyle name="Normal 5 5 2 4 2 2" xfId="7401"/>
    <cellStyle name="Normal 5 5 2 4 2 2 2" xfId="12682"/>
    <cellStyle name="Normal 5 5 2 4 2 2 2 2" xfId="28188"/>
    <cellStyle name="Normal 5 5 2 4 2 2 2 3" xfId="38745"/>
    <cellStyle name="Normal 5 5 2 4 2 2 2 4" xfId="49300"/>
    <cellStyle name="Normal 5 5 2 4 2 2 2 5" xfId="59864"/>
    <cellStyle name="Normal 5 5 2 4 2 2 3" xfId="17801"/>
    <cellStyle name="Normal 5 5 2 4 2 2 4" xfId="22908"/>
    <cellStyle name="Normal 5 5 2 4 2 2 5" xfId="33465"/>
    <cellStyle name="Normal 5 5 2 4 2 2 6" xfId="44020"/>
    <cellStyle name="Normal 5 5 2 4 2 2 7" xfId="54584"/>
    <cellStyle name="Normal 5 5 2 4 2 3" xfId="10041"/>
    <cellStyle name="Normal 5 5 2 4 2 3 2" xfId="25548"/>
    <cellStyle name="Normal 5 5 2 4 2 3 3" xfId="36105"/>
    <cellStyle name="Normal 5 5 2 4 2 3 4" xfId="46660"/>
    <cellStyle name="Normal 5 5 2 4 2 3 5" xfId="57224"/>
    <cellStyle name="Normal 5 5 2 4 2 4" xfId="4759"/>
    <cellStyle name="Normal 5 5 2 4 2 5" xfId="15337"/>
    <cellStyle name="Normal 5 5 2 4 2 6" xfId="20268"/>
    <cellStyle name="Normal 5 5 2 4 2 7" xfId="30825"/>
    <cellStyle name="Normal 5 5 2 4 2 8" xfId="41380"/>
    <cellStyle name="Normal 5 5 2 4 2 9" xfId="51944"/>
    <cellStyle name="Normal 5 5 2 4 3" xfId="6169"/>
    <cellStyle name="Normal 5 5 2 4 3 2" xfId="11450"/>
    <cellStyle name="Normal 5 5 2 4 3 2 2" xfId="26956"/>
    <cellStyle name="Normal 5 5 2 4 3 2 3" xfId="37513"/>
    <cellStyle name="Normal 5 5 2 4 3 2 4" xfId="48068"/>
    <cellStyle name="Normal 5 5 2 4 3 2 5" xfId="58632"/>
    <cellStyle name="Normal 5 5 2 4 3 3" xfId="16569"/>
    <cellStyle name="Normal 5 5 2 4 3 4" xfId="21676"/>
    <cellStyle name="Normal 5 5 2 4 3 5" xfId="32233"/>
    <cellStyle name="Normal 5 5 2 4 3 6" xfId="42788"/>
    <cellStyle name="Normal 5 5 2 4 3 7" xfId="53352"/>
    <cellStyle name="Normal 5 5 2 4 4" xfId="8809"/>
    <cellStyle name="Normal 5 5 2 4 4 2" xfId="24316"/>
    <cellStyle name="Normal 5 5 2 4 4 3" xfId="34873"/>
    <cellStyle name="Normal 5 5 2 4 4 4" xfId="45428"/>
    <cellStyle name="Normal 5 5 2 4 4 5" xfId="55992"/>
    <cellStyle name="Normal 5 5 2 4 5" xfId="3527"/>
    <cellStyle name="Normal 5 5 2 4 6" xfId="14105"/>
    <cellStyle name="Normal 5 5 2 4 7" xfId="19036"/>
    <cellStyle name="Normal 5 5 2 4 8" xfId="29593"/>
    <cellStyle name="Normal 5 5 2 4 9" xfId="40148"/>
    <cellStyle name="Normal 5 5 2 5" xfId="1411"/>
    <cellStyle name="Normal 5 5 2 5 2" xfId="6697"/>
    <cellStyle name="Normal 5 5 2 5 2 2" xfId="11978"/>
    <cellStyle name="Normal 5 5 2 5 2 2 2" xfId="27484"/>
    <cellStyle name="Normal 5 5 2 5 2 2 3" xfId="38041"/>
    <cellStyle name="Normal 5 5 2 5 2 2 4" xfId="48596"/>
    <cellStyle name="Normal 5 5 2 5 2 2 5" xfId="59160"/>
    <cellStyle name="Normal 5 5 2 5 2 3" xfId="17097"/>
    <cellStyle name="Normal 5 5 2 5 2 4" xfId="22204"/>
    <cellStyle name="Normal 5 5 2 5 2 5" xfId="32761"/>
    <cellStyle name="Normal 5 5 2 5 2 6" xfId="43316"/>
    <cellStyle name="Normal 5 5 2 5 2 7" xfId="53880"/>
    <cellStyle name="Normal 5 5 2 5 3" xfId="9337"/>
    <cellStyle name="Normal 5 5 2 5 3 2" xfId="24844"/>
    <cellStyle name="Normal 5 5 2 5 3 3" xfId="35401"/>
    <cellStyle name="Normal 5 5 2 5 3 4" xfId="45956"/>
    <cellStyle name="Normal 5 5 2 5 3 5" xfId="56520"/>
    <cellStyle name="Normal 5 5 2 5 4" xfId="4055"/>
    <cellStyle name="Normal 5 5 2 5 5" xfId="14633"/>
    <cellStyle name="Normal 5 5 2 5 6" xfId="19564"/>
    <cellStyle name="Normal 5 5 2 5 7" xfId="30121"/>
    <cellStyle name="Normal 5 5 2 5 8" xfId="40676"/>
    <cellStyle name="Normal 5 5 2 5 9" xfId="51240"/>
    <cellStyle name="Normal 5 5 2 6" xfId="2643"/>
    <cellStyle name="Normal 5 5 2 6 2" xfId="7929"/>
    <cellStyle name="Normal 5 5 2 6 2 2" xfId="13210"/>
    <cellStyle name="Normal 5 5 2 6 2 2 2" xfId="28716"/>
    <cellStyle name="Normal 5 5 2 6 2 2 3" xfId="39273"/>
    <cellStyle name="Normal 5 5 2 6 2 2 4" xfId="49828"/>
    <cellStyle name="Normal 5 5 2 6 2 2 5" xfId="60392"/>
    <cellStyle name="Normal 5 5 2 6 2 3" xfId="23436"/>
    <cellStyle name="Normal 5 5 2 6 2 4" xfId="33993"/>
    <cellStyle name="Normal 5 5 2 6 2 5" xfId="44548"/>
    <cellStyle name="Normal 5 5 2 6 2 6" xfId="55112"/>
    <cellStyle name="Normal 5 5 2 6 3" xfId="10569"/>
    <cellStyle name="Normal 5 5 2 6 3 2" xfId="26076"/>
    <cellStyle name="Normal 5 5 2 6 3 3" xfId="36633"/>
    <cellStyle name="Normal 5 5 2 6 3 4" xfId="47188"/>
    <cellStyle name="Normal 5 5 2 6 3 5" xfId="57752"/>
    <cellStyle name="Normal 5 5 2 6 4" xfId="5287"/>
    <cellStyle name="Normal 5 5 2 6 5" xfId="15865"/>
    <cellStyle name="Normal 5 5 2 6 6" xfId="20796"/>
    <cellStyle name="Normal 5 5 2 6 7" xfId="31353"/>
    <cellStyle name="Normal 5 5 2 6 8" xfId="41908"/>
    <cellStyle name="Normal 5 5 2 6 9" xfId="52472"/>
    <cellStyle name="Normal 5 5 2 7" xfId="5464"/>
    <cellStyle name="Normal 5 5 2 7 2" xfId="10746"/>
    <cellStyle name="Normal 5 5 2 7 2 2" xfId="26252"/>
    <cellStyle name="Normal 5 5 2 7 2 3" xfId="36809"/>
    <cellStyle name="Normal 5 5 2 7 2 4" xfId="47364"/>
    <cellStyle name="Normal 5 5 2 7 2 5" xfId="57928"/>
    <cellStyle name="Normal 5 5 2 7 3" xfId="20972"/>
    <cellStyle name="Normal 5 5 2 7 4" xfId="31529"/>
    <cellStyle name="Normal 5 5 2 7 5" xfId="42084"/>
    <cellStyle name="Normal 5 5 2 7 6" xfId="52648"/>
    <cellStyle name="Normal 5 5 2 8" xfId="8105"/>
    <cellStyle name="Normal 5 5 2 8 2" xfId="23612"/>
    <cellStyle name="Normal 5 5 2 8 3" xfId="34169"/>
    <cellStyle name="Normal 5 5 2 8 4" xfId="44724"/>
    <cellStyle name="Normal 5 5 2 8 5" xfId="55288"/>
    <cellStyle name="Normal 5 5 2 9" xfId="2820"/>
    <cellStyle name="Normal 5 5 3" xfId="267"/>
    <cellStyle name="Normal 5 5 3 10" xfId="28982"/>
    <cellStyle name="Normal 5 5 3 11" xfId="39537"/>
    <cellStyle name="Normal 5 5 3 12" xfId="50097"/>
    <cellStyle name="Normal 5 5 3 2" xfId="620"/>
    <cellStyle name="Normal 5 5 3 2 10" xfId="50449"/>
    <cellStyle name="Normal 5 5 3 2 2" xfId="1852"/>
    <cellStyle name="Normal 5 5 3 2 2 2" xfId="7138"/>
    <cellStyle name="Normal 5 5 3 2 2 2 2" xfId="12419"/>
    <cellStyle name="Normal 5 5 3 2 2 2 2 2" xfId="27925"/>
    <cellStyle name="Normal 5 5 3 2 2 2 2 3" xfId="38482"/>
    <cellStyle name="Normal 5 5 3 2 2 2 2 4" xfId="49037"/>
    <cellStyle name="Normal 5 5 3 2 2 2 2 5" xfId="59601"/>
    <cellStyle name="Normal 5 5 3 2 2 2 3" xfId="17538"/>
    <cellStyle name="Normal 5 5 3 2 2 2 4" xfId="22645"/>
    <cellStyle name="Normal 5 5 3 2 2 2 5" xfId="33202"/>
    <cellStyle name="Normal 5 5 3 2 2 2 6" xfId="43757"/>
    <cellStyle name="Normal 5 5 3 2 2 2 7" xfId="54321"/>
    <cellStyle name="Normal 5 5 3 2 2 3" xfId="9778"/>
    <cellStyle name="Normal 5 5 3 2 2 3 2" xfId="25285"/>
    <cellStyle name="Normal 5 5 3 2 2 3 3" xfId="35842"/>
    <cellStyle name="Normal 5 5 3 2 2 3 4" xfId="46397"/>
    <cellStyle name="Normal 5 5 3 2 2 3 5" xfId="56961"/>
    <cellStyle name="Normal 5 5 3 2 2 4" xfId="4496"/>
    <cellStyle name="Normal 5 5 3 2 2 5" xfId="15074"/>
    <cellStyle name="Normal 5 5 3 2 2 6" xfId="20005"/>
    <cellStyle name="Normal 5 5 3 2 2 7" xfId="30562"/>
    <cellStyle name="Normal 5 5 3 2 2 8" xfId="41117"/>
    <cellStyle name="Normal 5 5 3 2 2 9" xfId="51681"/>
    <cellStyle name="Normal 5 5 3 2 3" xfId="5906"/>
    <cellStyle name="Normal 5 5 3 2 3 2" xfId="11187"/>
    <cellStyle name="Normal 5 5 3 2 3 2 2" xfId="26693"/>
    <cellStyle name="Normal 5 5 3 2 3 2 3" xfId="37250"/>
    <cellStyle name="Normal 5 5 3 2 3 2 4" xfId="47805"/>
    <cellStyle name="Normal 5 5 3 2 3 2 5" xfId="58369"/>
    <cellStyle name="Normal 5 5 3 2 3 3" xfId="16306"/>
    <cellStyle name="Normal 5 5 3 2 3 4" xfId="21413"/>
    <cellStyle name="Normal 5 5 3 2 3 5" xfId="31970"/>
    <cellStyle name="Normal 5 5 3 2 3 6" xfId="42525"/>
    <cellStyle name="Normal 5 5 3 2 3 7" xfId="53089"/>
    <cellStyle name="Normal 5 5 3 2 4" xfId="8546"/>
    <cellStyle name="Normal 5 5 3 2 4 2" xfId="24053"/>
    <cellStyle name="Normal 5 5 3 2 4 3" xfId="34610"/>
    <cellStyle name="Normal 5 5 3 2 4 4" xfId="45165"/>
    <cellStyle name="Normal 5 5 3 2 4 5" xfId="55729"/>
    <cellStyle name="Normal 5 5 3 2 5" xfId="3264"/>
    <cellStyle name="Normal 5 5 3 2 6" xfId="13842"/>
    <cellStyle name="Normal 5 5 3 2 7" xfId="18773"/>
    <cellStyle name="Normal 5 5 3 2 8" xfId="29330"/>
    <cellStyle name="Normal 5 5 3 2 9" xfId="39885"/>
    <cellStyle name="Normal 5 5 3 3" xfId="972"/>
    <cellStyle name="Normal 5 5 3 3 10" xfId="50801"/>
    <cellStyle name="Normal 5 5 3 3 2" xfId="2204"/>
    <cellStyle name="Normal 5 5 3 3 2 2" xfId="7490"/>
    <cellStyle name="Normal 5 5 3 3 2 2 2" xfId="12771"/>
    <cellStyle name="Normal 5 5 3 3 2 2 2 2" xfId="28277"/>
    <cellStyle name="Normal 5 5 3 3 2 2 2 3" xfId="38834"/>
    <cellStyle name="Normal 5 5 3 3 2 2 2 4" xfId="49389"/>
    <cellStyle name="Normal 5 5 3 3 2 2 2 5" xfId="59953"/>
    <cellStyle name="Normal 5 5 3 3 2 2 3" xfId="17890"/>
    <cellStyle name="Normal 5 5 3 3 2 2 4" xfId="22997"/>
    <cellStyle name="Normal 5 5 3 3 2 2 5" xfId="33554"/>
    <cellStyle name="Normal 5 5 3 3 2 2 6" xfId="44109"/>
    <cellStyle name="Normal 5 5 3 3 2 2 7" xfId="54673"/>
    <cellStyle name="Normal 5 5 3 3 2 3" xfId="10130"/>
    <cellStyle name="Normal 5 5 3 3 2 3 2" xfId="25637"/>
    <cellStyle name="Normal 5 5 3 3 2 3 3" xfId="36194"/>
    <cellStyle name="Normal 5 5 3 3 2 3 4" xfId="46749"/>
    <cellStyle name="Normal 5 5 3 3 2 3 5" xfId="57313"/>
    <cellStyle name="Normal 5 5 3 3 2 4" xfId="4848"/>
    <cellStyle name="Normal 5 5 3 3 2 5" xfId="15426"/>
    <cellStyle name="Normal 5 5 3 3 2 6" xfId="20357"/>
    <cellStyle name="Normal 5 5 3 3 2 7" xfId="30914"/>
    <cellStyle name="Normal 5 5 3 3 2 8" xfId="41469"/>
    <cellStyle name="Normal 5 5 3 3 2 9" xfId="52033"/>
    <cellStyle name="Normal 5 5 3 3 3" xfId="6258"/>
    <cellStyle name="Normal 5 5 3 3 3 2" xfId="11539"/>
    <cellStyle name="Normal 5 5 3 3 3 2 2" xfId="27045"/>
    <cellStyle name="Normal 5 5 3 3 3 2 3" xfId="37602"/>
    <cellStyle name="Normal 5 5 3 3 3 2 4" xfId="48157"/>
    <cellStyle name="Normal 5 5 3 3 3 2 5" xfId="58721"/>
    <cellStyle name="Normal 5 5 3 3 3 3" xfId="16658"/>
    <cellStyle name="Normal 5 5 3 3 3 4" xfId="21765"/>
    <cellStyle name="Normal 5 5 3 3 3 5" xfId="32322"/>
    <cellStyle name="Normal 5 5 3 3 3 6" xfId="42877"/>
    <cellStyle name="Normal 5 5 3 3 3 7" xfId="53441"/>
    <cellStyle name="Normal 5 5 3 3 4" xfId="8898"/>
    <cellStyle name="Normal 5 5 3 3 4 2" xfId="24405"/>
    <cellStyle name="Normal 5 5 3 3 4 3" xfId="34962"/>
    <cellStyle name="Normal 5 5 3 3 4 4" xfId="45517"/>
    <cellStyle name="Normal 5 5 3 3 4 5" xfId="56081"/>
    <cellStyle name="Normal 5 5 3 3 5" xfId="3616"/>
    <cellStyle name="Normal 5 5 3 3 6" xfId="14194"/>
    <cellStyle name="Normal 5 5 3 3 7" xfId="19125"/>
    <cellStyle name="Normal 5 5 3 3 8" xfId="29682"/>
    <cellStyle name="Normal 5 5 3 3 9" xfId="40237"/>
    <cellStyle name="Normal 5 5 3 4" xfId="1500"/>
    <cellStyle name="Normal 5 5 3 4 2" xfId="6786"/>
    <cellStyle name="Normal 5 5 3 4 2 2" xfId="12067"/>
    <cellStyle name="Normal 5 5 3 4 2 2 2" xfId="27573"/>
    <cellStyle name="Normal 5 5 3 4 2 2 3" xfId="38130"/>
    <cellStyle name="Normal 5 5 3 4 2 2 4" xfId="48685"/>
    <cellStyle name="Normal 5 5 3 4 2 2 5" xfId="59249"/>
    <cellStyle name="Normal 5 5 3 4 2 3" xfId="17186"/>
    <cellStyle name="Normal 5 5 3 4 2 4" xfId="22293"/>
    <cellStyle name="Normal 5 5 3 4 2 5" xfId="32850"/>
    <cellStyle name="Normal 5 5 3 4 2 6" xfId="43405"/>
    <cellStyle name="Normal 5 5 3 4 2 7" xfId="53969"/>
    <cellStyle name="Normal 5 5 3 4 3" xfId="9426"/>
    <cellStyle name="Normal 5 5 3 4 3 2" xfId="24933"/>
    <cellStyle name="Normal 5 5 3 4 3 3" xfId="35490"/>
    <cellStyle name="Normal 5 5 3 4 3 4" xfId="46045"/>
    <cellStyle name="Normal 5 5 3 4 3 5" xfId="56609"/>
    <cellStyle name="Normal 5 5 3 4 4" xfId="4144"/>
    <cellStyle name="Normal 5 5 3 4 5" xfId="14722"/>
    <cellStyle name="Normal 5 5 3 4 6" xfId="19653"/>
    <cellStyle name="Normal 5 5 3 4 7" xfId="30210"/>
    <cellStyle name="Normal 5 5 3 4 8" xfId="40765"/>
    <cellStyle name="Normal 5 5 3 4 9" xfId="51329"/>
    <cellStyle name="Normal 5 5 3 5" xfId="5553"/>
    <cellStyle name="Normal 5 5 3 5 2" xfId="10835"/>
    <cellStyle name="Normal 5 5 3 5 2 2" xfId="26341"/>
    <cellStyle name="Normal 5 5 3 5 2 3" xfId="36898"/>
    <cellStyle name="Normal 5 5 3 5 2 4" xfId="47453"/>
    <cellStyle name="Normal 5 5 3 5 2 5" xfId="58017"/>
    <cellStyle name="Normal 5 5 3 5 3" xfId="15954"/>
    <cellStyle name="Normal 5 5 3 5 4" xfId="21061"/>
    <cellStyle name="Normal 5 5 3 5 5" xfId="31618"/>
    <cellStyle name="Normal 5 5 3 5 6" xfId="42173"/>
    <cellStyle name="Normal 5 5 3 5 7" xfId="52737"/>
    <cellStyle name="Normal 5 5 3 6" xfId="8194"/>
    <cellStyle name="Normal 5 5 3 6 2" xfId="23701"/>
    <cellStyle name="Normal 5 5 3 6 3" xfId="34258"/>
    <cellStyle name="Normal 5 5 3 6 4" xfId="44813"/>
    <cellStyle name="Normal 5 5 3 6 5" xfId="55377"/>
    <cellStyle name="Normal 5 5 3 7" xfId="2916"/>
    <cellStyle name="Normal 5 5 3 8" xfId="13490"/>
    <cellStyle name="Normal 5 5 3 9" xfId="18421"/>
    <cellStyle name="Normal 5 5 4" xfId="445"/>
    <cellStyle name="Normal 5 5 4 10" xfId="39713"/>
    <cellStyle name="Normal 5 5 4 11" xfId="50275"/>
    <cellStyle name="Normal 5 5 4 2" xfId="1150"/>
    <cellStyle name="Normal 5 5 4 2 10" xfId="50979"/>
    <cellStyle name="Normal 5 5 4 2 2" xfId="2382"/>
    <cellStyle name="Normal 5 5 4 2 2 2" xfId="7668"/>
    <cellStyle name="Normal 5 5 4 2 2 2 2" xfId="12949"/>
    <cellStyle name="Normal 5 5 4 2 2 2 2 2" xfId="28455"/>
    <cellStyle name="Normal 5 5 4 2 2 2 2 3" xfId="39012"/>
    <cellStyle name="Normal 5 5 4 2 2 2 2 4" xfId="49567"/>
    <cellStyle name="Normal 5 5 4 2 2 2 2 5" xfId="60131"/>
    <cellStyle name="Normal 5 5 4 2 2 2 3" xfId="18068"/>
    <cellStyle name="Normal 5 5 4 2 2 2 4" xfId="23175"/>
    <cellStyle name="Normal 5 5 4 2 2 2 5" xfId="33732"/>
    <cellStyle name="Normal 5 5 4 2 2 2 6" xfId="44287"/>
    <cellStyle name="Normal 5 5 4 2 2 2 7" xfId="54851"/>
    <cellStyle name="Normal 5 5 4 2 2 3" xfId="10308"/>
    <cellStyle name="Normal 5 5 4 2 2 3 2" xfId="25815"/>
    <cellStyle name="Normal 5 5 4 2 2 3 3" xfId="36372"/>
    <cellStyle name="Normal 5 5 4 2 2 3 4" xfId="46927"/>
    <cellStyle name="Normal 5 5 4 2 2 3 5" xfId="57491"/>
    <cellStyle name="Normal 5 5 4 2 2 4" xfId="5026"/>
    <cellStyle name="Normal 5 5 4 2 2 5" xfId="15604"/>
    <cellStyle name="Normal 5 5 4 2 2 6" xfId="20535"/>
    <cellStyle name="Normal 5 5 4 2 2 7" xfId="31092"/>
    <cellStyle name="Normal 5 5 4 2 2 8" xfId="41647"/>
    <cellStyle name="Normal 5 5 4 2 2 9" xfId="52211"/>
    <cellStyle name="Normal 5 5 4 2 3" xfId="6436"/>
    <cellStyle name="Normal 5 5 4 2 3 2" xfId="11717"/>
    <cellStyle name="Normal 5 5 4 2 3 2 2" xfId="27223"/>
    <cellStyle name="Normal 5 5 4 2 3 2 3" xfId="37780"/>
    <cellStyle name="Normal 5 5 4 2 3 2 4" xfId="48335"/>
    <cellStyle name="Normal 5 5 4 2 3 2 5" xfId="58899"/>
    <cellStyle name="Normal 5 5 4 2 3 3" xfId="16836"/>
    <cellStyle name="Normal 5 5 4 2 3 4" xfId="21943"/>
    <cellStyle name="Normal 5 5 4 2 3 5" xfId="32500"/>
    <cellStyle name="Normal 5 5 4 2 3 6" xfId="43055"/>
    <cellStyle name="Normal 5 5 4 2 3 7" xfId="53619"/>
    <cellStyle name="Normal 5 5 4 2 4" xfId="9076"/>
    <cellStyle name="Normal 5 5 4 2 4 2" xfId="24583"/>
    <cellStyle name="Normal 5 5 4 2 4 3" xfId="35140"/>
    <cellStyle name="Normal 5 5 4 2 4 4" xfId="45695"/>
    <cellStyle name="Normal 5 5 4 2 4 5" xfId="56259"/>
    <cellStyle name="Normal 5 5 4 2 5" xfId="3794"/>
    <cellStyle name="Normal 5 5 4 2 6" xfId="14372"/>
    <cellStyle name="Normal 5 5 4 2 7" xfId="19303"/>
    <cellStyle name="Normal 5 5 4 2 8" xfId="29860"/>
    <cellStyle name="Normal 5 5 4 2 9" xfId="40415"/>
    <cellStyle name="Normal 5 5 4 3" xfId="1678"/>
    <cellStyle name="Normal 5 5 4 3 2" xfId="6964"/>
    <cellStyle name="Normal 5 5 4 3 2 2" xfId="12245"/>
    <cellStyle name="Normal 5 5 4 3 2 2 2" xfId="27751"/>
    <cellStyle name="Normal 5 5 4 3 2 2 3" xfId="38308"/>
    <cellStyle name="Normal 5 5 4 3 2 2 4" xfId="48863"/>
    <cellStyle name="Normal 5 5 4 3 2 2 5" xfId="59427"/>
    <cellStyle name="Normal 5 5 4 3 2 3" xfId="17364"/>
    <cellStyle name="Normal 5 5 4 3 2 4" xfId="22471"/>
    <cellStyle name="Normal 5 5 4 3 2 5" xfId="33028"/>
    <cellStyle name="Normal 5 5 4 3 2 6" xfId="43583"/>
    <cellStyle name="Normal 5 5 4 3 2 7" xfId="54147"/>
    <cellStyle name="Normal 5 5 4 3 3" xfId="9604"/>
    <cellStyle name="Normal 5 5 4 3 3 2" xfId="25111"/>
    <cellStyle name="Normal 5 5 4 3 3 3" xfId="35668"/>
    <cellStyle name="Normal 5 5 4 3 3 4" xfId="46223"/>
    <cellStyle name="Normal 5 5 4 3 3 5" xfId="56787"/>
    <cellStyle name="Normal 5 5 4 3 4" xfId="4322"/>
    <cellStyle name="Normal 5 5 4 3 5" xfId="14900"/>
    <cellStyle name="Normal 5 5 4 3 6" xfId="19831"/>
    <cellStyle name="Normal 5 5 4 3 7" xfId="30388"/>
    <cellStyle name="Normal 5 5 4 3 8" xfId="40943"/>
    <cellStyle name="Normal 5 5 4 3 9" xfId="51507"/>
    <cellStyle name="Normal 5 5 4 4" xfId="5731"/>
    <cellStyle name="Normal 5 5 4 4 2" xfId="11013"/>
    <cellStyle name="Normal 5 5 4 4 2 2" xfId="26519"/>
    <cellStyle name="Normal 5 5 4 4 2 3" xfId="37076"/>
    <cellStyle name="Normal 5 5 4 4 2 4" xfId="47631"/>
    <cellStyle name="Normal 5 5 4 4 2 5" xfId="58195"/>
    <cellStyle name="Normal 5 5 4 4 3" xfId="16132"/>
    <cellStyle name="Normal 5 5 4 4 4" xfId="21239"/>
    <cellStyle name="Normal 5 5 4 4 5" xfId="31796"/>
    <cellStyle name="Normal 5 5 4 4 6" xfId="42351"/>
    <cellStyle name="Normal 5 5 4 4 7" xfId="52915"/>
    <cellStyle name="Normal 5 5 4 5" xfId="8372"/>
    <cellStyle name="Normal 5 5 4 5 2" xfId="23879"/>
    <cellStyle name="Normal 5 5 4 5 3" xfId="34436"/>
    <cellStyle name="Normal 5 5 4 5 4" xfId="44991"/>
    <cellStyle name="Normal 5 5 4 5 5" xfId="55555"/>
    <cellStyle name="Normal 5 5 4 6" xfId="3092"/>
    <cellStyle name="Normal 5 5 4 7" xfId="13668"/>
    <cellStyle name="Normal 5 5 4 8" xfId="18599"/>
    <cellStyle name="Normal 5 5 4 9" xfId="29158"/>
    <cellStyle name="Normal 5 5 5" xfId="798"/>
    <cellStyle name="Normal 5 5 5 10" xfId="50627"/>
    <cellStyle name="Normal 5 5 5 2" xfId="2030"/>
    <cellStyle name="Normal 5 5 5 2 2" xfId="7316"/>
    <cellStyle name="Normal 5 5 5 2 2 2" xfId="12597"/>
    <cellStyle name="Normal 5 5 5 2 2 2 2" xfId="28103"/>
    <cellStyle name="Normal 5 5 5 2 2 2 3" xfId="38660"/>
    <cellStyle name="Normal 5 5 5 2 2 2 4" xfId="49215"/>
    <cellStyle name="Normal 5 5 5 2 2 2 5" xfId="59779"/>
    <cellStyle name="Normal 5 5 5 2 2 3" xfId="17716"/>
    <cellStyle name="Normal 5 5 5 2 2 4" xfId="22823"/>
    <cellStyle name="Normal 5 5 5 2 2 5" xfId="33380"/>
    <cellStyle name="Normal 5 5 5 2 2 6" xfId="43935"/>
    <cellStyle name="Normal 5 5 5 2 2 7" xfId="54499"/>
    <cellStyle name="Normal 5 5 5 2 3" xfId="9956"/>
    <cellStyle name="Normal 5 5 5 2 3 2" xfId="25463"/>
    <cellStyle name="Normal 5 5 5 2 3 3" xfId="36020"/>
    <cellStyle name="Normal 5 5 5 2 3 4" xfId="46575"/>
    <cellStyle name="Normal 5 5 5 2 3 5" xfId="57139"/>
    <cellStyle name="Normal 5 5 5 2 4" xfId="4674"/>
    <cellStyle name="Normal 5 5 5 2 5" xfId="15252"/>
    <cellStyle name="Normal 5 5 5 2 6" xfId="20183"/>
    <cellStyle name="Normal 5 5 5 2 7" xfId="30740"/>
    <cellStyle name="Normal 5 5 5 2 8" xfId="41295"/>
    <cellStyle name="Normal 5 5 5 2 9" xfId="51859"/>
    <cellStyle name="Normal 5 5 5 3" xfId="6084"/>
    <cellStyle name="Normal 5 5 5 3 2" xfId="11365"/>
    <cellStyle name="Normal 5 5 5 3 2 2" xfId="26871"/>
    <cellStyle name="Normal 5 5 5 3 2 3" xfId="37428"/>
    <cellStyle name="Normal 5 5 5 3 2 4" xfId="47983"/>
    <cellStyle name="Normal 5 5 5 3 2 5" xfId="58547"/>
    <cellStyle name="Normal 5 5 5 3 3" xfId="16484"/>
    <cellStyle name="Normal 5 5 5 3 4" xfId="21591"/>
    <cellStyle name="Normal 5 5 5 3 5" xfId="32148"/>
    <cellStyle name="Normal 5 5 5 3 6" xfId="42703"/>
    <cellStyle name="Normal 5 5 5 3 7" xfId="53267"/>
    <cellStyle name="Normal 5 5 5 4" xfId="8724"/>
    <cellStyle name="Normal 5 5 5 4 2" xfId="24231"/>
    <cellStyle name="Normal 5 5 5 4 3" xfId="34788"/>
    <cellStyle name="Normal 5 5 5 4 4" xfId="45343"/>
    <cellStyle name="Normal 5 5 5 4 5" xfId="55907"/>
    <cellStyle name="Normal 5 5 5 5" xfId="3442"/>
    <cellStyle name="Normal 5 5 5 6" xfId="14020"/>
    <cellStyle name="Normal 5 5 5 7" xfId="18951"/>
    <cellStyle name="Normal 5 5 5 8" xfId="29508"/>
    <cellStyle name="Normal 5 5 5 9" xfId="40063"/>
    <cellStyle name="Normal 5 5 6" xfId="1324"/>
    <cellStyle name="Normal 5 5 6 2" xfId="6610"/>
    <cellStyle name="Normal 5 5 6 2 2" xfId="11891"/>
    <cellStyle name="Normal 5 5 6 2 2 2" xfId="27397"/>
    <cellStyle name="Normal 5 5 6 2 2 3" xfId="37954"/>
    <cellStyle name="Normal 5 5 6 2 2 4" xfId="48509"/>
    <cellStyle name="Normal 5 5 6 2 2 5" xfId="59073"/>
    <cellStyle name="Normal 5 5 6 2 3" xfId="17010"/>
    <cellStyle name="Normal 5 5 6 2 4" xfId="22117"/>
    <cellStyle name="Normal 5 5 6 2 5" xfId="32674"/>
    <cellStyle name="Normal 5 5 6 2 6" xfId="43229"/>
    <cellStyle name="Normal 5 5 6 2 7" xfId="53793"/>
    <cellStyle name="Normal 5 5 6 3" xfId="9250"/>
    <cellStyle name="Normal 5 5 6 3 2" xfId="24757"/>
    <cellStyle name="Normal 5 5 6 3 3" xfId="35314"/>
    <cellStyle name="Normal 5 5 6 3 4" xfId="45869"/>
    <cellStyle name="Normal 5 5 6 3 5" xfId="56433"/>
    <cellStyle name="Normal 5 5 6 4" xfId="3968"/>
    <cellStyle name="Normal 5 5 6 5" xfId="14546"/>
    <cellStyle name="Normal 5 5 6 6" xfId="19477"/>
    <cellStyle name="Normal 5 5 6 7" xfId="30034"/>
    <cellStyle name="Normal 5 5 6 8" xfId="40589"/>
    <cellStyle name="Normal 5 5 6 9" xfId="51153"/>
    <cellStyle name="Normal 5 5 7" xfId="2556"/>
    <cellStyle name="Normal 5 5 7 2" xfId="7842"/>
    <cellStyle name="Normal 5 5 7 2 2" xfId="13123"/>
    <cellStyle name="Normal 5 5 7 2 2 2" xfId="28629"/>
    <cellStyle name="Normal 5 5 7 2 2 3" xfId="39186"/>
    <cellStyle name="Normal 5 5 7 2 2 4" xfId="49741"/>
    <cellStyle name="Normal 5 5 7 2 2 5" xfId="60305"/>
    <cellStyle name="Normal 5 5 7 2 3" xfId="23349"/>
    <cellStyle name="Normal 5 5 7 2 4" xfId="33906"/>
    <cellStyle name="Normal 5 5 7 2 5" xfId="44461"/>
    <cellStyle name="Normal 5 5 7 2 6" xfId="55025"/>
    <cellStyle name="Normal 5 5 7 3" xfId="10482"/>
    <cellStyle name="Normal 5 5 7 3 2" xfId="25989"/>
    <cellStyle name="Normal 5 5 7 3 3" xfId="36546"/>
    <cellStyle name="Normal 5 5 7 3 4" xfId="47101"/>
    <cellStyle name="Normal 5 5 7 3 5" xfId="57665"/>
    <cellStyle name="Normal 5 5 7 4" xfId="5200"/>
    <cellStyle name="Normal 5 5 7 5" xfId="15778"/>
    <cellStyle name="Normal 5 5 7 6" xfId="20709"/>
    <cellStyle name="Normal 5 5 7 7" xfId="31266"/>
    <cellStyle name="Normal 5 5 7 8" xfId="41821"/>
    <cellStyle name="Normal 5 5 7 9" xfId="52385"/>
    <cellStyle name="Normal 5 5 8" xfId="5379"/>
    <cellStyle name="Normal 5 5 8 2" xfId="10661"/>
    <cellStyle name="Normal 5 5 8 2 2" xfId="26167"/>
    <cellStyle name="Normal 5 5 8 2 3" xfId="36724"/>
    <cellStyle name="Normal 5 5 8 2 4" xfId="47279"/>
    <cellStyle name="Normal 5 5 8 2 5" xfId="57843"/>
    <cellStyle name="Normal 5 5 8 3" xfId="20887"/>
    <cellStyle name="Normal 5 5 8 4" xfId="31444"/>
    <cellStyle name="Normal 5 5 8 5" xfId="41999"/>
    <cellStyle name="Normal 5 5 8 6" xfId="52563"/>
    <cellStyle name="Normal 5 5 9" xfId="8020"/>
    <cellStyle name="Normal 5 5 9 2" xfId="23527"/>
    <cellStyle name="Normal 5 5 9 3" xfId="34084"/>
    <cellStyle name="Normal 5 5 9 4" xfId="44639"/>
    <cellStyle name="Normal 5 5 9 5" xfId="55203"/>
    <cellStyle name="Normal 5 6" xfId="110"/>
    <cellStyle name="Normal 5 6 10" xfId="2766"/>
    <cellStyle name="Normal 5 6 11" xfId="13330"/>
    <cellStyle name="Normal 5 6 12" xfId="18259"/>
    <cellStyle name="Normal 5 6 13" xfId="28840"/>
    <cellStyle name="Normal 5 6 14" xfId="39395"/>
    <cellStyle name="Normal 5 6 15" xfId="49936"/>
    <cellStyle name="Normal 5 6 2" xfId="190"/>
    <cellStyle name="Normal 5 6 2 10" xfId="13417"/>
    <cellStyle name="Normal 5 6 2 11" xfId="18347"/>
    <cellStyle name="Normal 5 6 2 12" xfId="28909"/>
    <cellStyle name="Normal 5 6 2 13" xfId="39464"/>
    <cellStyle name="Normal 5 6 2 14" xfId="50024"/>
    <cellStyle name="Normal 5 6 2 2" xfId="370"/>
    <cellStyle name="Normal 5 6 2 2 10" xfId="29085"/>
    <cellStyle name="Normal 5 6 2 2 11" xfId="39640"/>
    <cellStyle name="Normal 5 6 2 2 12" xfId="50200"/>
    <cellStyle name="Normal 5 6 2 2 2" xfId="723"/>
    <cellStyle name="Normal 5 6 2 2 2 10" xfId="50552"/>
    <cellStyle name="Normal 5 6 2 2 2 2" xfId="1955"/>
    <cellStyle name="Normal 5 6 2 2 2 2 2" xfId="7241"/>
    <cellStyle name="Normal 5 6 2 2 2 2 2 2" xfId="12522"/>
    <cellStyle name="Normal 5 6 2 2 2 2 2 2 2" xfId="28028"/>
    <cellStyle name="Normal 5 6 2 2 2 2 2 2 3" xfId="38585"/>
    <cellStyle name="Normal 5 6 2 2 2 2 2 2 4" xfId="49140"/>
    <cellStyle name="Normal 5 6 2 2 2 2 2 2 5" xfId="59704"/>
    <cellStyle name="Normal 5 6 2 2 2 2 2 3" xfId="17641"/>
    <cellStyle name="Normal 5 6 2 2 2 2 2 4" xfId="22748"/>
    <cellStyle name="Normal 5 6 2 2 2 2 2 5" xfId="33305"/>
    <cellStyle name="Normal 5 6 2 2 2 2 2 6" xfId="43860"/>
    <cellStyle name="Normal 5 6 2 2 2 2 2 7" xfId="54424"/>
    <cellStyle name="Normal 5 6 2 2 2 2 3" xfId="9881"/>
    <cellStyle name="Normal 5 6 2 2 2 2 3 2" xfId="25388"/>
    <cellStyle name="Normal 5 6 2 2 2 2 3 3" xfId="35945"/>
    <cellStyle name="Normal 5 6 2 2 2 2 3 4" xfId="46500"/>
    <cellStyle name="Normal 5 6 2 2 2 2 3 5" xfId="57064"/>
    <cellStyle name="Normal 5 6 2 2 2 2 4" xfId="4599"/>
    <cellStyle name="Normal 5 6 2 2 2 2 5" xfId="15177"/>
    <cellStyle name="Normal 5 6 2 2 2 2 6" xfId="20108"/>
    <cellStyle name="Normal 5 6 2 2 2 2 7" xfId="30665"/>
    <cellStyle name="Normal 5 6 2 2 2 2 8" xfId="41220"/>
    <cellStyle name="Normal 5 6 2 2 2 2 9" xfId="51784"/>
    <cellStyle name="Normal 5 6 2 2 2 3" xfId="6009"/>
    <cellStyle name="Normal 5 6 2 2 2 3 2" xfId="11290"/>
    <cellStyle name="Normal 5 6 2 2 2 3 2 2" xfId="26796"/>
    <cellStyle name="Normal 5 6 2 2 2 3 2 3" xfId="37353"/>
    <cellStyle name="Normal 5 6 2 2 2 3 2 4" xfId="47908"/>
    <cellStyle name="Normal 5 6 2 2 2 3 2 5" xfId="58472"/>
    <cellStyle name="Normal 5 6 2 2 2 3 3" xfId="16409"/>
    <cellStyle name="Normal 5 6 2 2 2 3 4" xfId="21516"/>
    <cellStyle name="Normal 5 6 2 2 2 3 5" xfId="32073"/>
    <cellStyle name="Normal 5 6 2 2 2 3 6" xfId="42628"/>
    <cellStyle name="Normal 5 6 2 2 2 3 7" xfId="53192"/>
    <cellStyle name="Normal 5 6 2 2 2 4" xfId="8649"/>
    <cellStyle name="Normal 5 6 2 2 2 4 2" xfId="24156"/>
    <cellStyle name="Normal 5 6 2 2 2 4 3" xfId="34713"/>
    <cellStyle name="Normal 5 6 2 2 2 4 4" xfId="45268"/>
    <cellStyle name="Normal 5 6 2 2 2 4 5" xfId="55832"/>
    <cellStyle name="Normal 5 6 2 2 2 5" xfId="3367"/>
    <cellStyle name="Normal 5 6 2 2 2 6" xfId="13945"/>
    <cellStyle name="Normal 5 6 2 2 2 7" xfId="18876"/>
    <cellStyle name="Normal 5 6 2 2 2 8" xfId="29433"/>
    <cellStyle name="Normal 5 6 2 2 2 9" xfId="39988"/>
    <cellStyle name="Normal 5 6 2 2 3" xfId="1075"/>
    <cellStyle name="Normal 5 6 2 2 3 10" xfId="50904"/>
    <cellStyle name="Normal 5 6 2 2 3 2" xfId="2307"/>
    <cellStyle name="Normal 5 6 2 2 3 2 2" xfId="7593"/>
    <cellStyle name="Normal 5 6 2 2 3 2 2 2" xfId="12874"/>
    <cellStyle name="Normal 5 6 2 2 3 2 2 2 2" xfId="28380"/>
    <cellStyle name="Normal 5 6 2 2 3 2 2 2 3" xfId="38937"/>
    <cellStyle name="Normal 5 6 2 2 3 2 2 2 4" xfId="49492"/>
    <cellStyle name="Normal 5 6 2 2 3 2 2 2 5" xfId="60056"/>
    <cellStyle name="Normal 5 6 2 2 3 2 2 3" xfId="17993"/>
    <cellStyle name="Normal 5 6 2 2 3 2 2 4" xfId="23100"/>
    <cellStyle name="Normal 5 6 2 2 3 2 2 5" xfId="33657"/>
    <cellStyle name="Normal 5 6 2 2 3 2 2 6" xfId="44212"/>
    <cellStyle name="Normal 5 6 2 2 3 2 2 7" xfId="54776"/>
    <cellStyle name="Normal 5 6 2 2 3 2 3" xfId="10233"/>
    <cellStyle name="Normal 5 6 2 2 3 2 3 2" xfId="25740"/>
    <cellStyle name="Normal 5 6 2 2 3 2 3 3" xfId="36297"/>
    <cellStyle name="Normal 5 6 2 2 3 2 3 4" xfId="46852"/>
    <cellStyle name="Normal 5 6 2 2 3 2 3 5" xfId="57416"/>
    <cellStyle name="Normal 5 6 2 2 3 2 4" xfId="4951"/>
    <cellStyle name="Normal 5 6 2 2 3 2 5" xfId="15529"/>
    <cellStyle name="Normal 5 6 2 2 3 2 6" xfId="20460"/>
    <cellStyle name="Normal 5 6 2 2 3 2 7" xfId="31017"/>
    <cellStyle name="Normal 5 6 2 2 3 2 8" xfId="41572"/>
    <cellStyle name="Normal 5 6 2 2 3 2 9" xfId="52136"/>
    <cellStyle name="Normal 5 6 2 2 3 3" xfId="6361"/>
    <cellStyle name="Normal 5 6 2 2 3 3 2" xfId="11642"/>
    <cellStyle name="Normal 5 6 2 2 3 3 2 2" xfId="27148"/>
    <cellStyle name="Normal 5 6 2 2 3 3 2 3" xfId="37705"/>
    <cellStyle name="Normal 5 6 2 2 3 3 2 4" xfId="48260"/>
    <cellStyle name="Normal 5 6 2 2 3 3 2 5" xfId="58824"/>
    <cellStyle name="Normal 5 6 2 2 3 3 3" xfId="16761"/>
    <cellStyle name="Normal 5 6 2 2 3 3 4" xfId="21868"/>
    <cellStyle name="Normal 5 6 2 2 3 3 5" xfId="32425"/>
    <cellStyle name="Normal 5 6 2 2 3 3 6" xfId="42980"/>
    <cellStyle name="Normal 5 6 2 2 3 3 7" xfId="53544"/>
    <cellStyle name="Normal 5 6 2 2 3 4" xfId="9001"/>
    <cellStyle name="Normal 5 6 2 2 3 4 2" xfId="24508"/>
    <cellStyle name="Normal 5 6 2 2 3 4 3" xfId="35065"/>
    <cellStyle name="Normal 5 6 2 2 3 4 4" xfId="45620"/>
    <cellStyle name="Normal 5 6 2 2 3 4 5" xfId="56184"/>
    <cellStyle name="Normal 5 6 2 2 3 5" xfId="3719"/>
    <cellStyle name="Normal 5 6 2 2 3 6" xfId="14297"/>
    <cellStyle name="Normal 5 6 2 2 3 7" xfId="19228"/>
    <cellStyle name="Normal 5 6 2 2 3 8" xfId="29785"/>
    <cellStyle name="Normal 5 6 2 2 3 9" xfId="40340"/>
    <cellStyle name="Normal 5 6 2 2 4" xfId="1603"/>
    <cellStyle name="Normal 5 6 2 2 4 2" xfId="6889"/>
    <cellStyle name="Normal 5 6 2 2 4 2 2" xfId="12170"/>
    <cellStyle name="Normal 5 6 2 2 4 2 2 2" xfId="27676"/>
    <cellStyle name="Normal 5 6 2 2 4 2 2 3" xfId="38233"/>
    <cellStyle name="Normal 5 6 2 2 4 2 2 4" xfId="48788"/>
    <cellStyle name="Normal 5 6 2 2 4 2 2 5" xfId="59352"/>
    <cellStyle name="Normal 5 6 2 2 4 2 3" xfId="17289"/>
    <cellStyle name="Normal 5 6 2 2 4 2 4" xfId="22396"/>
    <cellStyle name="Normal 5 6 2 2 4 2 5" xfId="32953"/>
    <cellStyle name="Normal 5 6 2 2 4 2 6" xfId="43508"/>
    <cellStyle name="Normal 5 6 2 2 4 2 7" xfId="54072"/>
    <cellStyle name="Normal 5 6 2 2 4 3" xfId="9529"/>
    <cellStyle name="Normal 5 6 2 2 4 3 2" xfId="25036"/>
    <cellStyle name="Normal 5 6 2 2 4 3 3" xfId="35593"/>
    <cellStyle name="Normal 5 6 2 2 4 3 4" xfId="46148"/>
    <cellStyle name="Normal 5 6 2 2 4 3 5" xfId="56712"/>
    <cellStyle name="Normal 5 6 2 2 4 4" xfId="4247"/>
    <cellStyle name="Normal 5 6 2 2 4 5" xfId="14825"/>
    <cellStyle name="Normal 5 6 2 2 4 6" xfId="19756"/>
    <cellStyle name="Normal 5 6 2 2 4 7" xfId="30313"/>
    <cellStyle name="Normal 5 6 2 2 4 8" xfId="40868"/>
    <cellStyle name="Normal 5 6 2 2 4 9" xfId="51432"/>
    <cellStyle name="Normal 5 6 2 2 5" xfId="5656"/>
    <cellStyle name="Normal 5 6 2 2 5 2" xfId="10938"/>
    <cellStyle name="Normal 5 6 2 2 5 2 2" xfId="26444"/>
    <cellStyle name="Normal 5 6 2 2 5 2 3" xfId="37001"/>
    <cellStyle name="Normal 5 6 2 2 5 2 4" xfId="47556"/>
    <cellStyle name="Normal 5 6 2 2 5 2 5" xfId="58120"/>
    <cellStyle name="Normal 5 6 2 2 5 3" xfId="16057"/>
    <cellStyle name="Normal 5 6 2 2 5 4" xfId="21164"/>
    <cellStyle name="Normal 5 6 2 2 5 5" xfId="31721"/>
    <cellStyle name="Normal 5 6 2 2 5 6" xfId="42276"/>
    <cellStyle name="Normal 5 6 2 2 5 7" xfId="52840"/>
    <cellStyle name="Normal 5 6 2 2 6" xfId="8297"/>
    <cellStyle name="Normal 5 6 2 2 6 2" xfId="23804"/>
    <cellStyle name="Normal 5 6 2 2 6 3" xfId="34361"/>
    <cellStyle name="Normal 5 6 2 2 6 4" xfId="44916"/>
    <cellStyle name="Normal 5 6 2 2 6 5" xfId="55480"/>
    <cellStyle name="Normal 5 6 2 2 7" xfId="3019"/>
    <cellStyle name="Normal 5 6 2 2 8" xfId="13593"/>
    <cellStyle name="Normal 5 6 2 2 9" xfId="18524"/>
    <cellStyle name="Normal 5 6 2 3" xfId="546"/>
    <cellStyle name="Normal 5 6 2 3 10" xfId="39812"/>
    <cellStyle name="Normal 5 6 2 3 11" xfId="50376"/>
    <cellStyle name="Normal 5 6 2 3 2" xfId="1251"/>
    <cellStyle name="Normal 5 6 2 3 2 10" xfId="51080"/>
    <cellStyle name="Normal 5 6 2 3 2 2" xfId="2483"/>
    <cellStyle name="Normal 5 6 2 3 2 2 2" xfId="7769"/>
    <cellStyle name="Normal 5 6 2 3 2 2 2 2" xfId="13050"/>
    <cellStyle name="Normal 5 6 2 3 2 2 2 2 2" xfId="28556"/>
    <cellStyle name="Normal 5 6 2 3 2 2 2 2 3" xfId="39113"/>
    <cellStyle name="Normal 5 6 2 3 2 2 2 2 4" xfId="49668"/>
    <cellStyle name="Normal 5 6 2 3 2 2 2 2 5" xfId="60232"/>
    <cellStyle name="Normal 5 6 2 3 2 2 2 3" xfId="18169"/>
    <cellStyle name="Normal 5 6 2 3 2 2 2 4" xfId="23276"/>
    <cellStyle name="Normal 5 6 2 3 2 2 2 5" xfId="33833"/>
    <cellStyle name="Normal 5 6 2 3 2 2 2 6" xfId="44388"/>
    <cellStyle name="Normal 5 6 2 3 2 2 2 7" xfId="54952"/>
    <cellStyle name="Normal 5 6 2 3 2 2 3" xfId="10409"/>
    <cellStyle name="Normal 5 6 2 3 2 2 3 2" xfId="25916"/>
    <cellStyle name="Normal 5 6 2 3 2 2 3 3" xfId="36473"/>
    <cellStyle name="Normal 5 6 2 3 2 2 3 4" xfId="47028"/>
    <cellStyle name="Normal 5 6 2 3 2 2 3 5" xfId="57592"/>
    <cellStyle name="Normal 5 6 2 3 2 2 4" xfId="5127"/>
    <cellStyle name="Normal 5 6 2 3 2 2 5" xfId="15705"/>
    <cellStyle name="Normal 5 6 2 3 2 2 6" xfId="20636"/>
    <cellStyle name="Normal 5 6 2 3 2 2 7" xfId="31193"/>
    <cellStyle name="Normal 5 6 2 3 2 2 8" xfId="41748"/>
    <cellStyle name="Normal 5 6 2 3 2 2 9" xfId="52312"/>
    <cellStyle name="Normal 5 6 2 3 2 3" xfId="6537"/>
    <cellStyle name="Normal 5 6 2 3 2 3 2" xfId="11818"/>
    <cellStyle name="Normal 5 6 2 3 2 3 2 2" xfId="27324"/>
    <cellStyle name="Normal 5 6 2 3 2 3 2 3" xfId="37881"/>
    <cellStyle name="Normal 5 6 2 3 2 3 2 4" xfId="48436"/>
    <cellStyle name="Normal 5 6 2 3 2 3 2 5" xfId="59000"/>
    <cellStyle name="Normal 5 6 2 3 2 3 3" xfId="16937"/>
    <cellStyle name="Normal 5 6 2 3 2 3 4" xfId="22044"/>
    <cellStyle name="Normal 5 6 2 3 2 3 5" xfId="32601"/>
    <cellStyle name="Normal 5 6 2 3 2 3 6" xfId="43156"/>
    <cellStyle name="Normal 5 6 2 3 2 3 7" xfId="53720"/>
    <cellStyle name="Normal 5 6 2 3 2 4" xfId="9177"/>
    <cellStyle name="Normal 5 6 2 3 2 4 2" xfId="24684"/>
    <cellStyle name="Normal 5 6 2 3 2 4 3" xfId="35241"/>
    <cellStyle name="Normal 5 6 2 3 2 4 4" xfId="45796"/>
    <cellStyle name="Normal 5 6 2 3 2 4 5" xfId="56360"/>
    <cellStyle name="Normal 5 6 2 3 2 5" xfId="3895"/>
    <cellStyle name="Normal 5 6 2 3 2 6" xfId="14473"/>
    <cellStyle name="Normal 5 6 2 3 2 7" xfId="19404"/>
    <cellStyle name="Normal 5 6 2 3 2 8" xfId="29961"/>
    <cellStyle name="Normal 5 6 2 3 2 9" xfId="40516"/>
    <cellStyle name="Normal 5 6 2 3 3" xfId="1779"/>
    <cellStyle name="Normal 5 6 2 3 3 2" xfId="7065"/>
    <cellStyle name="Normal 5 6 2 3 3 2 2" xfId="12346"/>
    <cellStyle name="Normal 5 6 2 3 3 2 2 2" xfId="27852"/>
    <cellStyle name="Normal 5 6 2 3 3 2 2 3" xfId="38409"/>
    <cellStyle name="Normal 5 6 2 3 3 2 2 4" xfId="48964"/>
    <cellStyle name="Normal 5 6 2 3 3 2 2 5" xfId="59528"/>
    <cellStyle name="Normal 5 6 2 3 3 2 3" xfId="17465"/>
    <cellStyle name="Normal 5 6 2 3 3 2 4" xfId="22572"/>
    <cellStyle name="Normal 5 6 2 3 3 2 5" xfId="33129"/>
    <cellStyle name="Normal 5 6 2 3 3 2 6" xfId="43684"/>
    <cellStyle name="Normal 5 6 2 3 3 2 7" xfId="54248"/>
    <cellStyle name="Normal 5 6 2 3 3 3" xfId="9705"/>
    <cellStyle name="Normal 5 6 2 3 3 3 2" xfId="25212"/>
    <cellStyle name="Normal 5 6 2 3 3 3 3" xfId="35769"/>
    <cellStyle name="Normal 5 6 2 3 3 3 4" xfId="46324"/>
    <cellStyle name="Normal 5 6 2 3 3 3 5" xfId="56888"/>
    <cellStyle name="Normal 5 6 2 3 3 4" xfId="4423"/>
    <cellStyle name="Normal 5 6 2 3 3 5" xfId="15001"/>
    <cellStyle name="Normal 5 6 2 3 3 6" xfId="19932"/>
    <cellStyle name="Normal 5 6 2 3 3 7" xfId="30489"/>
    <cellStyle name="Normal 5 6 2 3 3 8" xfId="41044"/>
    <cellStyle name="Normal 5 6 2 3 3 9" xfId="51608"/>
    <cellStyle name="Normal 5 6 2 3 4" xfId="5832"/>
    <cellStyle name="Normal 5 6 2 3 4 2" xfId="11114"/>
    <cellStyle name="Normal 5 6 2 3 4 2 2" xfId="26620"/>
    <cellStyle name="Normal 5 6 2 3 4 2 3" xfId="37177"/>
    <cellStyle name="Normal 5 6 2 3 4 2 4" xfId="47732"/>
    <cellStyle name="Normal 5 6 2 3 4 2 5" xfId="58296"/>
    <cellStyle name="Normal 5 6 2 3 4 3" xfId="16233"/>
    <cellStyle name="Normal 5 6 2 3 4 4" xfId="21340"/>
    <cellStyle name="Normal 5 6 2 3 4 5" xfId="31897"/>
    <cellStyle name="Normal 5 6 2 3 4 6" xfId="42452"/>
    <cellStyle name="Normal 5 6 2 3 4 7" xfId="53016"/>
    <cellStyle name="Normal 5 6 2 3 5" xfId="8473"/>
    <cellStyle name="Normal 5 6 2 3 5 2" xfId="23980"/>
    <cellStyle name="Normal 5 6 2 3 5 3" xfId="34537"/>
    <cellStyle name="Normal 5 6 2 3 5 4" xfId="45092"/>
    <cellStyle name="Normal 5 6 2 3 5 5" xfId="55656"/>
    <cellStyle name="Normal 5 6 2 3 6" xfId="3191"/>
    <cellStyle name="Normal 5 6 2 3 7" xfId="13769"/>
    <cellStyle name="Normal 5 6 2 3 8" xfId="18700"/>
    <cellStyle name="Normal 5 6 2 3 9" xfId="29257"/>
    <cellStyle name="Normal 5 6 2 4" xfId="899"/>
    <cellStyle name="Normal 5 6 2 4 10" xfId="50728"/>
    <cellStyle name="Normal 5 6 2 4 2" xfId="2131"/>
    <cellStyle name="Normal 5 6 2 4 2 2" xfId="7417"/>
    <cellStyle name="Normal 5 6 2 4 2 2 2" xfId="12698"/>
    <cellStyle name="Normal 5 6 2 4 2 2 2 2" xfId="28204"/>
    <cellStyle name="Normal 5 6 2 4 2 2 2 3" xfId="38761"/>
    <cellStyle name="Normal 5 6 2 4 2 2 2 4" xfId="49316"/>
    <cellStyle name="Normal 5 6 2 4 2 2 2 5" xfId="59880"/>
    <cellStyle name="Normal 5 6 2 4 2 2 3" xfId="17817"/>
    <cellStyle name="Normal 5 6 2 4 2 2 4" xfId="22924"/>
    <cellStyle name="Normal 5 6 2 4 2 2 5" xfId="33481"/>
    <cellStyle name="Normal 5 6 2 4 2 2 6" xfId="44036"/>
    <cellStyle name="Normal 5 6 2 4 2 2 7" xfId="54600"/>
    <cellStyle name="Normal 5 6 2 4 2 3" xfId="10057"/>
    <cellStyle name="Normal 5 6 2 4 2 3 2" xfId="25564"/>
    <cellStyle name="Normal 5 6 2 4 2 3 3" xfId="36121"/>
    <cellStyle name="Normal 5 6 2 4 2 3 4" xfId="46676"/>
    <cellStyle name="Normal 5 6 2 4 2 3 5" xfId="57240"/>
    <cellStyle name="Normal 5 6 2 4 2 4" xfId="4775"/>
    <cellStyle name="Normal 5 6 2 4 2 5" xfId="15353"/>
    <cellStyle name="Normal 5 6 2 4 2 6" xfId="20284"/>
    <cellStyle name="Normal 5 6 2 4 2 7" xfId="30841"/>
    <cellStyle name="Normal 5 6 2 4 2 8" xfId="41396"/>
    <cellStyle name="Normal 5 6 2 4 2 9" xfId="51960"/>
    <cellStyle name="Normal 5 6 2 4 3" xfId="6185"/>
    <cellStyle name="Normal 5 6 2 4 3 2" xfId="11466"/>
    <cellStyle name="Normal 5 6 2 4 3 2 2" xfId="26972"/>
    <cellStyle name="Normal 5 6 2 4 3 2 3" xfId="37529"/>
    <cellStyle name="Normal 5 6 2 4 3 2 4" xfId="48084"/>
    <cellStyle name="Normal 5 6 2 4 3 2 5" xfId="58648"/>
    <cellStyle name="Normal 5 6 2 4 3 3" xfId="16585"/>
    <cellStyle name="Normal 5 6 2 4 3 4" xfId="21692"/>
    <cellStyle name="Normal 5 6 2 4 3 5" xfId="32249"/>
    <cellStyle name="Normal 5 6 2 4 3 6" xfId="42804"/>
    <cellStyle name="Normal 5 6 2 4 3 7" xfId="53368"/>
    <cellStyle name="Normal 5 6 2 4 4" xfId="8825"/>
    <cellStyle name="Normal 5 6 2 4 4 2" xfId="24332"/>
    <cellStyle name="Normal 5 6 2 4 4 3" xfId="34889"/>
    <cellStyle name="Normal 5 6 2 4 4 4" xfId="45444"/>
    <cellStyle name="Normal 5 6 2 4 4 5" xfId="56008"/>
    <cellStyle name="Normal 5 6 2 4 5" xfId="3543"/>
    <cellStyle name="Normal 5 6 2 4 6" xfId="14121"/>
    <cellStyle name="Normal 5 6 2 4 7" xfId="19052"/>
    <cellStyle name="Normal 5 6 2 4 8" xfId="29609"/>
    <cellStyle name="Normal 5 6 2 4 9" xfId="40164"/>
    <cellStyle name="Normal 5 6 2 5" xfId="1427"/>
    <cellStyle name="Normal 5 6 2 5 2" xfId="6713"/>
    <cellStyle name="Normal 5 6 2 5 2 2" xfId="11994"/>
    <cellStyle name="Normal 5 6 2 5 2 2 2" xfId="27500"/>
    <cellStyle name="Normal 5 6 2 5 2 2 3" xfId="38057"/>
    <cellStyle name="Normal 5 6 2 5 2 2 4" xfId="48612"/>
    <cellStyle name="Normal 5 6 2 5 2 2 5" xfId="59176"/>
    <cellStyle name="Normal 5 6 2 5 2 3" xfId="17113"/>
    <cellStyle name="Normal 5 6 2 5 2 4" xfId="22220"/>
    <cellStyle name="Normal 5 6 2 5 2 5" xfId="32777"/>
    <cellStyle name="Normal 5 6 2 5 2 6" xfId="43332"/>
    <cellStyle name="Normal 5 6 2 5 2 7" xfId="53896"/>
    <cellStyle name="Normal 5 6 2 5 3" xfId="9353"/>
    <cellStyle name="Normal 5 6 2 5 3 2" xfId="24860"/>
    <cellStyle name="Normal 5 6 2 5 3 3" xfId="35417"/>
    <cellStyle name="Normal 5 6 2 5 3 4" xfId="45972"/>
    <cellStyle name="Normal 5 6 2 5 3 5" xfId="56536"/>
    <cellStyle name="Normal 5 6 2 5 4" xfId="4071"/>
    <cellStyle name="Normal 5 6 2 5 5" xfId="14649"/>
    <cellStyle name="Normal 5 6 2 5 6" xfId="19580"/>
    <cellStyle name="Normal 5 6 2 5 7" xfId="30137"/>
    <cellStyle name="Normal 5 6 2 5 8" xfId="40692"/>
    <cellStyle name="Normal 5 6 2 5 9" xfId="51256"/>
    <cellStyle name="Normal 5 6 2 6" xfId="2659"/>
    <cellStyle name="Normal 5 6 2 6 2" xfId="7945"/>
    <cellStyle name="Normal 5 6 2 6 2 2" xfId="13226"/>
    <cellStyle name="Normal 5 6 2 6 2 2 2" xfId="28732"/>
    <cellStyle name="Normal 5 6 2 6 2 2 3" xfId="39289"/>
    <cellStyle name="Normal 5 6 2 6 2 2 4" xfId="49844"/>
    <cellStyle name="Normal 5 6 2 6 2 2 5" xfId="60408"/>
    <cellStyle name="Normal 5 6 2 6 2 3" xfId="23452"/>
    <cellStyle name="Normal 5 6 2 6 2 4" xfId="34009"/>
    <cellStyle name="Normal 5 6 2 6 2 5" xfId="44564"/>
    <cellStyle name="Normal 5 6 2 6 2 6" xfId="55128"/>
    <cellStyle name="Normal 5 6 2 6 3" xfId="10585"/>
    <cellStyle name="Normal 5 6 2 6 3 2" xfId="26092"/>
    <cellStyle name="Normal 5 6 2 6 3 3" xfId="36649"/>
    <cellStyle name="Normal 5 6 2 6 3 4" xfId="47204"/>
    <cellStyle name="Normal 5 6 2 6 3 5" xfId="57768"/>
    <cellStyle name="Normal 5 6 2 6 4" xfId="5303"/>
    <cellStyle name="Normal 5 6 2 6 5" xfId="15881"/>
    <cellStyle name="Normal 5 6 2 6 6" xfId="20812"/>
    <cellStyle name="Normal 5 6 2 6 7" xfId="31369"/>
    <cellStyle name="Normal 5 6 2 6 8" xfId="41924"/>
    <cellStyle name="Normal 5 6 2 6 9" xfId="52488"/>
    <cellStyle name="Normal 5 6 2 7" xfId="5480"/>
    <cellStyle name="Normal 5 6 2 7 2" xfId="10762"/>
    <cellStyle name="Normal 5 6 2 7 2 2" xfId="26268"/>
    <cellStyle name="Normal 5 6 2 7 2 3" xfId="36825"/>
    <cellStyle name="Normal 5 6 2 7 2 4" xfId="47380"/>
    <cellStyle name="Normal 5 6 2 7 2 5" xfId="57944"/>
    <cellStyle name="Normal 5 6 2 7 3" xfId="20988"/>
    <cellStyle name="Normal 5 6 2 7 4" xfId="31545"/>
    <cellStyle name="Normal 5 6 2 7 5" xfId="42100"/>
    <cellStyle name="Normal 5 6 2 7 6" xfId="52664"/>
    <cellStyle name="Normal 5 6 2 8" xfId="8121"/>
    <cellStyle name="Normal 5 6 2 8 2" xfId="23628"/>
    <cellStyle name="Normal 5 6 2 8 3" xfId="34185"/>
    <cellStyle name="Normal 5 6 2 8 4" xfId="44740"/>
    <cellStyle name="Normal 5 6 2 8 5" xfId="55304"/>
    <cellStyle name="Normal 5 6 2 9" xfId="2836"/>
    <cellStyle name="Normal 5 6 3" xfId="283"/>
    <cellStyle name="Normal 5 6 3 10" xfId="28998"/>
    <cellStyle name="Normal 5 6 3 11" xfId="39553"/>
    <cellStyle name="Normal 5 6 3 12" xfId="50113"/>
    <cellStyle name="Normal 5 6 3 2" xfId="636"/>
    <cellStyle name="Normal 5 6 3 2 10" xfId="50465"/>
    <cellStyle name="Normal 5 6 3 2 2" xfId="1868"/>
    <cellStyle name="Normal 5 6 3 2 2 2" xfId="7154"/>
    <cellStyle name="Normal 5 6 3 2 2 2 2" xfId="12435"/>
    <cellStyle name="Normal 5 6 3 2 2 2 2 2" xfId="27941"/>
    <cellStyle name="Normal 5 6 3 2 2 2 2 3" xfId="38498"/>
    <cellStyle name="Normal 5 6 3 2 2 2 2 4" xfId="49053"/>
    <cellStyle name="Normal 5 6 3 2 2 2 2 5" xfId="59617"/>
    <cellStyle name="Normal 5 6 3 2 2 2 3" xfId="17554"/>
    <cellStyle name="Normal 5 6 3 2 2 2 4" xfId="22661"/>
    <cellStyle name="Normal 5 6 3 2 2 2 5" xfId="33218"/>
    <cellStyle name="Normal 5 6 3 2 2 2 6" xfId="43773"/>
    <cellStyle name="Normal 5 6 3 2 2 2 7" xfId="54337"/>
    <cellStyle name="Normal 5 6 3 2 2 3" xfId="9794"/>
    <cellStyle name="Normal 5 6 3 2 2 3 2" xfId="25301"/>
    <cellStyle name="Normal 5 6 3 2 2 3 3" xfId="35858"/>
    <cellStyle name="Normal 5 6 3 2 2 3 4" xfId="46413"/>
    <cellStyle name="Normal 5 6 3 2 2 3 5" xfId="56977"/>
    <cellStyle name="Normal 5 6 3 2 2 4" xfId="4512"/>
    <cellStyle name="Normal 5 6 3 2 2 5" xfId="15090"/>
    <cellStyle name="Normal 5 6 3 2 2 6" xfId="20021"/>
    <cellStyle name="Normal 5 6 3 2 2 7" xfId="30578"/>
    <cellStyle name="Normal 5 6 3 2 2 8" xfId="41133"/>
    <cellStyle name="Normal 5 6 3 2 2 9" xfId="51697"/>
    <cellStyle name="Normal 5 6 3 2 3" xfId="5922"/>
    <cellStyle name="Normal 5 6 3 2 3 2" xfId="11203"/>
    <cellStyle name="Normal 5 6 3 2 3 2 2" xfId="26709"/>
    <cellStyle name="Normal 5 6 3 2 3 2 3" xfId="37266"/>
    <cellStyle name="Normal 5 6 3 2 3 2 4" xfId="47821"/>
    <cellStyle name="Normal 5 6 3 2 3 2 5" xfId="58385"/>
    <cellStyle name="Normal 5 6 3 2 3 3" xfId="16322"/>
    <cellStyle name="Normal 5 6 3 2 3 4" xfId="21429"/>
    <cellStyle name="Normal 5 6 3 2 3 5" xfId="31986"/>
    <cellStyle name="Normal 5 6 3 2 3 6" xfId="42541"/>
    <cellStyle name="Normal 5 6 3 2 3 7" xfId="53105"/>
    <cellStyle name="Normal 5 6 3 2 4" xfId="8562"/>
    <cellStyle name="Normal 5 6 3 2 4 2" xfId="24069"/>
    <cellStyle name="Normal 5 6 3 2 4 3" xfId="34626"/>
    <cellStyle name="Normal 5 6 3 2 4 4" xfId="45181"/>
    <cellStyle name="Normal 5 6 3 2 4 5" xfId="55745"/>
    <cellStyle name="Normal 5 6 3 2 5" xfId="3280"/>
    <cellStyle name="Normal 5 6 3 2 6" xfId="13858"/>
    <cellStyle name="Normal 5 6 3 2 7" xfId="18789"/>
    <cellStyle name="Normal 5 6 3 2 8" xfId="29346"/>
    <cellStyle name="Normal 5 6 3 2 9" xfId="39901"/>
    <cellStyle name="Normal 5 6 3 3" xfId="988"/>
    <cellStyle name="Normal 5 6 3 3 10" xfId="50817"/>
    <cellStyle name="Normal 5 6 3 3 2" xfId="2220"/>
    <cellStyle name="Normal 5 6 3 3 2 2" xfId="7506"/>
    <cellStyle name="Normal 5 6 3 3 2 2 2" xfId="12787"/>
    <cellStyle name="Normal 5 6 3 3 2 2 2 2" xfId="28293"/>
    <cellStyle name="Normal 5 6 3 3 2 2 2 3" xfId="38850"/>
    <cellStyle name="Normal 5 6 3 3 2 2 2 4" xfId="49405"/>
    <cellStyle name="Normal 5 6 3 3 2 2 2 5" xfId="59969"/>
    <cellStyle name="Normal 5 6 3 3 2 2 3" xfId="17906"/>
    <cellStyle name="Normal 5 6 3 3 2 2 4" xfId="23013"/>
    <cellStyle name="Normal 5 6 3 3 2 2 5" xfId="33570"/>
    <cellStyle name="Normal 5 6 3 3 2 2 6" xfId="44125"/>
    <cellStyle name="Normal 5 6 3 3 2 2 7" xfId="54689"/>
    <cellStyle name="Normal 5 6 3 3 2 3" xfId="10146"/>
    <cellStyle name="Normal 5 6 3 3 2 3 2" xfId="25653"/>
    <cellStyle name="Normal 5 6 3 3 2 3 3" xfId="36210"/>
    <cellStyle name="Normal 5 6 3 3 2 3 4" xfId="46765"/>
    <cellStyle name="Normal 5 6 3 3 2 3 5" xfId="57329"/>
    <cellStyle name="Normal 5 6 3 3 2 4" xfId="4864"/>
    <cellStyle name="Normal 5 6 3 3 2 5" xfId="15442"/>
    <cellStyle name="Normal 5 6 3 3 2 6" xfId="20373"/>
    <cellStyle name="Normal 5 6 3 3 2 7" xfId="30930"/>
    <cellStyle name="Normal 5 6 3 3 2 8" xfId="41485"/>
    <cellStyle name="Normal 5 6 3 3 2 9" xfId="52049"/>
    <cellStyle name="Normal 5 6 3 3 3" xfId="6274"/>
    <cellStyle name="Normal 5 6 3 3 3 2" xfId="11555"/>
    <cellStyle name="Normal 5 6 3 3 3 2 2" xfId="27061"/>
    <cellStyle name="Normal 5 6 3 3 3 2 3" xfId="37618"/>
    <cellStyle name="Normal 5 6 3 3 3 2 4" xfId="48173"/>
    <cellStyle name="Normal 5 6 3 3 3 2 5" xfId="58737"/>
    <cellStyle name="Normal 5 6 3 3 3 3" xfId="16674"/>
    <cellStyle name="Normal 5 6 3 3 3 4" xfId="21781"/>
    <cellStyle name="Normal 5 6 3 3 3 5" xfId="32338"/>
    <cellStyle name="Normal 5 6 3 3 3 6" xfId="42893"/>
    <cellStyle name="Normal 5 6 3 3 3 7" xfId="53457"/>
    <cellStyle name="Normal 5 6 3 3 4" xfId="8914"/>
    <cellStyle name="Normal 5 6 3 3 4 2" xfId="24421"/>
    <cellStyle name="Normal 5 6 3 3 4 3" xfId="34978"/>
    <cellStyle name="Normal 5 6 3 3 4 4" xfId="45533"/>
    <cellStyle name="Normal 5 6 3 3 4 5" xfId="56097"/>
    <cellStyle name="Normal 5 6 3 3 5" xfId="3632"/>
    <cellStyle name="Normal 5 6 3 3 6" xfId="14210"/>
    <cellStyle name="Normal 5 6 3 3 7" xfId="19141"/>
    <cellStyle name="Normal 5 6 3 3 8" xfId="29698"/>
    <cellStyle name="Normal 5 6 3 3 9" xfId="40253"/>
    <cellStyle name="Normal 5 6 3 4" xfId="1516"/>
    <cellStyle name="Normal 5 6 3 4 2" xfId="6802"/>
    <cellStyle name="Normal 5 6 3 4 2 2" xfId="12083"/>
    <cellStyle name="Normal 5 6 3 4 2 2 2" xfId="27589"/>
    <cellStyle name="Normal 5 6 3 4 2 2 3" xfId="38146"/>
    <cellStyle name="Normal 5 6 3 4 2 2 4" xfId="48701"/>
    <cellStyle name="Normal 5 6 3 4 2 2 5" xfId="59265"/>
    <cellStyle name="Normal 5 6 3 4 2 3" xfId="17202"/>
    <cellStyle name="Normal 5 6 3 4 2 4" xfId="22309"/>
    <cellStyle name="Normal 5 6 3 4 2 5" xfId="32866"/>
    <cellStyle name="Normal 5 6 3 4 2 6" xfId="43421"/>
    <cellStyle name="Normal 5 6 3 4 2 7" xfId="53985"/>
    <cellStyle name="Normal 5 6 3 4 3" xfId="9442"/>
    <cellStyle name="Normal 5 6 3 4 3 2" xfId="24949"/>
    <cellStyle name="Normal 5 6 3 4 3 3" xfId="35506"/>
    <cellStyle name="Normal 5 6 3 4 3 4" xfId="46061"/>
    <cellStyle name="Normal 5 6 3 4 3 5" xfId="56625"/>
    <cellStyle name="Normal 5 6 3 4 4" xfId="4160"/>
    <cellStyle name="Normal 5 6 3 4 5" xfId="14738"/>
    <cellStyle name="Normal 5 6 3 4 6" xfId="19669"/>
    <cellStyle name="Normal 5 6 3 4 7" xfId="30226"/>
    <cellStyle name="Normal 5 6 3 4 8" xfId="40781"/>
    <cellStyle name="Normal 5 6 3 4 9" xfId="51345"/>
    <cellStyle name="Normal 5 6 3 5" xfId="5569"/>
    <cellStyle name="Normal 5 6 3 5 2" xfId="10851"/>
    <cellStyle name="Normal 5 6 3 5 2 2" xfId="26357"/>
    <cellStyle name="Normal 5 6 3 5 2 3" xfId="36914"/>
    <cellStyle name="Normal 5 6 3 5 2 4" xfId="47469"/>
    <cellStyle name="Normal 5 6 3 5 2 5" xfId="58033"/>
    <cellStyle name="Normal 5 6 3 5 3" xfId="15970"/>
    <cellStyle name="Normal 5 6 3 5 4" xfId="21077"/>
    <cellStyle name="Normal 5 6 3 5 5" xfId="31634"/>
    <cellStyle name="Normal 5 6 3 5 6" xfId="42189"/>
    <cellStyle name="Normal 5 6 3 5 7" xfId="52753"/>
    <cellStyle name="Normal 5 6 3 6" xfId="8210"/>
    <cellStyle name="Normal 5 6 3 6 2" xfId="23717"/>
    <cellStyle name="Normal 5 6 3 6 3" xfId="34274"/>
    <cellStyle name="Normal 5 6 3 6 4" xfId="44829"/>
    <cellStyle name="Normal 5 6 3 6 5" xfId="55393"/>
    <cellStyle name="Normal 5 6 3 7" xfId="2932"/>
    <cellStyle name="Normal 5 6 3 8" xfId="13506"/>
    <cellStyle name="Normal 5 6 3 9" xfId="18437"/>
    <cellStyle name="Normal 5 6 4" xfId="459"/>
    <cellStyle name="Normal 5 6 4 10" xfId="39727"/>
    <cellStyle name="Normal 5 6 4 11" xfId="50289"/>
    <cellStyle name="Normal 5 6 4 2" xfId="1164"/>
    <cellStyle name="Normal 5 6 4 2 10" xfId="50993"/>
    <cellStyle name="Normal 5 6 4 2 2" xfId="2396"/>
    <cellStyle name="Normal 5 6 4 2 2 2" xfId="7682"/>
    <cellStyle name="Normal 5 6 4 2 2 2 2" xfId="12963"/>
    <cellStyle name="Normal 5 6 4 2 2 2 2 2" xfId="28469"/>
    <cellStyle name="Normal 5 6 4 2 2 2 2 3" xfId="39026"/>
    <cellStyle name="Normal 5 6 4 2 2 2 2 4" xfId="49581"/>
    <cellStyle name="Normal 5 6 4 2 2 2 2 5" xfId="60145"/>
    <cellStyle name="Normal 5 6 4 2 2 2 3" xfId="18082"/>
    <cellStyle name="Normal 5 6 4 2 2 2 4" xfId="23189"/>
    <cellStyle name="Normal 5 6 4 2 2 2 5" xfId="33746"/>
    <cellStyle name="Normal 5 6 4 2 2 2 6" xfId="44301"/>
    <cellStyle name="Normal 5 6 4 2 2 2 7" xfId="54865"/>
    <cellStyle name="Normal 5 6 4 2 2 3" xfId="10322"/>
    <cellStyle name="Normal 5 6 4 2 2 3 2" xfId="25829"/>
    <cellStyle name="Normal 5 6 4 2 2 3 3" xfId="36386"/>
    <cellStyle name="Normal 5 6 4 2 2 3 4" xfId="46941"/>
    <cellStyle name="Normal 5 6 4 2 2 3 5" xfId="57505"/>
    <cellStyle name="Normal 5 6 4 2 2 4" xfId="5040"/>
    <cellStyle name="Normal 5 6 4 2 2 5" xfId="15618"/>
    <cellStyle name="Normal 5 6 4 2 2 6" xfId="20549"/>
    <cellStyle name="Normal 5 6 4 2 2 7" xfId="31106"/>
    <cellStyle name="Normal 5 6 4 2 2 8" xfId="41661"/>
    <cellStyle name="Normal 5 6 4 2 2 9" xfId="52225"/>
    <cellStyle name="Normal 5 6 4 2 3" xfId="6450"/>
    <cellStyle name="Normal 5 6 4 2 3 2" xfId="11731"/>
    <cellStyle name="Normal 5 6 4 2 3 2 2" xfId="27237"/>
    <cellStyle name="Normal 5 6 4 2 3 2 3" xfId="37794"/>
    <cellStyle name="Normal 5 6 4 2 3 2 4" xfId="48349"/>
    <cellStyle name="Normal 5 6 4 2 3 2 5" xfId="58913"/>
    <cellStyle name="Normal 5 6 4 2 3 3" xfId="16850"/>
    <cellStyle name="Normal 5 6 4 2 3 4" xfId="21957"/>
    <cellStyle name="Normal 5 6 4 2 3 5" xfId="32514"/>
    <cellStyle name="Normal 5 6 4 2 3 6" xfId="43069"/>
    <cellStyle name="Normal 5 6 4 2 3 7" xfId="53633"/>
    <cellStyle name="Normal 5 6 4 2 4" xfId="9090"/>
    <cellStyle name="Normal 5 6 4 2 4 2" xfId="24597"/>
    <cellStyle name="Normal 5 6 4 2 4 3" xfId="35154"/>
    <cellStyle name="Normal 5 6 4 2 4 4" xfId="45709"/>
    <cellStyle name="Normal 5 6 4 2 4 5" xfId="56273"/>
    <cellStyle name="Normal 5 6 4 2 5" xfId="3808"/>
    <cellStyle name="Normal 5 6 4 2 6" xfId="14386"/>
    <cellStyle name="Normal 5 6 4 2 7" xfId="19317"/>
    <cellStyle name="Normal 5 6 4 2 8" xfId="29874"/>
    <cellStyle name="Normal 5 6 4 2 9" xfId="40429"/>
    <cellStyle name="Normal 5 6 4 3" xfId="1692"/>
    <cellStyle name="Normal 5 6 4 3 2" xfId="6978"/>
    <cellStyle name="Normal 5 6 4 3 2 2" xfId="12259"/>
    <cellStyle name="Normal 5 6 4 3 2 2 2" xfId="27765"/>
    <cellStyle name="Normal 5 6 4 3 2 2 3" xfId="38322"/>
    <cellStyle name="Normal 5 6 4 3 2 2 4" xfId="48877"/>
    <cellStyle name="Normal 5 6 4 3 2 2 5" xfId="59441"/>
    <cellStyle name="Normal 5 6 4 3 2 3" xfId="17378"/>
    <cellStyle name="Normal 5 6 4 3 2 4" xfId="22485"/>
    <cellStyle name="Normal 5 6 4 3 2 5" xfId="33042"/>
    <cellStyle name="Normal 5 6 4 3 2 6" xfId="43597"/>
    <cellStyle name="Normal 5 6 4 3 2 7" xfId="54161"/>
    <cellStyle name="Normal 5 6 4 3 3" xfId="9618"/>
    <cellStyle name="Normal 5 6 4 3 3 2" xfId="25125"/>
    <cellStyle name="Normal 5 6 4 3 3 3" xfId="35682"/>
    <cellStyle name="Normal 5 6 4 3 3 4" xfId="46237"/>
    <cellStyle name="Normal 5 6 4 3 3 5" xfId="56801"/>
    <cellStyle name="Normal 5 6 4 3 4" xfId="4336"/>
    <cellStyle name="Normal 5 6 4 3 5" xfId="14914"/>
    <cellStyle name="Normal 5 6 4 3 6" xfId="19845"/>
    <cellStyle name="Normal 5 6 4 3 7" xfId="30402"/>
    <cellStyle name="Normal 5 6 4 3 8" xfId="40957"/>
    <cellStyle name="Normal 5 6 4 3 9" xfId="51521"/>
    <cellStyle name="Normal 5 6 4 4" xfId="5745"/>
    <cellStyle name="Normal 5 6 4 4 2" xfId="11027"/>
    <cellStyle name="Normal 5 6 4 4 2 2" xfId="26533"/>
    <cellStyle name="Normal 5 6 4 4 2 3" xfId="37090"/>
    <cellStyle name="Normal 5 6 4 4 2 4" xfId="47645"/>
    <cellStyle name="Normal 5 6 4 4 2 5" xfId="58209"/>
    <cellStyle name="Normal 5 6 4 4 3" xfId="16146"/>
    <cellStyle name="Normal 5 6 4 4 4" xfId="21253"/>
    <cellStyle name="Normal 5 6 4 4 5" xfId="31810"/>
    <cellStyle name="Normal 5 6 4 4 6" xfId="42365"/>
    <cellStyle name="Normal 5 6 4 4 7" xfId="52929"/>
    <cellStyle name="Normal 5 6 4 5" xfId="8386"/>
    <cellStyle name="Normal 5 6 4 5 2" xfId="23893"/>
    <cellStyle name="Normal 5 6 4 5 3" xfId="34450"/>
    <cellStyle name="Normal 5 6 4 5 4" xfId="45005"/>
    <cellStyle name="Normal 5 6 4 5 5" xfId="55569"/>
    <cellStyle name="Normal 5 6 4 6" xfId="3106"/>
    <cellStyle name="Normal 5 6 4 7" xfId="13682"/>
    <cellStyle name="Normal 5 6 4 8" xfId="18613"/>
    <cellStyle name="Normal 5 6 4 9" xfId="29172"/>
    <cellStyle name="Normal 5 6 5" xfId="812"/>
    <cellStyle name="Normal 5 6 5 10" xfId="50641"/>
    <cellStyle name="Normal 5 6 5 2" xfId="2044"/>
    <cellStyle name="Normal 5 6 5 2 2" xfId="7330"/>
    <cellStyle name="Normal 5 6 5 2 2 2" xfId="12611"/>
    <cellStyle name="Normal 5 6 5 2 2 2 2" xfId="28117"/>
    <cellStyle name="Normal 5 6 5 2 2 2 3" xfId="38674"/>
    <cellStyle name="Normal 5 6 5 2 2 2 4" xfId="49229"/>
    <cellStyle name="Normal 5 6 5 2 2 2 5" xfId="59793"/>
    <cellStyle name="Normal 5 6 5 2 2 3" xfId="17730"/>
    <cellStyle name="Normal 5 6 5 2 2 4" xfId="22837"/>
    <cellStyle name="Normal 5 6 5 2 2 5" xfId="33394"/>
    <cellStyle name="Normal 5 6 5 2 2 6" xfId="43949"/>
    <cellStyle name="Normal 5 6 5 2 2 7" xfId="54513"/>
    <cellStyle name="Normal 5 6 5 2 3" xfId="9970"/>
    <cellStyle name="Normal 5 6 5 2 3 2" xfId="25477"/>
    <cellStyle name="Normal 5 6 5 2 3 3" xfId="36034"/>
    <cellStyle name="Normal 5 6 5 2 3 4" xfId="46589"/>
    <cellStyle name="Normal 5 6 5 2 3 5" xfId="57153"/>
    <cellStyle name="Normal 5 6 5 2 4" xfId="4688"/>
    <cellStyle name="Normal 5 6 5 2 5" xfId="15266"/>
    <cellStyle name="Normal 5 6 5 2 6" xfId="20197"/>
    <cellStyle name="Normal 5 6 5 2 7" xfId="30754"/>
    <cellStyle name="Normal 5 6 5 2 8" xfId="41309"/>
    <cellStyle name="Normal 5 6 5 2 9" xfId="51873"/>
    <cellStyle name="Normal 5 6 5 3" xfId="6098"/>
    <cellStyle name="Normal 5 6 5 3 2" xfId="11379"/>
    <cellStyle name="Normal 5 6 5 3 2 2" xfId="26885"/>
    <cellStyle name="Normal 5 6 5 3 2 3" xfId="37442"/>
    <cellStyle name="Normal 5 6 5 3 2 4" xfId="47997"/>
    <cellStyle name="Normal 5 6 5 3 2 5" xfId="58561"/>
    <cellStyle name="Normal 5 6 5 3 3" xfId="16498"/>
    <cellStyle name="Normal 5 6 5 3 4" xfId="21605"/>
    <cellStyle name="Normal 5 6 5 3 5" xfId="32162"/>
    <cellStyle name="Normal 5 6 5 3 6" xfId="42717"/>
    <cellStyle name="Normal 5 6 5 3 7" xfId="53281"/>
    <cellStyle name="Normal 5 6 5 4" xfId="8738"/>
    <cellStyle name="Normal 5 6 5 4 2" xfId="24245"/>
    <cellStyle name="Normal 5 6 5 4 3" xfId="34802"/>
    <cellStyle name="Normal 5 6 5 4 4" xfId="45357"/>
    <cellStyle name="Normal 5 6 5 4 5" xfId="55921"/>
    <cellStyle name="Normal 5 6 5 5" xfId="3456"/>
    <cellStyle name="Normal 5 6 5 6" xfId="14034"/>
    <cellStyle name="Normal 5 6 5 7" xfId="18965"/>
    <cellStyle name="Normal 5 6 5 8" xfId="29522"/>
    <cellStyle name="Normal 5 6 5 9" xfId="40077"/>
    <cellStyle name="Normal 5 6 6" xfId="1340"/>
    <cellStyle name="Normal 5 6 6 2" xfId="6626"/>
    <cellStyle name="Normal 5 6 6 2 2" xfId="11907"/>
    <cellStyle name="Normal 5 6 6 2 2 2" xfId="27413"/>
    <cellStyle name="Normal 5 6 6 2 2 3" xfId="37970"/>
    <cellStyle name="Normal 5 6 6 2 2 4" xfId="48525"/>
    <cellStyle name="Normal 5 6 6 2 2 5" xfId="59089"/>
    <cellStyle name="Normal 5 6 6 2 3" xfId="17026"/>
    <cellStyle name="Normal 5 6 6 2 4" xfId="22133"/>
    <cellStyle name="Normal 5 6 6 2 5" xfId="32690"/>
    <cellStyle name="Normal 5 6 6 2 6" xfId="43245"/>
    <cellStyle name="Normal 5 6 6 2 7" xfId="53809"/>
    <cellStyle name="Normal 5 6 6 3" xfId="9266"/>
    <cellStyle name="Normal 5 6 6 3 2" xfId="24773"/>
    <cellStyle name="Normal 5 6 6 3 3" xfId="35330"/>
    <cellStyle name="Normal 5 6 6 3 4" xfId="45885"/>
    <cellStyle name="Normal 5 6 6 3 5" xfId="56449"/>
    <cellStyle name="Normal 5 6 6 4" xfId="3984"/>
    <cellStyle name="Normal 5 6 6 5" xfId="14562"/>
    <cellStyle name="Normal 5 6 6 6" xfId="19493"/>
    <cellStyle name="Normal 5 6 6 7" xfId="30050"/>
    <cellStyle name="Normal 5 6 6 8" xfId="40605"/>
    <cellStyle name="Normal 5 6 6 9" xfId="51169"/>
    <cellStyle name="Normal 5 6 7" xfId="2572"/>
    <cellStyle name="Normal 5 6 7 2" xfId="7858"/>
    <cellStyle name="Normal 5 6 7 2 2" xfId="13139"/>
    <cellStyle name="Normal 5 6 7 2 2 2" xfId="28645"/>
    <cellStyle name="Normal 5 6 7 2 2 3" xfId="39202"/>
    <cellStyle name="Normal 5 6 7 2 2 4" xfId="49757"/>
    <cellStyle name="Normal 5 6 7 2 2 5" xfId="60321"/>
    <cellStyle name="Normal 5 6 7 2 3" xfId="23365"/>
    <cellStyle name="Normal 5 6 7 2 4" xfId="33922"/>
    <cellStyle name="Normal 5 6 7 2 5" xfId="44477"/>
    <cellStyle name="Normal 5 6 7 2 6" xfId="55041"/>
    <cellStyle name="Normal 5 6 7 3" xfId="10498"/>
    <cellStyle name="Normal 5 6 7 3 2" xfId="26005"/>
    <cellStyle name="Normal 5 6 7 3 3" xfId="36562"/>
    <cellStyle name="Normal 5 6 7 3 4" xfId="47117"/>
    <cellStyle name="Normal 5 6 7 3 5" xfId="57681"/>
    <cellStyle name="Normal 5 6 7 4" xfId="5216"/>
    <cellStyle name="Normal 5 6 7 5" xfId="15794"/>
    <cellStyle name="Normal 5 6 7 6" xfId="20725"/>
    <cellStyle name="Normal 5 6 7 7" xfId="31282"/>
    <cellStyle name="Normal 5 6 7 8" xfId="41837"/>
    <cellStyle name="Normal 5 6 7 9" xfId="52401"/>
    <cellStyle name="Normal 5 6 8" xfId="5393"/>
    <cellStyle name="Normal 5 6 8 2" xfId="10675"/>
    <cellStyle name="Normal 5 6 8 2 2" xfId="26181"/>
    <cellStyle name="Normal 5 6 8 2 3" xfId="36738"/>
    <cellStyle name="Normal 5 6 8 2 4" xfId="47293"/>
    <cellStyle name="Normal 5 6 8 2 5" xfId="57857"/>
    <cellStyle name="Normal 5 6 8 3" xfId="20901"/>
    <cellStyle name="Normal 5 6 8 4" xfId="31458"/>
    <cellStyle name="Normal 5 6 8 5" xfId="42013"/>
    <cellStyle name="Normal 5 6 8 6" xfId="52577"/>
    <cellStyle name="Normal 5 6 9" xfId="8034"/>
    <cellStyle name="Normal 5 6 9 2" xfId="23541"/>
    <cellStyle name="Normal 5 6 9 3" xfId="34098"/>
    <cellStyle name="Normal 5 6 9 4" xfId="44653"/>
    <cellStyle name="Normal 5 6 9 5" xfId="55217"/>
    <cellStyle name="Normal 5 7" xfId="129"/>
    <cellStyle name="Normal 5 7 10" xfId="13359"/>
    <cellStyle name="Normal 5 7 11" xfId="18289"/>
    <cellStyle name="Normal 5 7 12" xfId="28851"/>
    <cellStyle name="Normal 5 7 13" xfId="39406"/>
    <cellStyle name="Normal 5 7 14" xfId="49966"/>
    <cellStyle name="Normal 5 7 2" xfId="312"/>
    <cellStyle name="Normal 5 7 2 10" xfId="29027"/>
    <cellStyle name="Normal 5 7 2 11" xfId="39582"/>
    <cellStyle name="Normal 5 7 2 12" xfId="50142"/>
    <cellStyle name="Normal 5 7 2 2" xfId="665"/>
    <cellStyle name="Normal 5 7 2 2 10" xfId="50494"/>
    <cellStyle name="Normal 5 7 2 2 2" xfId="1897"/>
    <cellStyle name="Normal 5 7 2 2 2 2" xfId="7183"/>
    <cellStyle name="Normal 5 7 2 2 2 2 2" xfId="12464"/>
    <cellStyle name="Normal 5 7 2 2 2 2 2 2" xfId="27970"/>
    <cellStyle name="Normal 5 7 2 2 2 2 2 3" xfId="38527"/>
    <cellStyle name="Normal 5 7 2 2 2 2 2 4" xfId="49082"/>
    <cellStyle name="Normal 5 7 2 2 2 2 2 5" xfId="59646"/>
    <cellStyle name="Normal 5 7 2 2 2 2 3" xfId="17583"/>
    <cellStyle name="Normal 5 7 2 2 2 2 4" xfId="22690"/>
    <cellStyle name="Normal 5 7 2 2 2 2 5" xfId="33247"/>
    <cellStyle name="Normal 5 7 2 2 2 2 6" xfId="43802"/>
    <cellStyle name="Normal 5 7 2 2 2 2 7" xfId="54366"/>
    <cellStyle name="Normal 5 7 2 2 2 3" xfId="9823"/>
    <cellStyle name="Normal 5 7 2 2 2 3 2" xfId="25330"/>
    <cellStyle name="Normal 5 7 2 2 2 3 3" xfId="35887"/>
    <cellStyle name="Normal 5 7 2 2 2 3 4" xfId="46442"/>
    <cellStyle name="Normal 5 7 2 2 2 3 5" xfId="57006"/>
    <cellStyle name="Normal 5 7 2 2 2 4" xfId="4541"/>
    <cellStyle name="Normal 5 7 2 2 2 5" xfId="15119"/>
    <cellStyle name="Normal 5 7 2 2 2 6" xfId="20050"/>
    <cellStyle name="Normal 5 7 2 2 2 7" xfId="30607"/>
    <cellStyle name="Normal 5 7 2 2 2 8" xfId="41162"/>
    <cellStyle name="Normal 5 7 2 2 2 9" xfId="51726"/>
    <cellStyle name="Normal 5 7 2 2 3" xfId="5951"/>
    <cellStyle name="Normal 5 7 2 2 3 2" xfId="11232"/>
    <cellStyle name="Normal 5 7 2 2 3 2 2" xfId="26738"/>
    <cellStyle name="Normal 5 7 2 2 3 2 3" xfId="37295"/>
    <cellStyle name="Normal 5 7 2 2 3 2 4" xfId="47850"/>
    <cellStyle name="Normal 5 7 2 2 3 2 5" xfId="58414"/>
    <cellStyle name="Normal 5 7 2 2 3 3" xfId="16351"/>
    <cellStyle name="Normal 5 7 2 2 3 4" xfId="21458"/>
    <cellStyle name="Normal 5 7 2 2 3 5" xfId="32015"/>
    <cellStyle name="Normal 5 7 2 2 3 6" xfId="42570"/>
    <cellStyle name="Normal 5 7 2 2 3 7" xfId="53134"/>
    <cellStyle name="Normal 5 7 2 2 4" xfId="8591"/>
    <cellStyle name="Normal 5 7 2 2 4 2" xfId="24098"/>
    <cellStyle name="Normal 5 7 2 2 4 3" xfId="34655"/>
    <cellStyle name="Normal 5 7 2 2 4 4" xfId="45210"/>
    <cellStyle name="Normal 5 7 2 2 4 5" xfId="55774"/>
    <cellStyle name="Normal 5 7 2 2 5" xfId="3309"/>
    <cellStyle name="Normal 5 7 2 2 6" xfId="13887"/>
    <cellStyle name="Normal 5 7 2 2 7" xfId="18818"/>
    <cellStyle name="Normal 5 7 2 2 8" xfId="29375"/>
    <cellStyle name="Normal 5 7 2 2 9" xfId="39930"/>
    <cellStyle name="Normal 5 7 2 3" xfId="1017"/>
    <cellStyle name="Normal 5 7 2 3 10" xfId="50846"/>
    <cellStyle name="Normal 5 7 2 3 2" xfId="2249"/>
    <cellStyle name="Normal 5 7 2 3 2 2" xfId="7535"/>
    <cellStyle name="Normal 5 7 2 3 2 2 2" xfId="12816"/>
    <cellStyle name="Normal 5 7 2 3 2 2 2 2" xfId="28322"/>
    <cellStyle name="Normal 5 7 2 3 2 2 2 3" xfId="38879"/>
    <cellStyle name="Normal 5 7 2 3 2 2 2 4" xfId="49434"/>
    <cellStyle name="Normal 5 7 2 3 2 2 2 5" xfId="59998"/>
    <cellStyle name="Normal 5 7 2 3 2 2 3" xfId="17935"/>
    <cellStyle name="Normal 5 7 2 3 2 2 4" xfId="23042"/>
    <cellStyle name="Normal 5 7 2 3 2 2 5" xfId="33599"/>
    <cellStyle name="Normal 5 7 2 3 2 2 6" xfId="44154"/>
    <cellStyle name="Normal 5 7 2 3 2 2 7" xfId="54718"/>
    <cellStyle name="Normal 5 7 2 3 2 3" xfId="10175"/>
    <cellStyle name="Normal 5 7 2 3 2 3 2" xfId="25682"/>
    <cellStyle name="Normal 5 7 2 3 2 3 3" xfId="36239"/>
    <cellStyle name="Normal 5 7 2 3 2 3 4" xfId="46794"/>
    <cellStyle name="Normal 5 7 2 3 2 3 5" xfId="57358"/>
    <cellStyle name="Normal 5 7 2 3 2 4" xfId="4893"/>
    <cellStyle name="Normal 5 7 2 3 2 5" xfId="15471"/>
    <cellStyle name="Normal 5 7 2 3 2 6" xfId="20402"/>
    <cellStyle name="Normal 5 7 2 3 2 7" xfId="30959"/>
    <cellStyle name="Normal 5 7 2 3 2 8" xfId="41514"/>
    <cellStyle name="Normal 5 7 2 3 2 9" xfId="52078"/>
    <cellStyle name="Normal 5 7 2 3 3" xfId="6303"/>
    <cellStyle name="Normal 5 7 2 3 3 2" xfId="11584"/>
    <cellStyle name="Normal 5 7 2 3 3 2 2" xfId="27090"/>
    <cellStyle name="Normal 5 7 2 3 3 2 3" xfId="37647"/>
    <cellStyle name="Normal 5 7 2 3 3 2 4" xfId="48202"/>
    <cellStyle name="Normal 5 7 2 3 3 2 5" xfId="58766"/>
    <cellStyle name="Normal 5 7 2 3 3 3" xfId="16703"/>
    <cellStyle name="Normal 5 7 2 3 3 4" xfId="21810"/>
    <cellStyle name="Normal 5 7 2 3 3 5" xfId="32367"/>
    <cellStyle name="Normal 5 7 2 3 3 6" xfId="42922"/>
    <cellStyle name="Normal 5 7 2 3 3 7" xfId="53486"/>
    <cellStyle name="Normal 5 7 2 3 4" xfId="8943"/>
    <cellStyle name="Normal 5 7 2 3 4 2" xfId="24450"/>
    <cellStyle name="Normal 5 7 2 3 4 3" xfId="35007"/>
    <cellStyle name="Normal 5 7 2 3 4 4" xfId="45562"/>
    <cellStyle name="Normal 5 7 2 3 4 5" xfId="56126"/>
    <cellStyle name="Normal 5 7 2 3 5" xfId="3661"/>
    <cellStyle name="Normal 5 7 2 3 6" xfId="14239"/>
    <cellStyle name="Normal 5 7 2 3 7" xfId="19170"/>
    <cellStyle name="Normal 5 7 2 3 8" xfId="29727"/>
    <cellStyle name="Normal 5 7 2 3 9" xfId="40282"/>
    <cellStyle name="Normal 5 7 2 4" xfId="1545"/>
    <cellStyle name="Normal 5 7 2 4 2" xfId="6831"/>
    <cellStyle name="Normal 5 7 2 4 2 2" xfId="12112"/>
    <cellStyle name="Normal 5 7 2 4 2 2 2" xfId="27618"/>
    <cellStyle name="Normal 5 7 2 4 2 2 3" xfId="38175"/>
    <cellStyle name="Normal 5 7 2 4 2 2 4" xfId="48730"/>
    <cellStyle name="Normal 5 7 2 4 2 2 5" xfId="59294"/>
    <cellStyle name="Normal 5 7 2 4 2 3" xfId="17231"/>
    <cellStyle name="Normal 5 7 2 4 2 4" xfId="22338"/>
    <cellStyle name="Normal 5 7 2 4 2 5" xfId="32895"/>
    <cellStyle name="Normal 5 7 2 4 2 6" xfId="43450"/>
    <cellStyle name="Normal 5 7 2 4 2 7" xfId="54014"/>
    <cellStyle name="Normal 5 7 2 4 3" xfId="9471"/>
    <cellStyle name="Normal 5 7 2 4 3 2" xfId="24978"/>
    <cellStyle name="Normal 5 7 2 4 3 3" xfId="35535"/>
    <cellStyle name="Normal 5 7 2 4 3 4" xfId="46090"/>
    <cellStyle name="Normal 5 7 2 4 3 5" xfId="56654"/>
    <cellStyle name="Normal 5 7 2 4 4" xfId="4189"/>
    <cellStyle name="Normal 5 7 2 4 5" xfId="14767"/>
    <cellStyle name="Normal 5 7 2 4 6" xfId="19698"/>
    <cellStyle name="Normal 5 7 2 4 7" xfId="30255"/>
    <cellStyle name="Normal 5 7 2 4 8" xfId="40810"/>
    <cellStyle name="Normal 5 7 2 4 9" xfId="51374"/>
    <cellStyle name="Normal 5 7 2 5" xfId="5598"/>
    <cellStyle name="Normal 5 7 2 5 2" xfId="10880"/>
    <cellStyle name="Normal 5 7 2 5 2 2" xfId="26386"/>
    <cellStyle name="Normal 5 7 2 5 2 3" xfId="36943"/>
    <cellStyle name="Normal 5 7 2 5 2 4" xfId="47498"/>
    <cellStyle name="Normal 5 7 2 5 2 5" xfId="58062"/>
    <cellStyle name="Normal 5 7 2 5 3" xfId="15999"/>
    <cellStyle name="Normal 5 7 2 5 4" xfId="21106"/>
    <cellStyle name="Normal 5 7 2 5 5" xfId="31663"/>
    <cellStyle name="Normal 5 7 2 5 6" xfId="42218"/>
    <cellStyle name="Normal 5 7 2 5 7" xfId="52782"/>
    <cellStyle name="Normal 5 7 2 6" xfId="8239"/>
    <cellStyle name="Normal 5 7 2 6 2" xfId="23746"/>
    <cellStyle name="Normal 5 7 2 6 3" xfId="34303"/>
    <cellStyle name="Normal 5 7 2 6 4" xfId="44858"/>
    <cellStyle name="Normal 5 7 2 6 5" xfId="55422"/>
    <cellStyle name="Normal 5 7 2 7" xfId="2961"/>
    <cellStyle name="Normal 5 7 2 8" xfId="13535"/>
    <cellStyle name="Normal 5 7 2 9" xfId="18466"/>
    <cellStyle name="Normal 5 7 3" xfId="488"/>
    <cellStyle name="Normal 5 7 3 10" xfId="39756"/>
    <cellStyle name="Normal 5 7 3 11" xfId="50318"/>
    <cellStyle name="Normal 5 7 3 2" xfId="1193"/>
    <cellStyle name="Normal 5 7 3 2 10" xfId="51022"/>
    <cellStyle name="Normal 5 7 3 2 2" xfId="2425"/>
    <cellStyle name="Normal 5 7 3 2 2 2" xfId="7711"/>
    <cellStyle name="Normal 5 7 3 2 2 2 2" xfId="12992"/>
    <cellStyle name="Normal 5 7 3 2 2 2 2 2" xfId="28498"/>
    <cellStyle name="Normal 5 7 3 2 2 2 2 3" xfId="39055"/>
    <cellStyle name="Normal 5 7 3 2 2 2 2 4" xfId="49610"/>
    <cellStyle name="Normal 5 7 3 2 2 2 2 5" xfId="60174"/>
    <cellStyle name="Normal 5 7 3 2 2 2 3" xfId="18111"/>
    <cellStyle name="Normal 5 7 3 2 2 2 4" xfId="23218"/>
    <cellStyle name="Normal 5 7 3 2 2 2 5" xfId="33775"/>
    <cellStyle name="Normal 5 7 3 2 2 2 6" xfId="44330"/>
    <cellStyle name="Normal 5 7 3 2 2 2 7" xfId="54894"/>
    <cellStyle name="Normal 5 7 3 2 2 3" xfId="10351"/>
    <cellStyle name="Normal 5 7 3 2 2 3 2" xfId="25858"/>
    <cellStyle name="Normal 5 7 3 2 2 3 3" xfId="36415"/>
    <cellStyle name="Normal 5 7 3 2 2 3 4" xfId="46970"/>
    <cellStyle name="Normal 5 7 3 2 2 3 5" xfId="57534"/>
    <cellStyle name="Normal 5 7 3 2 2 4" xfId="5069"/>
    <cellStyle name="Normal 5 7 3 2 2 5" xfId="15647"/>
    <cellStyle name="Normal 5 7 3 2 2 6" xfId="20578"/>
    <cellStyle name="Normal 5 7 3 2 2 7" xfId="31135"/>
    <cellStyle name="Normal 5 7 3 2 2 8" xfId="41690"/>
    <cellStyle name="Normal 5 7 3 2 2 9" xfId="52254"/>
    <cellStyle name="Normal 5 7 3 2 3" xfId="6479"/>
    <cellStyle name="Normal 5 7 3 2 3 2" xfId="11760"/>
    <cellStyle name="Normal 5 7 3 2 3 2 2" xfId="27266"/>
    <cellStyle name="Normal 5 7 3 2 3 2 3" xfId="37823"/>
    <cellStyle name="Normal 5 7 3 2 3 2 4" xfId="48378"/>
    <cellStyle name="Normal 5 7 3 2 3 2 5" xfId="58942"/>
    <cellStyle name="Normal 5 7 3 2 3 3" xfId="16879"/>
    <cellStyle name="Normal 5 7 3 2 3 4" xfId="21986"/>
    <cellStyle name="Normal 5 7 3 2 3 5" xfId="32543"/>
    <cellStyle name="Normal 5 7 3 2 3 6" xfId="43098"/>
    <cellStyle name="Normal 5 7 3 2 3 7" xfId="53662"/>
    <cellStyle name="Normal 5 7 3 2 4" xfId="9119"/>
    <cellStyle name="Normal 5 7 3 2 4 2" xfId="24626"/>
    <cellStyle name="Normal 5 7 3 2 4 3" xfId="35183"/>
    <cellStyle name="Normal 5 7 3 2 4 4" xfId="45738"/>
    <cellStyle name="Normal 5 7 3 2 4 5" xfId="56302"/>
    <cellStyle name="Normal 5 7 3 2 5" xfId="3837"/>
    <cellStyle name="Normal 5 7 3 2 6" xfId="14415"/>
    <cellStyle name="Normal 5 7 3 2 7" xfId="19346"/>
    <cellStyle name="Normal 5 7 3 2 8" xfId="29903"/>
    <cellStyle name="Normal 5 7 3 2 9" xfId="40458"/>
    <cellStyle name="Normal 5 7 3 3" xfId="1721"/>
    <cellStyle name="Normal 5 7 3 3 2" xfId="7007"/>
    <cellStyle name="Normal 5 7 3 3 2 2" xfId="12288"/>
    <cellStyle name="Normal 5 7 3 3 2 2 2" xfId="27794"/>
    <cellStyle name="Normal 5 7 3 3 2 2 3" xfId="38351"/>
    <cellStyle name="Normal 5 7 3 3 2 2 4" xfId="48906"/>
    <cellStyle name="Normal 5 7 3 3 2 2 5" xfId="59470"/>
    <cellStyle name="Normal 5 7 3 3 2 3" xfId="17407"/>
    <cellStyle name="Normal 5 7 3 3 2 4" xfId="22514"/>
    <cellStyle name="Normal 5 7 3 3 2 5" xfId="33071"/>
    <cellStyle name="Normal 5 7 3 3 2 6" xfId="43626"/>
    <cellStyle name="Normal 5 7 3 3 2 7" xfId="54190"/>
    <cellStyle name="Normal 5 7 3 3 3" xfId="9647"/>
    <cellStyle name="Normal 5 7 3 3 3 2" xfId="25154"/>
    <cellStyle name="Normal 5 7 3 3 3 3" xfId="35711"/>
    <cellStyle name="Normal 5 7 3 3 3 4" xfId="46266"/>
    <cellStyle name="Normal 5 7 3 3 3 5" xfId="56830"/>
    <cellStyle name="Normal 5 7 3 3 4" xfId="4365"/>
    <cellStyle name="Normal 5 7 3 3 5" xfId="14943"/>
    <cellStyle name="Normal 5 7 3 3 6" xfId="19874"/>
    <cellStyle name="Normal 5 7 3 3 7" xfId="30431"/>
    <cellStyle name="Normal 5 7 3 3 8" xfId="40986"/>
    <cellStyle name="Normal 5 7 3 3 9" xfId="51550"/>
    <cellStyle name="Normal 5 7 3 4" xfId="5774"/>
    <cellStyle name="Normal 5 7 3 4 2" xfId="11056"/>
    <cellStyle name="Normal 5 7 3 4 2 2" xfId="26562"/>
    <cellStyle name="Normal 5 7 3 4 2 3" xfId="37119"/>
    <cellStyle name="Normal 5 7 3 4 2 4" xfId="47674"/>
    <cellStyle name="Normal 5 7 3 4 2 5" xfId="58238"/>
    <cellStyle name="Normal 5 7 3 4 3" xfId="16175"/>
    <cellStyle name="Normal 5 7 3 4 4" xfId="21282"/>
    <cellStyle name="Normal 5 7 3 4 5" xfId="31839"/>
    <cellStyle name="Normal 5 7 3 4 6" xfId="42394"/>
    <cellStyle name="Normal 5 7 3 4 7" xfId="52958"/>
    <cellStyle name="Normal 5 7 3 5" xfId="8415"/>
    <cellStyle name="Normal 5 7 3 5 2" xfId="23922"/>
    <cellStyle name="Normal 5 7 3 5 3" xfId="34479"/>
    <cellStyle name="Normal 5 7 3 5 4" xfId="45034"/>
    <cellStyle name="Normal 5 7 3 5 5" xfId="55598"/>
    <cellStyle name="Normal 5 7 3 6" xfId="3135"/>
    <cellStyle name="Normal 5 7 3 7" xfId="13711"/>
    <cellStyle name="Normal 5 7 3 8" xfId="18642"/>
    <cellStyle name="Normal 5 7 3 9" xfId="29201"/>
    <cellStyle name="Normal 5 7 4" xfId="841"/>
    <cellStyle name="Normal 5 7 4 10" xfId="50670"/>
    <cellStyle name="Normal 5 7 4 2" xfId="2073"/>
    <cellStyle name="Normal 5 7 4 2 2" xfId="7359"/>
    <cellStyle name="Normal 5 7 4 2 2 2" xfId="12640"/>
    <cellStyle name="Normal 5 7 4 2 2 2 2" xfId="28146"/>
    <cellStyle name="Normal 5 7 4 2 2 2 3" xfId="38703"/>
    <cellStyle name="Normal 5 7 4 2 2 2 4" xfId="49258"/>
    <cellStyle name="Normal 5 7 4 2 2 2 5" xfId="59822"/>
    <cellStyle name="Normal 5 7 4 2 2 3" xfId="17759"/>
    <cellStyle name="Normal 5 7 4 2 2 4" xfId="22866"/>
    <cellStyle name="Normal 5 7 4 2 2 5" xfId="33423"/>
    <cellStyle name="Normal 5 7 4 2 2 6" xfId="43978"/>
    <cellStyle name="Normal 5 7 4 2 2 7" xfId="54542"/>
    <cellStyle name="Normal 5 7 4 2 3" xfId="9999"/>
    <cellStyle name="Normal 5 7 4 2 3 2" xfId="25506"/>
    <cellStyle name="Normal 5 7 4 2 3 3" xfId="36063"/>
    <cellStyle name="Normal 5 7 4 2 3 4" xfId="46618"/>
    <cellStyle name="Normal 5 7 4 2 3 5" xfId="57182"/>
    <cellStyle name="Normal 5 7 4 2 4" xfId="4717"/>
    <cellStyle name="Normal 5 7 4 2 5" xfId="15295"/>
    <cellStyle name="Normal 5 7 4 2 6" xfId="20226"/>
    <cellStyle name="Normal 5 7 4 2 7" xfId="30783"/>
    <cellStyle name="Normal 5 7 4 2 8" xfId="41338"/>
    <cellStyle name="Normal 5 7 4 2 9" xfId="51902"/>
    <cellStyle name="Normal 5 7 4 3" xfId="6127"/>
    <cellStyle name="Normal 5 7 4 3 2" xfId="11408"/>
    <cellStyle name="Normal 5 7 4 3 2 2" xfId="26914"/>
    <cellStyle name="Normal 5 7 4 3 2 3" xfId="37471"/>
    <cellStyle name="Normal 5 7 4 3 2 4" xfId="48026"/>
    <cellStyle name="Normal 5 7 4 3 2 5" xfId="58590"/>
    <cellStyle name="Normal 5 7 4 3 3" xfId="16527"/>
    <cellStyle name="Normal 5 7 4 3 4" xfId="21634"/>
    <cellStyle name="Normal 5 7 4 3 5" xfId="32191"/>
    <cellStyle name="Normal 5 7 4 3 6" xfId="42746"/>
    <cellStyle name="Normal 5 7 4 3 7" xfId="53310"/>
    <cellStyle name="Normal 5 7 4 4" xfId="8767"/>
    <cellStyle name="Normal 5 7 4 4 2" xfId="24274"/>
    <cellStyle name="Normal 5 7 4 4 3" xfId="34831"/>
    <cellStyle name="Normal 5 7 4 4 4" xfId="45386"/>
    <cellStyle name="Normal 5 7 4 4 5" xfId="55950"/>
    <cellStyle name="Normal 5 7 4 5" xfId="3485"/>
    <cellStyle name="Normal 5 7 4 6" xfId="14063"/>
    <cellStyle name="Normal 5 7 4 7" xfId="18994"/>
    <cellStyle name="Normal 5 7 4 8" xfId="29551"/>
    <cellStyle name="Normal 5 7 4 9" xfId="40106"/>
    <cellStyle name="Normal 5 7 5" xfId="1369"/>
    <cellStyle name="Normal 5 7 5 2" xfId="6655"/>
    <cellStyle name="Normal 5 7 5 2 2" xfId="11936"/>
    <cellStyle name="Normal 5 7 5 2 2 2" xfId="27442"/>
    <cellStyle name="Normal 5 7 5 2 2 3" xfId="37999"/>
    <cellStyle name="Normal 5 7 5 2 2 4" xfId="48554"/>
    <cellStyle name="Normal 5 7 5 2 2 5" xfId="59118"/>
    <cellStyle name="Normal 5 7 5 2 3" xfId="17055"/>
    <cellStyle name="Normal 5 7 5 2 4" xfId="22162"/>
    <cellStyle name="Normal 5 7 5 2 5" xfId="32719"/>
    <cellStyle name="Normal 5 7 5 2 6" xfId="43274"/>
    <cellStyle name="Normal 5 7 5 2 7" xfId="53838"/>
    <cellStyle name="Normal 5 7 5 3" xfId="9295"/>
    <cellStyle name="Normal 5 7 5 3 2" xfId="24802"/>
    <cellStyle name="Normal 5 7 5 3 3" xfId="35359"/>
    <cellStyle name="Normal 5 7 5 3 4" xfId="45914"/>
    <cellStyle name="Normal 5 7 5 3 5" xfId="56478"/>
    <cellStyle name="Normal 5 7 5 4" xfId="4013"/>
    <cellStyle name="Normal 5 7 5 5" xfId="14591"/>
    <cellStyle name="Normal 5 7 5 6" xfId="19522"/>
    <cellStyle name="Normal 5 7 5 7" xfId="30079"/>
    <cellStyle name="Normal 5 7 5 8" xfId="40634"/>
    <cellStyle name="Normal 5 7 5 9" xfId="51198"/>
    <cellStyle name="Normal 5 7 6" xfId="2601"/>
    <cellStyle name="Normal 5 7 6 2" xfId="7887"/>
    <cellStyle name="Normal 5 7 6 2 2" xfId="13168"/>
    <cellStyle name="Normal 5 7 6 2 2 2" xfId="28674"/>
    <cellStyle name="Normal 5 7 6 2 2 3" xfId="39231"/>
    <cellStyle name="Normal 5 7 6 2 2 4" xfId="49786"/>
    <cellStyle name="Normal 5 7 6 2 2 5" xfId="60350"/>
    <cellStyle name="Normal 5 7 6 2 3" xfId="23394"/>
    <cellStyle name="Normal 5 7 6 2 4" xfId="33951"/>
    <cellStyle name="Normal 5 7 6 2 5" xfId="44506"/>
    <cellStyle name="Normal 5 7 6 2 6" xfId="55070"/>
    <cellStyle name="Normal 5 7 6 3" xfId="10527"/>
    <cellStyle name="Normal 5 7 6 3 2" xfId="26034"/>
    <cellStyle name="Normal 5 7 6 3 3" xfId="36591"/>
    <cellStyle name="Normal 5 7 6 3 4" xfId="47146"/>
    <cellStyle name="Normal 5 7 6 3 5" xfId="57710"/>
    <cellStyle name="Normal 5 7 6 4" xfId="5245"/>
    <cellStyle name="Normal 5 7 6 5" xfId="15823"/>
    <cellStyle name="Normal 5 7 6 6" xfId="20754"/>
    <cellStyle name="Normal 5 7 6 7" xfId="31311"/>
    <cellStyle name="Normal 5 7 6 8" xfId="41866"/>
    <cellStyle name="Normal 5 7 6 9" xfId="52430"/>
    <cellStyle name="Normal 5 7 7" xfId="5422"/>
    <cellStyle name="Normal 5 7 7 2" xfId="10704"/>
    <cellStyle name="Normal 5 7 7 2 2" xfId="26210"/>
    <cellStyle name="Normal 5 7 7 2 3" xfId="36767"/>
    <cellStyle name="Normal 5 7 7 2 4" xfId="47322"/>
    <cellStyle name="Normal 5 7 7 2 5" xfId="57886"/>
    <cellStyle name="Normal 5 7 7 3" xfId="20930"/>
    <cellStyle name="Normal 5 7 7 4" xfId="31487"/>
    <cellStyle name="Normal 5 7 7 5" xfId="42042"/>
    <cellStyle name="Normal 5 7 7 6" xfId="52606"/>
    <cellStyle name="Normal 5 7 8" xfId="8063"/>
    <cellStyle name="Normal 5 7 8 2" xfId="23570"/>
    <cellStyle name="Normal 5 7 8 3" xfId="34127"/>
    <cellStyle name="Normal 5 7 8 4" xfId="44682"/>
    <cellStyle name="Normal 5 7 8 5" xfId="55246"/>
    <cellStyle name="Normal 5 7 9" xfId="2778"/>
    <cellStyle name="Normal 5 8" xfId="223"/>
    <cellStyle name="Normal 5 8 10" xfId="28939"/>
    <cellStyle name="Normal 5 8 11" xfId="39494"/>
    <cellStyle name="Normal 5 8 12" xfId="50054"/>
    <cellStyle name="Normal 5 8 2" xfId="576"/>
    <cellStyle name="Normal 5 8 2 10" xfId="50405"/>
    <cellStyle name="Normal 5 8 2 2" xfId="1808"/>
    <cellStyle name="Normal 5 8 2 2 2" xfId="7094"/>
    <cellStyle name="Normal 5 8 2 2 2 2" xfId="12375"/>
    <cellStyle name="Normal 5 8 2 2 2 2 2" xfId="27881"/>
    <cellStyle name="Normal 5 8 2 2 2 2 3" xfId="38438"/>
    <cellStyle name="Normal 5 8 2 2 2 2 4" xfId="48993"/>
    <cellStyle name="Normal 5 8 2 2 2 2 5" xfId="59557"/>
    <cellStyle name="Normal 5 8 2 2 2 3" xfId="17494"/>
    <cellStyle name="Normal 5 8 2 2 2 4" xfId="22601"/>
    <cellStyle name="Normal 5 8 2 2 2 5" xfId="33158"/>
    <cellStyle name="Normal 5 8 2 2 2 6" xfId="43713"/>
    <cellStyle name="Normal 5 8 2 2 2 7" xfId="54277"/>
    <cellStyle name="Normal 5 8 2 2 3" xfId="9734"/>
    <cellStyle name="Normal 5 8 2 2 3 2" xfId="25241"/>
    <cellStyle name="Normal 5 8 2 2 3 3" xfId="35798"/>
    <cellStyle name="Normal 5 8 2 2 3 4" xfId="46353"/>
    <cellStyle name="Normal 5 8 2 2 3 5" xfId="56917"/>
    <cellStyle name="Normal 5 8 2 2 4" xfId="4452"/>
    <cellStyle name="Normal 5 8 2 2 5" xfId="15030"/>
    <cellStyle name="Normal 5 8 2 2 6" xfId="19961"/>
    <cellStyle name="Normal 5 8 2 2 7" xfId="30518"/>
    <cellStyle name="Normal 5 8 2 2 8" xfId="41073"/>
    <cellStyle name="Normal 5 8 2 2 9" xfId="51637"/>
    <cellStyle name="Normal 5 8 2 3" xfId="5862"/>
    <cellStyle name="Normal 5 8 2 3 2" xfId="11143"/>
    <cellStyle name="Normal 5 8 2 3 2 2" xfId="26649"/>
    <cellStyle name="Normal 5 8 2 3 2 3" xfId="37206"/>
    <cellStyle name="Normal 5 8 2 3 2 4" xfId="47761"/>
    <cellStyle name="Normal 5 8 2 3 2 5" xfId="58325"/>
    <cellStyle name="Normal 5 8 2 3 3" xfId="16262"/>
    <cellStyle name="Normal 5 8 2 3 4" xfId="21369"/>
    <cellStyle name="Normal 5 8 2 3 5" xfId="31926"/>
    <cellStyle name="Normal 5 8 2 3 6" xfId="42481"/>
    <cellStyle name="Normal 5 8 2 3 7" xfId="53045"/>
    <cellStyle name="Normal 5 8 2 4" xfId="8502"/>
    <cellStyle name="Normal 5 8 2 4 2" xfId="24009"/>
    <cellStyle name="Normal 5 8 2 4 3" xfId="34566"/>
    <cellStyle name="Normal 5 8 2 4 4" xfId="45121"/>
    <cellStyle name="Normal 5 8 2 4 5" xfId="55685"/>
    <cellStyle name="Normal 5 8 2 5" xfId="3220"/>
    <cellStyle name="Normal 5 8 2 6" xfId="13798"/>
    <cellStyle name="Normal 5 8 2 7" xfId="18729"/>
    <cellStyle name="Normal 5 8 2 8" xfId="29286"/>
    <cellStyle name="Normal 5 8 2 9" xfId="39841"/>
    <cellStyle name="Normal 5 8 3" xfId="928"/>
    <cellStyle name="Normal 5 8 3 10" xfId="50757"/>
    <cellStyle name="Normal 5 8 3 2" xfId="2160"/>
    <cellStyle name="Normal 5 8 3 2 2" xfId="7446"/>
    <cellStyle name="Normal 5 8 3 2 2 2" xfId="12727"/>
    <cellStyle name="Normal 5 8 3 2 2 2 2" xfId="28233"/>
    <cellStyle name="Normal 5 8 3 2 2 2 3" xfId="38790"/>
    <cellStyle name="Normal 5 8 3 2 2 2 4" xfId="49345"/>
    <cellStyle name="Normal 5 8 3 2 2 2 5" xfId="59909"/>
    <cellStyle name="Normal 5 8 3 2 2 3" xfId="17846"/>
    <cellStyle name="Normal 5 8 3 2 2 4" xfId="22953"/>
    <cellStyle name="Normal 5 8 3 2 2 5" xfId="33510"/>
    <cellStyle name="Normal 5 8 3 2 2 6" xfId="44065"/>
    <cellStyle name="Normal 5 8 3 2 2 7" xfId="54629"/>
    <cellStyle name="Normal 5 8 3 2 3" xfId="10086"/>
    <cellStyle name="Normal 5 8 3 2 3 2" xfId="25593"/>
    <cellStyle name="Normal 5 8 3 2 3 3" xfId="36150"/>
    <cellStyle name="Normal 5 8 3 2 3 4" xfId="46705"/>
    <cellStyle name="Normal 5 8 3 2 3 5" xfId="57269"/>
    <cellStyle name="Normal 5 8 3 2 4" xfId="4804"/>
    <cellStyle name="Normal 5 8 3 2 5" xfId="15382"/>
    <cellStyle name="Normal 5 8 3 2 6" xfId="20313"/>
    <cellStyle name="Normal 5 8 3 2 7" xfId="30870"/>
    <cellStyle name="Normal 5 8 3 2 8" xfId="41425"/>
    <cellStyle name="Normal 5 8 3 2 9" xfId="51989"/>
    <cellStyle name="Normal 5 8 3 3" xfId="6214"/>
    <cellStyle name="Normal 5 8 3 3 2" xfId="11495"/>
    <cellStyle name="Normal 5 8 3 3 2 2" xfId="27001"/>
    <cellStyle name="Normal 5 8 3 3 2 3" xfId="37558"/>
    <cellStyle name="Normal 5 8 3 3 2 4" xfId="48113"/>
    <cellStyle name="Normal 5 8 3 3 2 5" xfId="58677"/>
    <cellStyle name="Normal 5 8 3 3 3" xfId="16614"/>
    <cellStyle name="Normal 5 8 3 3 4" xfId="21721"/>
    <cellStyle name="Normal 5 8 3 3 5" xfId="32278"/>
    <cellStyle name="Normal 5 8 3 3 6" xfId="42833"/>
    <cellStyle name="Normal 5 8 3 3 7" xfId="53397"/>
    <cellStyle name="Normal 5 8 3 4" xfId="8854"/>
    <cellStyle name="Normal 5 8 3 4 2" xfId="24361"/>
    <cellStyle name="Normal 5 8 3 4 3" xfId="34918"/>
    <cellStyle name="Normal 5 8 3 4 4" xfId="45473"/>
    <cellStyle name="Normal 5 8 3 4 5" xfId="56037"/>
    <cellStyle name="Normal 5 8 3 5" xfId="3572"/>
    <cellStyle name="Normal 5 8 3 6" xfId="14150"/>
    <cellStyle name="Normal 5 8 3 7" xfId="19081"/>
    <cellStyle name="Normal 5 8 3 8" xfId="29638"/>
    <cellStyle name="Normal 5 8 3 9" xfId="40193"/>
    <cellStyle name="Normal 5 8 4" xfId="1456"/>
    <cellStyle name="Normal 5 8 4 2" xfId="6742"/>
    <cellStyle name="Normal 5 8 4 2 2" xfId="12023"/>
    <cellStyle name="Normal 5 8 4 2 2 2" xfId="27529"/>
    <cellStyle name="Normal 5 8 4 2 2 3" xfId="38086"/>
    <cellStyle name="Normal 5 8 4 2 2 4" xfId="48641"/>
    <cellStyle name="Normal 5 8 4 2 2 5" xfId="59205"/>
    <cellStyle name="Normal 5 8 4 2 3" xfId="17142"/>
    <cellStyle name="Normal 5 8 4 2 4" xfId="22249"/>
    <cellStyle name="Normal 5 8 4 2 5" xfId="32806"/>
    <cellStyle name="Normal 5 8 4 2 6" xfId="43361"/>
    <cellStyle name="Normal 5 8 4 2 7" xfId="53925"/>
    <cellStyle name="Normal 5 8 4 3" xfId="9382"/>
    <cellStyle name="Normal 5 8 4 3 2" xfId="24889"/>
    <cellStyle name="Normal 5 8 4 3 3" xfId="35446"/>
    <cellStyle name="Normal 5 8 4 3 4" xfId="46001"/>
    <cellStyle name="Normal 5 8 4 3 5" xfId="56565"/>
    <cellStyle name="Normal 5 8 4 4" xfId="4100"/>
    <cellStyle name="Normal 5 8 4 5" xfId="14678"/>
    <cellStyle name="Normal 5 8 4 6" xfId="19609"/>
    <cellStyle name="Normal 5 8 4 7" xfId="30166"/>
    <cellStyle name="Normal 5 8 4 8" xfId="40721"/>
    <cellStyle name="Normal 5 8 4 9" xfId="51285"/>
    <cellStyle name="Normal 5 8 5" xfId="5509"/>
    <cellStyle name="Normal 5 8 5 2" xfId="10791"/>
    <cellStyle name="Normal 5 8 5 2 2" xfId="26297"/>
    <cellStyle name="Normal 5 8 5 2 3" xfId="36854"/>
    <cellStyle name="Normal 5 8 5 2 4" xfId="47409"/>
    <cellStyle name="Normal 5 8 5 2 5" xfId="57973"/>
    <cellStyle name="Normal 5 8 5 3" xfId="15910"/>
    <cellStyle name="Normal 5 8 5 4" xfId="21017"/>
    <cellStyle name="Normal 5 8 5 5" xfId="31574"/>
    <cellStyle name="Normal 5 8 5 6" xfId="42129"/>
    <cellStyle name="Normal 5 8 5 7" xfId="52693"/>
    <cellStyle name="Normal 5 8 6" xfId="8150"/>
    <cellStyle name="Normal 5 8 6 2" xfId="23657"/>
    <cellStyle name="Normal 5 8 6 3" xfId="34214"/>
    <cellStyle name="Normal 5 8 6 4" xfId="44769"/>
    <cellStyle name="Normal 5 8 6 5" xfId="55333"/>
    <cellStyle name="Normal 5 8 7" xfId="2873"/>
    <cellStyle name="Normal 5 8 8" xfId="13446"/>
    <cellStyle name="Normal 5 8 9" xfId="18378"/>
    <cellStyle name="Normal 5 9" xfId="412"/>
    <cellStyle name="Normal 5 9 10" xfId="39682"/>
    <cellStyle name="Normal 5 9 11" xfId="50242"/>
    <cellStyle name="Normal 5 9 2" xfId="1117"/>
    <cellStyle name="Normal 5 9 2 10" xfId="50946"/>
    <cellStyle name="Normal 5 9 2 2" xfId="2349"/>
    <cellStyle name="Normal 5 9 2 2 2" xfId="7635"/>
    <cellStyle name="Normal 5 9 2 2 2 2" xfId="12916"/>
    <cellStyle name="Normal 5 9 2 2 2 2 2" xfId="28422"/>
    <cellStyle name="Normal 5 9 2 2 2 2 3" xfId="38979"/>
    <cellStyle name="Normal 5 9 2 2 2 2 4" xfId="49534"/>
    <cellStyle name="Normal 5 9 2 2 2 2 5" xfId="60098"/>
    <cellStyle name="Normal 5 9 2 2 2 3" xfId="18035"/>
    <cellStyle name="Normal 5 9 2 2 2 4" xfId="23142"/>
    <cellStyle name="Normal 5 9 2 2 2 5" xfId="33699"/>
    <cellStyle name="Normal 5 9 2 2 2 6" xfId="44254"/>
    <cellStyle name="Normal 5 9 2 2 2 7" xfId="54818"/>
    <cellStyle name="Normal 5 9 2 2 3" xfId="10275"/>
    <cellStyle name="Normal 5 9 2 2 3 2" xfId="25782"/>
    <cellStyle name="Normal 5 9 2 2 3 3" xfId="36339"/>
    <cellStyle name="Normal 5 9 2 2 3 4" xfId="46894"/>
    <cellStyle name="Normal 5 9 2 2 3 5" xfId="57458"/>
    <cellStyle name="Normal 5 9 2 2 4" xfId="4993"/>
    <cellStyle name="Normal 5 9 2 2 5" xfId="15571"/>
    <cellStyle name="Normal 5 9 2 2 6" xfId="20502"/>
    <cellStyle name="Normal 5 9 2 2 7" xfId="31059"/>
    <cellStyle name="Normal 5 9 2 2 8" xfId="41614"/>
    <cellStyle name="Normal 5 9 2 2 9" xfId="52178"/>
    <cellStyle name="Normal 5 9 2 3" xfId="6403"/>
    <cellStyle name="Normal 5 9 2 3 2" xfId="11684"/>
    <cellStyle name="Normal 5 9 2 3 2 2" xfId="27190"/>
    <cellStyle name="Normal 5 9 2 3 2 3" xfId="37747"/>
    <cellStyle name="Normal 5 9 2 3 2 4" xfId="48302"/>
    <cellStyle name="Normal 5 9 2 3 2 5" xfId="58866"/>
    <cellStyle name="Normal 5 9 2 3 3" xfId="16803"/>
    <cellStyle name="Normal 5 9 2 3 4" xfId="21910"/>
    <cellStyle name="Normal 5 9 2 3 5" xfId="32467"/>
    <cellStyle name="Normal 5 9 2 3 6" xfId="43022"/>
    <cellStyle name="Normal 5 9 2 3 7" xfId="53586"/>
    <cellStyle name="Normal 5 9 2 4" xfId="9043"/>
    <cellStyle name="Normal 5 9 2 4 2" xfId="24550"/>
    <cellStyle name="Normal 5 9 2 4 3" xfId="35107"/>
    <cellStyle name="Normal 5 9 2 4 4" xfId="45662"/>
    <cellStyle name="Normal 5 9 2 4 5" xfId="56226"/>
    <cellStyle name="Normal 5 9 2 5" xfId="3761"/>
    <cellStyle name="Normal 5 9 2 6" xfId="14339"/>
    <cellStyle name="Normal 5 9 2 7" xfId="19270"/>
    <cellStyle name="Normal 5 9 2 8" xfId="29827"/>
    <cellStyle name="Normal 5 9 2 9" xfId="40382"/>
    <cellStyle name="Normal 5 9 3" xfId="1645"/>
    <cellStyle name="Normal 5 9 3 2" xfId="6931"/>
    <cellStyle name="Normal 5 9 3 2 2" xfId="12212"/>
    <cellStyle name="Normal 5 9 3 2 2 2" xfId="27718"/>
    <cellStyle name="Normal 5 9 3 2 2 3" xfId="38275"/>
    <cellStyle name="Normal 5 9 3 2 2 4" xfId="48830"/>
    <cellStyle name="Normal 5 9 3 2 2 5" xfId="59394"/>
    <cellStyle name="Normal 5 9 3 2 3" xfId="17331"/>
    <cellStyle name="Normal 5 9 3 2 4" xfId="22438"/>
    <cellStyle name="Normal 5 9 3 2 5" xfId="32995"/>
    <cellStyle name="Normal 5 9 3 2 6" xfId="43550"/>
    <cellStyle name="Normal 5 9 3 2 7" xfId="54114"/>
    <cellStyle name="Normal 5 9 3 3" xfId="9571"/>
    <cellStyle name="Normal 5 9 3 3 2" xfId="25078"/>
    <cellStyle name="Normal 5 9 3 3 3" xfId="35635"/>
    <cellStyle name="Normal 5 9 3 3 4" xfId="46190"/>
    <cellStyle name="Normal 5 9 3 3 5" xfId="56754"/>
    <cellStyle name="Normal 5 9 3 4" xfId="4289"/>
    <cellStyle name="Normal 5 9 3 5" xfId="14867"/>
    <cellStyle name="Normal 5 9 3 6" xfId="19798"/>
    <cellStyle name="Normal 5 9 3 7" xfId="30355"/>
    <cellStyle name="Normal 5 9 3 8" xfId="40910"/>
    <cellStyle name="Normal 5 9 3 9" xfId="51474"/>
    <cellStyle name="Normal 5 9 4" xfId="5698"/>
    <cellStyle name="Normal 5 9 4 2" xfId="10980"/>
    <cellStyle name="Normal 5 9 4 2 2" xfId="26486"/>
    <cellStyle name="Normal 5 9 4 2 3" xfId="37043"/>
    <cellStyle name="Normal 5 9 4 2 4" xfId="47598"/>
    <cellStyle name="Normal 5 9 4 2 5" xfId="58162"/>
    <cellStyle name="Normal 5 9 4 3" xfId="16099"/>
    <cellStyle name="Normal 5 9 4 4" xfId="21206"/>
    <cellStyle name="Normal 5 9 4 5" xfId="31763"/>
    <cellStyle name="Normal 5 9 4 6" xfId="42318"/>
    <cellStyle name="Normal 5 9 4 7" xfId="52882"/>
    <cellStyle name="Normal 5 9 5" xfId="8339"/>
    <cellStyle name="Normal 5 9 5 2" xfId="23846"/>
    <cellStyle name="Normal 5 9 5 3" xfId="34403"/>
    <cellStyle name="Normal 5 9 5 4" xfId="44958"/>
    <cellStyle name="Normal 5 9 5 5" xfId="55522"/>
    <cellStyle name="Normal 5 9 6" xfId="3061"/>
    <cellStyle name="Normal 5 9 7" xfId="13635"/>
    <cellStyle name="Normal 5 9 8" xfId="18566"/>
    <cellStyle name="Normal 5 9 9" xfId="29127"/>
    <cellStyle name="Normal 6" xfId="5"/>
    <cellStyle name="Normal 6 10" xfId="767"/>
    <cellStyle name="Normal 6 10 10" xfId="50596"/>
    <cellStyle name="Normal 6 10 2" xfId="1999"/>
    <cellStyle name="Normal 6 10 2 2" xfId="7285"/>
    <cellStyle name="Normal 6 10 2 2 2" xfId="12566"/>
    <cellStyle name="Normal 6 10 2 2 2 2" xfId="28072"/>
    <cellStyle name="Normal 6 10 2 2 2 3" xfId="38629"/>
    <cellStyle name="Normal 6 10 2 2 2 4" xfId="49184"/>
    <cellStyle name="Normal 6 10 2 2 2 5" xfId="59748"/>
    <cellStyle name="Normal 6 10 2 2 3" xfId="17685"/>
    <cellStyle name="Normal 6 10 2 2 4" xfId="22792"/>
    <cellStyle name="Normal 6 10 2 2 5" xfId="33349"/>
    <cellStyle name="Normal 6 10 2 2 6" xfId="43904"/>
    <cellStyle name="Normal 6 10 2 2 7" xfId="54468"/>
    <cellStyle name="Normal 6 10 2 3" xfId="9925"/>
    <cellStyle name="Normal 6 10 2 3 2" xfId="25432"/>
    <cellStyle name="Normal 6 10 2 3 3" xfId="35989"/>
    <cellStyle name="Normal 6 10 2 3 4" xfId="46544"/>
    <cellStyle name="Normal 6 10 2 3 5" xfId="57108"/>
    <cellStyle name="Normal 6 10 2 4" xfId="4643"/>
    <cellStyle name="Normal 6 10 2 5" xfId="15221"/>
    <cellStyle name="Normal 6 10 2 6" xfId="20152"/>
    <cellStyle name="Normal 6 10 2 7" xfId="30709"/>
    <cellStyle name="Normal 6 10 2 8" xfId="41264"/>
    <cellStyle name="Normal 6 10 2 9" xfId="51828"/>
    <cellStyle name="Normal 6 10 3" xfId="6053"/>
    <cellStyle name="Normal 6 10 3 2" xfId="11334"/>
    <cellStyle name="Normal 6 10 3 2 2" xfId="26840"/>
    <cellStyle name="Normal 6 10 3 2 3" xfId="37397"/>
    <cellStyle name="Normal 6 10 3 2 4" xfId="47952"/>
    <cellStyle name="Normal 6 10 3 2 5" xfId="58516"/>
    <cellStyle name="Normal 6 10 3 3" xfId="16453"/>
    <cellStyle name="Normal 6 10 3 4" xfId="21560"/>
    <cellStyle name="Normal 6 10 3 5" xfId="32117"/>
    <cellStyle name="Normal 6 10 3 6" xfId="42672"/>
    <cellStyle name="Normal 6 10 3 7" xfId="53236"/>
    <cellStyle name="Normal 6 10 4" xfId="8693"/>
    <cellStyle name="Normal 6 10 4 2" xfId="24200"/>
    <cellStyle name="Normal 6 10 4 3" xfId="34757"/>
    <cellStyle name="Normal 6 10 4 4" xfId="45312"/>
    <cellStyle name="Normal 6 10 4 5" xfId="55876"/>
    <cellStyle name="Normal 6 10 5" xfId="3411"/>
    <cellStyle name="Normal 6 10 6" xfId="13989"/>
    <cellStyle name="Normal 6 10 7" xfId="18920"/>
    <cellStyle name="Normal 6 10 8" xfId="29477"/>
    <cellStyle name="Normal 6 10 9" xfId="40032"/>
    <cellStyle name="Normal 6 11" xfId="1295"/>
    <cellStyle name="Normal 6 11 2" xfId="6581"/>
    <cellStyle name="Normal 6 11 2 2" xfId="11862"/>
    <cellStyle name="Normal 6 11 2 2 2" xfId="27368"/>
    <cellStyle name="Normal 6 11 2 2 3" xfId="37925"/>
    <cellStyle name="Normal 6 11 2 2 4" xfId="48480"/>
    <cellStyle name="Normal 6 11 2 2 5" xfId="59044"/>
    <cellStyle name="Normal 6 11 2 3" xfId="16981"/>
    <cellStyle name="Normal 6 11 2 4" xfId="22088"/>
    <cellStyle name="Normal 6 11 2 5" xfId="32645"/>
    <cellStyle name="Normal 6 11 2 6" xfId="43200"/>
    <cellStyle name="Normal 6 11 2 7" xfId="53764"/>
    <cellStyle name="Normal 6 11 3" xfId="9221"/>
    <cellStyle name="Normal 6 11 3 2" xfId="24728"/>
    <cellStyle name="Normal 6 11 3 3" xfId="35285"/>
    <cellStyle name="Normal 6 11 3 4" xfId="45840"/>
    <cellStyle name="Normal 6 11 3 5" xfId="56404"/>
    <cellStyle name="Normal 6 11 4" xfId="3939"/>
    <cellStyle name="Normal 6 11 5" xfId="14517"/>
    <cellStyle name="Normal 6 11 6" xfId="19448"/>
    <cellStyle name="Normal 6 11 7" xfId="30005"/>
    <cellStyle name="Normal 6 11 8" xfId="40560"/>
    <cellStyle name="Normal 6 11 9" xfId="51124"/>
    <cellStyle name="Normal 6 12" xfId="2527"/>
    <cellStyle name="Normal 6 12 2" xfId="7813"/>
    <cellStyle name="Normal 6 12 2 2" xfId="13094"/>
    <cellStyle name="Normal 6 12 2 2 2" xfId="28600"/>
    <cellStyle name="Normal 6 12 2 2 3" xfId="39157"/>
    <cellStyle name="Normal 6 12 2 2 4" xfId="49712"/>
    <cellStyle name="Normal 6 12 2 2 5" xfId="60276"/>
    <cellStyle name="Normal 6 12 2 3" xfId="23320"/>
    <cellStyle name="Normal 6 12 2 4" xfId="33877"/>
    <cellStyle name="Normal 6 12 2 5" xfId="44432"/>
    <cellStyle name="Normal 6 12 2 6" xfId="54996"/>
    <cellStyle name="Normal 6 12 3" xfId="10453"/>
    <cellStyle name="Normal 6 12 3 2" xfId="25960"/>
    <cellStyle name="Normal 6 12 3 3" xfId="36517"/>
    <cellStyle name="Normal 6 12 3 4" xfId="47072"/>
    <cellStyle name="Normal 6 12 3 5" xfId="57636"/>
    <cellStyle name="Normal 6 12 4" xfId="5171"/>
    <cellStyle name="Normal 6 12 5" xfId="15749"/>
    <cellStyle name="Normal 6 12 6" xfId="20680"/>
    <cellStyle name="Normal 6 12 7" xfId="31237"/>
    <cellStyle name="Normal 6 12 8" xfId="41792"/>
    <cellStyle name="Normal 6 12 9" xfId="52356"/>
    <cellStyle name="Normal 6 13" xfId="5347"/>
    <cellStyle name="Normal 6 13 2" xfId="10629"/>
    <cellStyle name="Normal 6 13 2 2" xfId="26136"/>
    <cellStyle name="Normal 6 13 2 3" xfId="36693"/>
    <cellStyle name="Normal 6 13 2 4" xfId="47248"/>
    <cellStyle name="Normal 6 13 2 5" xfId="57812"/>
    <cellStyle name="Normal 6 13 3" xfId="20856"/>
    <cellStyle name="Normal 6 13 4" xfId="31413"/>
    <cellStyle name="Normal 6 13 5" xfId="41968"/>
    <cellStyle name="Normal 6 13 6" xfId="52532"/>
    <cellStyle name="Normal 6 14" xfId="7989"/>
    <cellStyle name="Normal 6 14 2" xfId="23496"/>
    <cellStyle name="Normal 6 14 3" xfId="34053"/>
    <cellStyle name="Normal 6 14 4" xfId="44608"/>
    <cellStyle name="Normal 6 14 5" xfId="55172"/>
    <cellStyle name="Normal 6 15" xfId="13285"/>
    <cellStyle name="Normal 6 16" xfId="18213"/>
    <cellStyle name="Normal 6 17" xfId="49890"/>
    <cellStyle name="Normal 6 2" xfId="18"/>
    <cellStyle name="Normal 6 2 10" xfId="1302"/>
    <cellStyle name="Normal 6 2 10 2" xfId="6588"/>
    <cellStyle name="Normal 6 2 10 2 2" xfId="11869"/>
    <cellStyle name="Normal 6 2 10 2 2 2" xfId="27375"/>
    <cellStyle name="Normal 6 2 10 2 2 3" xfId="37932"/>
    <cellStyle name="Normal 6 2 10 2 2 4" xfId="48487"/>
    <cellStyle name="Normal 6 2 10 2 2 5" xfId="59051"/>
    <cellStyle name="Normal 6 2 10 2 3" xfId="16988"/>
    <cellStyle name="Normal 6 2 10 2 4" xfId="22095"/>
    <cellStyle name="Normal 6 2 10 2 5" xfId="32652"/>
    <cellStyle name="Normal 6 2 10 2 6" xfId="43207"/>
    <cellStyle name="Normal 6 2 10 2 7" xfId="53771"/>
    <cellStyle name="Normal 6 2 10 3" xfId="9228"/>
    <cellStyle name="Normal 6 2 10 3 2" xfId="24735"/>
    <cellStyle name="Normal 6 2 10 3 3" xfId="35292"/>
    <cellStyle name="Normal 6 2 10 3 4" xfId="45847"/>
    <cellStyle name="Normal 6 2 10 3 5" xfId="56411"/>
    <cellStyle name="Normal 6 2 10 4" xfId="3946"/>
    <cellStyle name="Normal 6 2 10 5" xfId="14524"/>
    <cellStyle name="Normal 6 2 10 6" xfId="19455"/>
    <cellStyle name="Normal 6 2 10 7" xfId="30012"/>
    <cellStyle name="Normal 6 2 10 8" xfId="40567"/>
    <cellStyle name="Normal 6 2 10 9" xfId="51131"/>
    <cellStyle name="Normal 6 2 11" xfId="2534"/>
    <cellStyle name="Normal 6 2 11 2" xfId="7820"/>
    <cellStyle name="Normal 6 2 11 2 2" xfId="13101"/>
    <cellStyle name="Normal 6 2 11 2 2 2" xfId="28607"/>
    <cellStyle name="Normal 6 2 11 2 2 3" xfId="39164"/>
    <cellStyle name="Normal 6 2 11 2 2 4" xfId="49719"/>
    <cellStyle name="Normal 6 2 11 2 2 5" xfId="60283"/>
    <cellStyle name="Normal 6 2 11 2 3" xfId="23327"/>
    <cellStyle name="Normal 6 2 11 2 4" xfId="33884"/>
    <cellStyle name="Normal 6 2 11 2 5" xfId="44439"/>
    <cellStyle name="Normal 6 2 11 2 6" xfId="55003"/>
    <cellStyle name="Normal 6 2 11 3" xfId="10460"/>
    <cellStyle name="Normal 6 2 11 3 2" xfId="25967"/>
    <cellStyle name="Normal 6 2 11 3 3" xfId="36524"/>
    <cellStyle name="Normal 6 2 11 3 4" xfId="47079"/>
    <cellStyle name="Normal 6 2 11 3 5" xfId="57643"/>
    <cellStyle name="Normal 6 2 11 4" xfId="5178"/>
    <cellStyle name="Normal 6 2 11 5" xfId="15756"/>
    <cellStyle name="Normal 6 2 11 6" xfId="20687"/>
    <cellStyle name="Normal 6 2 11 7" xfId="31244"/>
    <cellStyle name="Normal 6 2 11 8" xfId="41799"/>
    <cellStyle name="Normal 6 2 11 9" xfId="52363"/>
    <cellStyle name="Normal 6 2 12" xfId="5354"/>
    <cellStyle name="Normal 6 2 12 2" xfId="10636"/>
    <cellStyle name="Normal 6 2 12 2 2" xfId="26143"/>
    <cellStyle name="Normal 6 2 12 2 3" xfId="36700"/>
    <cellStyle name="Normal 6 2 12 2 4" xfId="47255"/>
    <cellStyle name="Normal 6 2 12 2 5" xfId="57819"/>
    <cellStyle name="Normal 6 2 12 3" xfId="20863"/>
    <cellStyle name="Normal 6 2 12 4" xfId="31420"/>
    <cellStyle name="Normal 6 2 12 5" xfId="41975"/>
    <cellStyle name="Normal 6 2 12 6" xfId="52539"/>
    <cellStyle name="Normal 6 2 13" xfId="7996"/>
    <cellStyle name="Normal 6 2 13 2" xfId="23503"/>
    <cellStyle name="Normal 6 2 13 3" xfId="34060"/>
    <cellStyle name="Normal 6 2 13 4" xfId="44615"/>
    <cellStyle name="Normal 6 2 13 5" xfId="55179"/>
    <cellStyle name="Normal 6 2 14" xfId="13292"/>
    <cellStyle name="Normal 6 2 15" xfId="18221"/>
    <cellStyle name="Normal 6 2 16" xfId="49898"/>
    <cellStyle name="Normal 6 2 2" xfId="88"/>
    <cellStyle name="Normal 6 2 2 10" xfId="2744"/>
    <cellStyle name="Normal 6 2 2 11" xfId="13308"/>
    <cellStyle name="Normal 6 2 2 12" xfId="18237"/>
    <cellStyle name="Normal 6 2 2 13" xfId="28818"/>
    <cellStyle name="Normal 6 2 2 14" xfId="39373"/>
    <cellStyle name="Normal 6 2 2 15" xfId="49914"/>
    <cellStyle name="Normal 6 2 2 2" xfId="168"/>
    <cellStyle name="Normal 6 2 2 2 10" xfId="13395"/>
    <cellStyle name="Normal 6 2 2 2 11" xfId="18325"/>
    <cellStyle name="Normal 6 2 2 2 12" xfId="28887"/>
    <cellStyle name="Normal 6 2 2 2 13" xfId="39442"/>
    <cellStyle name="Normal 6 2 2 2 14" xfId="50002"/>
    <cellStyle name="Normal 6 2 2 2 2" xfId="348"/>
    <cellStyle name="Normal 6 2 2 2 2 10" xfId="29063"/>
    <cellStyle name="Normal 6 2 2 2 2 11" xfId="39618"/>
    <cellStyle name="Normal 6 2 2 2 2 12" xfId="50178"/>
    <cellStyle name="Normal 6 2 2 2 2 2" xfId="701"/>
    <cellStyle name="Normal 6 2 2 2 2 2 10" xfId="50530"/>
    <cellStyle name="Normal 6 2 2 2 2 2 2" xfId="1933"/>
    <cellStyle name="Normal 6 2 2 2 2 2 2 2" xfId="7219"/>
    <cellStyle name="Normal 6 2 2 2 2 2 2 2 2" xfId="12500"/>
    <cellStyle name="Normal 6 2 2 2 2 2 2 2 2 2" xfId="28006"/>
    <cellStyle name="Normal 6 2 2 2 2 2 2 2 2 3" xfId="38563"/>
    <cellStyle name="Normal 6 2 2 2 2 2 2 2 2 4" xfId="49118"/>
    <cellStyle name="Normal 6 2 2 2 2 2 2 2 2 5" xfId="59682"/>
    <cellStyle name="Normal 6 2 2 2 2 2 2 2 3" xfId="17619"/>
    <cellStyle name="Normal 6 2 2 2 2 2 2 2 4" xfId="22726"/>
    <cellStyle name="Normal 6 2 2 2 2 2 2 2 5" xfId="33283"/>
    <cellStyle name="Normal 6 2 2 2 2 2 2 2 6" xfId="43838"/>
    <cellStyle name="Normal 6 2 2 2 2 2 2 2 7" xfId="54402"/>
    <cellStyle name="Normal 6 2 2 2 2 2 2 3" xfId="9859"/>
    <cellStyle name="Normal 6 2 2 2 2 2 2 3 2" xfId="25366"/>
    <cellStyle name="Normal 6 2 2 2 2 2 2 3 3" xfId="35923"/>
    <cellStyle name="Normal 6 2 2 2 2 2 2 3 4" xfId="46478"/>
    <cellStyle name="Normal 6 2 2 2 2 2 2 3 5" xfId="57042"/>
    <cellStyle name="Normal 6 2 2 2 2 2 2 4" xfId="4577"/>
    <cellStyle name="Normal 6 2 2 2 2 2 2 5" xfId="15155"/>
    <cellStyle name="Normal 6 2 2 2 2 2 2 6" xfId="20086"/>
    <cellStyle name="Normal 6 2 2 2 2 2 2 7" xfId="30643"/>
    <cellStyle name="Normal 6 2 2 2 2 2 2 8" xfId="41198"/>
    <cellStyle name="Normal 6 2 2 2 2 2 2 9" xfId="51762"/>
    <cellStyle name="Normal 6 2 2 2 2 2 3" xfId="5987"/>
    <cellStyle name="Normal 6 2 2 2 2 2 3 2" xfId="11268"/>
    <cellStyle name="Normal 6 2 2 2 2 2 3 2 2" xfId="26774"/>
    <cellStyle name="Normal 6 2 2 2 2 2 3 2 3" xfId="37331"/>
    <cellStyle name="Normal 6 2 2 2 2 2 3 2 4" xfId="47886"/>
    <cellStyle name="Normal 6 2 2 2 2 2 3 2 5" xfId="58450"/>
    <cellStyle name="Normal 6 2 2 2 2 2 3 3" xfId="16387"/>
    <cellStyle name="Normal 6 2 2 2 2 2 3 4" xfId="21494"/>
    <cellStyle name="Normal 6 2 2 2 2 2 3 5" xfId="32051"/>
    <cellStyle name="Normal 6 2 2 2 2 2 3 6" xfId="42606"/>
    <cellStyle name="Normal 6 2 2 2 2 2 3 7" xfId="53170"/>
    <cellStyle name="Normal 6 2 2 2 2 2 4" xfId="8627"/>
    <cellStyle name="Normal 6 2 2 2 2 2 4 2" xfId="24134"/>
    <cellStyle name="Normal 6 2 2 2 2 2 4 3" xfId="34691"/>
    <cellStyle name="Normal 6 2 2 2 2 2 4 4" xfId="45246"/>
    <cellStyle name="Normal 6 2 2 2 2 2 4 5" xfId="55810"/>
    <cellStyle name="Normal 6 2 2 2 2 2 5" xfId="3345"/>
    <cellStyle name="Normal 6 2 2 2 2 2 6" xfId="13923"/>
    <cellStyle name="Normal 6 2 2 2 2 2 7" xfId="18854"/>
    <cellStyle name="Normal 6 2 2 2 2 2 8" xfId="29411"/>
    <cellStyle name="Normal 6 2 2 2 2 2 9" xfId="39966"/>
    <cellStyle name="Normal 6 2 2 2 2 3" xfId="1053"/>
    <cellStyle name="Normal 6 2 2 2 2 3 10" xfId="50882"/>
    <cellStyle name="Normal 6 2 2 2 2 3 2" xfId="2285"/>
    <cellStyle name="Normal 6 2 2 2 2 3 2 2" xfId="7571"/>
    <cellStyle name="Normal 6 2 2 2 2 3 2 2 2" xfId="12852"/>
    <cellStyle name="Normal 6 2 2 2 2 3 2 2 2 2" xfId="28358"/>
    <cellStyle name="Normal 6 2 2 2 2 3 2 2 2 3" xfId="38915"/>
    <cellStyle name="Normal 6 2 2 2 2 3 2 2 2 4" xfId="49470"/>
    <cellStyle name="Normal 6 2 2 2 2 3 2 2 2 5" xfId="60034"/>
    <cellStyle name="Normal 6 2 2 2 2 3 2 2 3" xfId="17971"/>
    <cellStyle name="Normal 6 2 2 2 2 3 2 2 4" xfId="23078"/>
    <cellStyle name="Normal 6 2 2 2 2 3 2 2 5" xfId="33635"/>
    <cellStyle name="Normal 6 2 2 2 2 3 2 2 6" xfId="44190"/>
    <cellStyle name="Normal 6 2 2 2 2 3 2 2 7" xfId="54754"/>
    <cellStyle name="Normal 6 2 2 2 2 3 2 3" xfId="10211"/>
    <cellStyle name="Normal 6 2 2 2 2 3 2 3 2" xfId="25718"/>
    <cellStyle name="Normal 6 2 2 2 2 3 2 3 3" xfId="36275"/>
    <cellStyle name="Normal 6 2 2 2 2 3 2 3 4" xfId="46830"/>
    <cellStyle name="Normal 6 2 2 2 2 3 2 3 5" xfId="57394"/>
    <cellStyle name="Normal 6 2 2 2 2 3 2 4" xfId="4929"/>
    <cellStyle name="Normal 6 2 2 2 2 3 2 5" xfId="15507"/>
    <cellStyle name="Normal 6 2 2 2 2 3 2 6" xfId="20438"/>
    <cellStyle name="Normal 6 2 2 2 2 3 2 7" xfId="30995"/>
    <cellStyle name="Normal 6 2 2 2 2 3 2 8" xfId="41550"/>
    <cellStyle name="Normal 6 2 2 2 2 3 2 9" xfId="52114"/>
    <cellStyle name="Normal 6 2 2 2 2 3 3" xfId="6339"/>
    <cellStyle name="Normal 6 2 2 2 2 3 3 2" xfId="11620"/>
    <cellStyle name="Normal 6 2 2 2 2 3 3 2 2" xfId="27126"/>
    <cellStyle name="Normal 6 2 2 2 2 3 3 2 3" xfId="37683"/>
    <cellStyle name="Normal 6 2 2 2 2 3 3 2 4" xfId="48238"/>
    <cellStyle name="Normal 6 2 2 2 2 3 3 2 5" xfId="58802"/>
    <cellStyle name="Normal 6 2 2 2 2 3 3 3" xfId="16739"/>
    <cellStyle name="Normal 6 2 2 2 2 3 3 4" xfId="21846"/>
    <cellStyle name="Normal 6 2 2 2 2 3 3 5" xfId="32403"/>
    <cellStyle name="Normal 6 2 2 2 2 3 3 6" xfId="42958"/>
    <cellStyle name="Normal 6 2 2 2 2 3 3 7" xfId="53522"/>
    <cellStyle name="Normal 6 2 2 2 2 3 4" xfId="8979"/>
    <cellStyle name="Normal 6 2 2 2 2 3 4 2" xfId="24486"/>
    <cellStyle name="Normal 6 2 2 2 2 3 4 3" xfId="35043"/>
    <cellStyle name="Normal 6 2 2 2 2 3 4 4" xfId="45598"/>
    <cellStyle name="Normal 6 2 2 2 2 3 4 5" xfId="56162"/>
    <cellStyle name="Normal 6 2 2 2 2 3 5" xfId="3697"/>
    <cellStyle name="Normal 6 2 2 2 2 3 6" xfId="14275"/>
    <cellStyle name="Normal 6 2 2 2 2 3 7" xfId="19206"/>
    <cellStyle name="Normal 6 2 2 2 2 3 8" xfId="29763"/>
    <cellStyle name="Normal 6 2 2 2 2 3 9" xfId="40318"/>
    <cellStyle name="Normal 6 2 2 2 2 4" xfId="1581"/>
    <cellStyle name="Normal 6 2 2 2 2 4 2" xfId="6867"/>
    <cellStyle name="Normal 6 2 2 2 2 4 2 2" xfId="12148"/>
    <cellStyle name="Normal 6 2 2 2 2 4 2 2 2" xfId="27654"/>
    <cellStyle name="Normal 6 2 2 2 2 4 2 2 3" xfId="38211"/>
    <cellStyle name="Normal 6 2 2 2 2 4 2 2 4" xfId="48766"/>
    <cellStyle name="Normal 6 2 2 2 2 4 2 2 5" xfId="59330"/>
    <cellStyle name="Normal 6 2 2 2 2 4 2 3" xfId="17267"/>
    <cellStyle name="Normal 6 2 2 2 2 4 2 4" xfId="22374"/>
    <cellStyle name="Normal 6 2 2 2 2 4 2 5" xfId="32931"/>
    <cellStyle name="Normal 6 2 2 2 2 4 2 6" xfId="43486"/>
    <cellStyle name="Normal 6 2 2 2 2 4 2 7" xfId="54050"/>
    <cellStyle name="Normal 6 2 2 2 2 4 3" xfId="9507"/>
    <cellStyle name="Normal 6 2 2 2 2 4 3 2" xfId="25014"/>
    <cellStyle name="Normal 6 2 2 2 2 4 3 3" xfId="35571"/>
    <cellStyle name="Normal 6 2 2 2 2 4 3 4" xfId="46126"/>
    <cellStyle name="Normal 6 2 2 2 2 4 3 5" xfId="56690"/>
    <cellStyle name="Normal 6 2 2 2 2 4 4" xfId="4225"/>
    <cellStyle name="Normal 6 2 2 2 2 4 5" xfId="14803"/>
    <cellStyle name="Normal 6 2 2 2 2 4 6" xfId="19734"/>
    <cellStyle name="Normal 6 2 2 2 2 4 7" xfId="30291"/>
    <cellStyle name="Normal 6 2 2 2 2 4 8" xfId="40846"/>
    <cellStyle name="Normal 6 2 2 2 2 4 9" xfId="51410"/>
    <cellStyle name="Normal 6 2 2 2 2 5" xfId="5634"/>
    <cellStyle name="Normal 6 2 2 2 2 5 2" xfId="10916"/>
    <cellStyle name="Normal 6 2 2 2 2 5 2 2" xfId="26422"/>
    <cellStyle name="Normal 6 2 2 2 2 5 2 3" xfId="36979"/>
    <cellStyle name="Normal 6 2 2 2 2 5 2 4" xfId="47534"/>
    <cellStyle name="Normal 6 2 2 2 2 5 2 5" xfId="58098"/>
    <cellStyle name="Normal 6 2 2 2 2 5 3" xfId="16035"/>
    <cellStyle name="Normal 6 2 2 2 2 5 4" xfId="21142"/>
    <cellStyle name="Normal 6 2 2 2 2 5 5" xfId="31699"/>
    <cellStyle name="Normal 6 2 2 2 2 5 6" xfId="42254"/>
    <cellStyle name="Normal 6 2 2 2 2 5 7" xfId="52818"/>
    <cellStyle name="Normal 6 2 2 2 2 6" xfId="8275"/>
    <cellStyle name="Normal 6 2 2 2 2 6 2" xfId="23782"/>
    <cellStyle name="Normal 6 2 2 2 2 6 3" xfId="34339"/>
    <cellStyle name="Normal 6 2 2 2 2 6 4" xfId="44894"/>
    <cellStyle name="Normal 6 2 2 2 2 6 5" xfId="55458"/>
    <cellStyle name="Normal 6 2 2 2 2 7" xfId="2997"/>
    <cellStyle name="Normal 6 2 2 2 2 8" xfId="13571"/>
    <cellStyle name="Normal 6 2 2 2 2 9" xfId="18502"/>
    <cellStyle name="Normal 6 2 2 2 3" xfId="524"/>
    <cellStyle name="Normal 6 2 2 2 3 10" xfId="39790"/>
    <cellStyle name="Normal 6 2 2 2 3 11" xfId="50354"/>
    <cellStyle name="Normal 6 2 2 2 3 2" xfId="1229"/>
    <cellStyle name="Normal 6 2 2 2 3 2 10" xfId="51058"/>
    <cellStyle name="Normal 6 2 2 2 3 2 2" xfId="2461"/>
    <cellStyle name="Normal 6 2 2 2 3 2 2 2" xfId="7747"/>
    <cellStyle name="Normal 6 2 2 2 3 2 2 2 2" xfId="13028"/>
    <cellStyle name="Normal 6 2 2 2 3 2 2 2 2 2" xfId="28534"/>
    <cellStyle name="Normal 6 2 2 2 3 2 2 2 2 3" xfId="39091"/>
    <cellStyle name="Normal 6 2 2 2 3 2 2 2 2 4" xfId="49646"/>
    <cellStyle name="Normal 6 2 2 2 3 2 2 2 2 5" xfId="60210"/>
    <cellStyle name="Normal 6 2 2 2 3 2 2 2 3" xfId="18147"/>
    <cellStyle name="Normal 6 2 2 2 3 2 2 2 4" xfId="23254"/>
    <cellStyle name="Normal 6 2 2 2 3 2 2 2 5" xfId="33811"/>
    <cellStyle name="Normal 6 2 2 2 3 2 2 2 6" xfId="44366"/>
    <cellStyle name="Normal 6 2 2 2 3 2 2 2 7" xfId="54930"/>
    <cellStyle name="Normal 6 2 2 2 3 2 2 3" xfId="10387"/>
    <cellStyle name="Normal 6 2 2 2 3 2 2 3 2" xfId="25894"/>
    <cellStyle name="Normal 6 2 2 2 3 2 2 3 3" xfId="36451"/>
    <cellStyle name="Normal 6 2 2 2 3 2 2 3 4" xfId="47006"/>
    <cellStyle name="Normal 6 2 2 2 3 2 2 3 5" xfId="57570"/>
    <cellStyle name="Normal 6 2 2 2 3 2 2 4" xfId="5105"/>
    <cellStyle name="Normal 6 2 2 2 3 2 2 5" xfId="15683"/>
    <cellStyle name="Normal 6 2 2 2 3 2 2 6" xfId="20614"/>
    <cellStyle name="Normal 6 2 2 2 3 2 2 7" xfId="31171"/>
    <cellStyle name="Normal 6 2 2 2 3 2 2 8" xfId="41726"/>
    <cellStyle name="Normal 6 2 2 2 3 2 2 9" xfId="52290"/>
    <cellStyle name="Normal 6 2 2 2 3 2 3" xfId="6515"/>
    <cellStyle name="Normal 6 2 2 2 3 2 3 2" xfId="11796"/>
    <cellStyle name="Normal 6 2 2 2 3 2 3 2 2" xfId="27302"/>
    <cellStyle name="Normal 6 2 2 2 3 2 3 2 3" xfId="37859"/>
    <cellStyle name="Normal 6 2 2 2 3 2 3 2 4" xfId="48414"/>
    <cellStyle name="Normal 6 2 2 2 3 2 3 2 5" xfId="58978"/>
    <cellStyle name="Normal 6 2 2 2 3 2 3 3" xfId="16915"/>
    <cellStyle name="Normal 6 2 2 2 3 2 3 4" xfId="22022"/>
    <cellStyle name="Normal 6 2 2 2 3 2 3 5" xfId="32579"/>
    <cellStyle name="Normal 6 2 2 2 3 2 3 6" xfId="43134"/>
    <cellStyle name="Normal 6 2 2 2 3 2 3 7" xfId="53698"/>
    <cellStyle name="Normal 6 2 2 2 3 2 4" xfId="9155"/>
    <cellStyle name="Normal 6 2 2 2 3 2 4 2" xfId="24662"/>
    <cellStyle name="Normal 6 2 2 2 3 2 4 3" xfId="35219"/>
    <cellStyle name="Normal 6 2 2 2 3 2 4 4" xfId="45774"/>
    <cellStyle name="Normal 6 2 2 2 3 2 4 5" xfId="56338"/>
    <cellStyle name="Normal 6 2 2 2 3 2 5" xfId="3873"/>
    <cellStyle name="Normal 6 2 2 2 3 2 6" xfId="14451"/>
    <cellStyle name="Normal 6 2 2 2 3 2 7" xfId="19382"/>
    <cellStyle name="Normal 6 2 2 2 3 2 8" xfId="29939"/>
    <cellStyle name="Normal 6 2 2 2 3 2 9" xfId="40494"/>
    <cellStyle name="Normal 6 2 2 2 3 3" xfId="1757"/>
    <cellStyle name="Normal 6 2 2 2 3 3 2" xfId="7043"/>
    <cellStyle name="Normal 6 2 2 2 3 3 2 2" xfId="12324"/>
    <cellStyle name="Normal 6 2 2 2 3 3 2 2 2" xfId="27830"/>
    <cellStyle name="Normal 6 2 2 2 3 3 2 2 3" xfId="38387"/>
    <cellStyle name="Normal 6 2 2 2 3 3 2 2 4" xfId="48942"/>
    <cellStyle name="Normal 6 2 2 2 3 3 2 2 5" xfId="59506"/>
    <cellStyle name="Normal 6 2 2 2 3 3 2 3" xfId="17443"/>
    <cellStyle name="Normal 6 2 2 2 3 3 2 4" xfId="22550"/>
    <cellStyle name="Normal 6 2 2 2 3 3 2 5" xfId="33107"/>
    <cellStyle name="Normal 6 2 2 2 3 3 2 6" xfId="43662"/>
    <cellStyle name="Normal 6 2 2 2 3 3 2 7" xfId="54226"/>
    <cellStyle name="Normal 6 2 2 2 3 3 3" xfId="9683"/>
    <cellStyle name="Normal 6 2 2 2 3 3 3 2" xfId="25190"/>
    <cellStyle name="Normal 6 2 2 2 3 3 3 3" xfId="35747"/>
    <cellStyle name="Normal 6 2 2 2 3 3 3 4" xfId="46302"/>
    <cellStyle name="Normal 6 2 2 2 3 3 3 5" xfId="56866"/>
    <cellStyle name="Normal 6 2 2 2 3 3 4" xfId="4401"/>
    <cellStyle name="Normal 6 2 2 2 3 3 5" xfId="14979"/>
    <cellStyle name="Normal 6 2 2 2 3 3 6" xfId="19910"/>
    <cellStyle name="Normal 6 2 2 2 3 3 7" xfId="30467"/>
    <cellStyle name="Normal 6 2 2 2 3 3 8" xfId="41022"/>
    <cellStyle name="Normal 6 2 2 2 3 3 9" xfId="51586"/>
    <cellStyle name="Normal 6 2 2 2 3 4" xfId="5810"/>
    <cellStyle name="Normal 6 2 2 2 3 4 2" xfId="11092"/>
    <cellStyle name="Normal 6 2 2 2 3 4 2 2" xfId="26598"/>
    <cellStyle name="Normal 6 2 2 2 3 4 2 3" xfId="37155"/>
    <cellStyle name="Normal 6 2 2 2 3 4 2 4" xfId="47710"/>
    <cellStyle name="Normal 6 2 2 2 3 4 2 5" xfId="58274"/>
    <cellStyle name="Normal 6 2 2 2 3 4 3" xfId="16211"/>
    <cellStyle name="Normal 6 2 2 2 3 4 4" xfId="21318"/>
    <cellStyle name="Normal 6 2 2 2 3 4 5" xfId="31875"/>
    <cellStyle name="Normal 6 2 2 2 3 4 6" xfId="42430"/>
    <cellStyle name="Normal 6 2 2 2 3 4 7" xfId="52994"/>
    <cellStyle name="Normal 6 2 2 2 3 5" xfId="8451"/>
    <cellStyle name="Normal 6 2 2 2 3 5 2" xfId="23958"/>
    <cellStyle name="Normal 6 2 2 2 3 5 3" xfId="34515"/>
    <cellStyle name="Normal 6 2 2 2 3 5 4" xfId="45070"/>
    <cellStyle name="Normal 6 2 2 2 3 5 5" xfId="55634"/>
    <cellStyle name="Normal 6 2 2 2 3 6" xfId="3169"/>
    <cellStyle name="Normal 6 2 2 2 3 7" xfId="13747"/>
    <cellStyle name="Normal 6 2 2 2 3 8" xfId="18678"/>
    <cellStyle name="Normal 6 2 2 2 3 9" xfId="29235"/>
    <cellStyle name="Normal 6 2 2 2 4" xfId="877"/>
    <cellStyle name="Normal 6 2 2 2 4 10" xfId="50706"/>
    <cellStyle name="Normal 6 2 2 2 4 2" xfId="2109"/>
    <cellStyle name="Normal 6 2 2 2 4 2 2" xfId="7395"/>
    <cellStyle name="Normal 6 2 2 2 4 2 2 2" xfId="12676"/>
    <cellStyle name="Normal 6 2 2 2 4 2 2 2 2" xfId="28182"/>
    <cellStyle name="Normal 6 2 2 2 4 2 2 2 3" xfId="38739"/>
    <cellStyle name="Normal 6 2 2 2 4 2 2 2 4" xfId="49294"/>
    <cellStyle name="Normal 6 2 2 2 4 2 2 2 5" xfId="59858"/>
    <cellStyle name="Normal 6 2 2 2 4 2 2 3" xfId="17795"/>
    <cellStyle name="Normal 6 2 2 2 4 2 2 4" xfId="22902"/>
    <cellStyle name="Normal 6 2 2 2 4 2 2 5" xfId="33459"/>
    <cellStyle name="Normal 6 2 2 2 4 2 2 6" xfId="44014"/>
    <cellStyle name="Normal 6 2 2 2 4 2 2 7" xfId="54578"/>
    <cellStyle name="Normal 6 2 2 2 4 2 3" xfId="10035"/>
    <cellStyle name="Normal 6 2 2 2 4 2 3 2" xfId="25542"/>
    <cellStyle name="Normal 6 2 2 2 4 2 3 3" xfId="36099"/>
    <cellStyle name="Normal 6 2 2 2 4 2 3 4" xfId="46654"/>
    <cellStyle name="Normal 6 2 2 2 4 2 3 5" xfId="57218"/>
    <cellStyle name="Normal 6 2 2 2 4 2 4" xfId="4753"/>
    <cellStyle name="Normal 6 2 2 2 4 2 5" xfId="15331"/>
    <cellStyle name="Normal 6 2 2 2 4 2 6" xfId="20262"/>
    <cellStyle name="Normal 6 2 2 2 4 2 7" xfId="30819"/>
    <cellStyle name="Normal 6 2 2 2 4 2 8" xfId="41374"/>
    <cellStyle name="Normal 6 2 2 2 4 2 9" xfId="51938"/>
    <cellStyle name="Normal 6 2 2 2 4 3" xfId="6163"/>
    <cellStyle name="Normal 6 2 2 2 4 3 2" xfId="11444"/>
    <cellStyle name="Normal 6 2 2 2 4 3 2 2" xfId="26950"/>
    <cellStyle name="Normal 6 2 2 2 4 3 2 3" xfId="37507"/>
    <cellStyle name="Normal 6 2 2 2 4 3 2 4" xfId="48062"/>
    <cellStyle name="Normal 6 2 2 2 4 3 2 5" xfId="58626"/>
    <cellStyle name="Normal 6 2 2 2 4 3 3" xfId="16563"/>
    <cellStyle name="Normal 6 2 2 2 4 3 4" xfId="21670"/>
    <cellStyle name="Normal 6 2 2 2 4 3 5" xfId="32227"/>
    <cellStyle name="Normal 6 2 2 2 4 3 6" xfId="42782"/>
    <cellStyle name="Normal 6 2 2 2 4 3 7" xfId="53346"/>
    <cellStyle name="Normal 6 2 2 2 4 4" xfId="8803"/>
    <cellStyle name="Normal 6 2 2 2 4 4 2" xfId="24310"/>
    <cellStyle name="Normal 6 2 2 2 4 4 3" xfId="34867"/>
    <cellStyle name="Normal 6 2 2 2 4 4 4" xfId="45422"/>
    <cellStyle name="Normal 6 2 2 2 4 4 5" xfId="55986"/>
    <cellStyle name="Normal 6 2 2 2 4 5" xfId="3521"/>
    <cellStyle name="Normal 6 2 2 2 4 6" xfId="14099"/>
    <cellStyle name="Normal 6 2 2 2 4 7" xfId="19030"/>
    <cellStyle name="Normal 6 2 2 2 4 8" xfId="29587"/>
    <cellStyle name="Normal 6 2 2 2 4 9" xfId="40142"/>
    <cellStyle name="Normal 6 2 2 2 5" xfId="1405"/>
    <cellStyle name="Normal 6 2 2 2 5 2" xfId="6691"/>
    <cellStyle name="Normal 6 2 2 2 5 2 2" xfId="11972"/>
    <cellStyle name="Normal 6 2 2 2 5 2 2 2" xfId="27478"/>
    <cellStyle name="Normal 6 2 2 2 5 2 2 3" xfId="38035"/>
    <cellStyle name="Normal 6 2 2 2 5 2 2 4" xfId="48590"/>
    <cellStyle name="Normal 6 2 2 2 5 2 2 5" xfId="59154"/>
    <cellStyle name="Normal 6 2 2 2 5 2 3" xfId="17091"/>
    <cellStyle name="Normal 6 2 2 2 5 2 4" xfId="22198"/>
    <cellStyle name="Normal 6 2 2 2 5 2 5" xfId="32755"/>
    <cellStyle name="Normal 6 2 2 2 5 2 6" xfId="43310"/>
    <cellStyle name="Normal 6 2 2 2 5 2 7" xfId="53874"/>
    <cellStyle name="Normal 6 2 2 2 5 3" xfId="9331"/>
    <cellStyle name="Normal 6 2 2 2 5 3 2" xfId="24838"/>
    <cellStyle name="Normal 6 2 2 2 5 3 3" xfId="35395"/>
    <cellStyle name="Normal 6 2 2 2 5 3 4" xfId="45950"/>
    <cellStyle name="Normal 6 2 2 2 5 3 5" xfId="56514"/>
    <cellStyle name="Normal 6 2 2 2 5 4" xfId="4049"/>
    <cellStyle name="Normal 6 2 2 2 5 5" xfId="14627"/>
    <cellStyle name="Normal 6 2 2 2 5 6" xfId="19558"/>
    <cellStyle name="Normal 6 2 2 2 5 7" xfId="30115"/>
    <cellStyle name="Normal 6 2 2 2 5 8" xfId="40670"/>
    <cellStyle name="Normal 6 2 2 2 5 9" xfId="51234"/>
    <cellStyle name="Normal 6 2 2 2 6" xfId="2637"/>
    <cellStyle name="Normal 6 2 2 2 6 2" xfId="7923"/>
    <cellStyle name="Normal 6 2 2 2 6 2 2" xfId="13204"/>
    <cellStyle name="Normal 6 2 2 2 6 2 2 2" xfId="28710"/>
    <cellStyle name="Normal 6 2 2 2 6 2 2 3" xfId="39267"/>
    <cellStyle name="Normal 6 2 2 2 6 2 2 4" xfId="49822"/>
    <cellStyle name="Normal 6 2 2 2 6 2 2 5" xfId="60386"/>
    <cellStyle name="Normal 6 2 2 2 6 2 3" xfId="23430"/>
    <cellStyle name="Normal 6 2 2 2 6 2 4" xfId="33987"/>
    <cellStyle name="Normal 6 2 2 2 6 2 5" xfId="44542"/>
    <cellStyle name="Normal 6 2 2 2 6 2 6" xfId="55106"/>
    <cellStyle name="Normal 6 2 2 2 6 3" xfId="10563"/>
    <cellStyle name="Normal 6 2 2 2 6 3 2" xfId="26070"/>
    <cellStyle name="Normal 6 2 2 2 6 3 3" xfId="36627"/>
    <cellStyle name="Normal 6 2 2 2 6 3 4" xfId="47182"/>
    <cellStyle name="Normal 6 2 2 2 6 3 5" xfId="57746"/>
    <cellStyle name="Normal 6 2 2 2 6 4" xfId="5281"/>
    <cellStyle name="Normal 6 2 2 2 6 5" xfId="15859"/>
    <cellStyle name="Normal 6 2 2 2 6 6" xfId="20790"/>
    <cellStyle name="Normal 6 2 2 2 6 7" xfId="31347"/>
    <cellStyle name="Normal 6 2 2 2 6 8" xfId="41902"/>
    <cellStyle name="Normal 6 2 2 2 6 9" xfId="52466"/>
    <cellStyle name="Normal 6 2 2 2 7" xfId="5458"/>
    <cellStyle name="Normal 6 2 2 2 7 2" xfId="10740"/>
    <cellStyle name="Normal 6 2 2 2 7 2 2" xfId="26246"/>
    <cellStyle name="Normal 6 2 2 2 7 2 3" xfId="36803"/>
    <cellStyle name="Normal 6 2 2 2 7 2 4" xfId="47358"/>
    <cellStyle name="Normal 6 2 2 2 7 2 5" xfId="57922"/>
    <cellStyle name="Normal 6 2 2 2 7 3" xfId="20966"/>
    <cellStyle name="Normal 6 2 2 2 7 4" xfId="31523"/>
    <cellStyle name="Normal 6 2 2 2 7 5" xfId="42078"/>
    <cellStyle name="Normal 6 2 2 2 7 6" xfId="52642"/>
    <cellStyle name="Normal 6 2 2 2 8" xfId="8099"/>
    <cellStyle name="Normal 6 2 2 2 8 2" xfId="23606"/>
    <cellStyle name="Normal 6 2 2 2 8 3" xfId="34163"/>
    <cellStyle name="Normal 6 2 2 2 8 4" xfId="44718"/>
    <cellStyle name="Normal 6 2 2 2 8 5" xfId="55282"/>
    <cellStyle name="Normal 6 2 2 2 9" xfId="2814"/>
    <cellStyle name="Normal 6 2 2 3" xfId="261"/>
    <cellStyle name="Normal 6 2 2 3 10" xfId="28976"/>
    <cellStyle name="Normal 6 2 2 3 11" xfId="39531"/>
    <cellStyle name="Normal 6 2 2 3 12" xfId="50091"/>
    <cellStyle name="Normal 6 2 2 3 2" xfId="614"/>
    <cellStyle name="Normal 6 2 2 3 2 10" xfId="50443"/>
    <cellStyle name="Normal 6 2 2 3 2 2" xfId="1846"/>
    <cellStyle name="Normal 6 2 2 3 2 2 2" xfId="7132"/>
    <cellStyle name="Normal 6 2 2 3 2 2 2 2" xfId="12413"/>
    <cellStyle name="Normal 6 2 2 3 2 2 2 2 2" xfId="27919"/>
    <cellStyle name="Normal 6 2 2 3 2 2 2 2 3" xfId="38476"/>
    <cellStyle name="Normal 6 2 2 3 2 2 2 2 4" xfId="49031"/>
    <cellStyle name="Normal 6 2 2 3 2 2 2 2 5" xfId="59595"/>
    <cellStyle name="Normal 6 2 2 3 2 2 2 3" xfId="17532"/>
    <cellStyle name="Normal 6 2 2 3 2 2 2 4" xfId="22639"/>
    <cellStyle name="Normal 6 2 2 3 2 2 2 5" xfId="33196"/>
    <cellStyle name="Normal 6 2 2 3 2 2 2 6" xfId="43751"/>
    <cellStyle name="Normal 6 2 2 3 2 2 2 7" xfId="54315"/>
    <cellStyle name="Normal 6 2 2 3 2 2 3" xfId="9772"/>
    <cellStyle name="Normal 6 2 2 3 2 2 3 2" xfId="25279"/>
    <cellStyle name="Normal 6 2 2 3 2 2 3 3" xfId="35836"/>
    <cellStyle name="Normal 6 2 2 3 2 2 3 4" xfId="46391"/>
    <cellStyle name="Normal 6 2 2 3 2 2 3 5" xfId="56955"/>
    <cellStyle name="Normal 6 2 2 3 2 2 4" xfId="4490"/>
    <cellStyle name="Normal 6 2 2 3 2 2 5" xfId="15068"/>
    <cellStyle name="Normal 6 2 2 3 2 2 6" xfId="19999"/>
    <cellStyle name="Normal 6 2 2 3 2 2 7" xfId="30556"/>
    <cellStyle name="Normal 6 2 2 3 2 2 8" xfId="41111"/>
    <cellStyle name="Normal 6 2 2 3 2 2 9" xfId="51675"/>
    <cellStyle name="Normal 6 2 2 3 2 3" xfId="5900"/>
    <cellStyle name="Normal 6 2 2 3 2 3 2" xfId="11181"/>
    <cellStyle name="Normal 6 2 2 3 2 3 2 2" xfId="26687"/>
    <cellStyle name="Normal 6 2 2 3 2 3 2 3" xfId="37244"/>
    <cellStyle name="Normal 6 2 2 3 2 3 2 4" xfId="47799"/>
    <cellStyle name="Normal 6 2 2 3 2 3 2 5" xfId="58363"/>
    <cellStyle name="Normal 6 2 2 3 2 3 3" xfId="16300"/>
    <cellStyle name="Normal 6 2 2 3 2 3 4" xfId="21407"/>
    <cellStyle name="Normal 6 2 2 3 2 3 5" xfId="31964"/>
    <cellStyle name="Normal 6 2 2 3 2 3 6" xfId="42519"/>
    <cellStyle name="Normal 6 2 2 3 2 3 7" xfId="53083"/>
    <cellStyle name="Normal 6 2 2 3 2 4" xfId="8540"/>
    <cellStyle name="Normal 6 2 2 3 2 4 2" xfId="24047"/>
    <cellStyle name="Normal 6 2 2 3 2 4 3" xfId="34604"/>
    <cellStyle name="Normal 6 2 2 3 2 4 4" xfId="45159"/>
    <cellStyle name="Normal 6 2 2 3 2 4 5" xfId="55723"/>
    <cellStyle name="Normal 6 2 2 3 2 5" xfId="3258"/>
    <cellStyle name="Normal 6 2 2 3 2 6" xfId="13836"/>
    <cellStyle name="Normal 6 2 2 3 2 7" xfId="18767"/>
    <cellStyle name="Normal 6 2 2 3 2 8" xfId="29324"/>
    <cellStyle name="Normal 6 2 2 3 2 9" xfId="39879"/>
    <cellStyle name="Normal 6 2 2 3 3" xfId="966"/>
    <cellStyle name="Normal 6 2 2 3 3 10" xfId="50795"/>
    <cellStyle name="Normal 6 2 2 3 3 2" xfId="2198"/>
    <cellStyle name="Normal 6 2 2 3 3 2 2" xfId="7484"/>
    <cellStyle name="Normal 6 2 2 3 3 2 2 2" xfId="12765"/>
    <cellStyle name="Normal 6 2 2 3 3 2 2 2 2" xfId="28271"/>
    <cellStyle name="Normal 6 2 2 3 3 2 2 2 3" xfId="38828"/>
    <cellStyle name="Normal 6 2 2 3 3 2 2 2 4" xfId="49383"/>
    <cellStyle name="Normal 6 2 2 3 3 2 2 2 5" xfId="59947"/>
    <cellStyle name="Normal 6 2 2 3 3 2 2 3" xfId="17884"/>
    <cellStyle name="Normal 6 2 2 3 3 2 2 4" xfId="22991"/>
    <cellStyle name="Normal 6 2 2 3 3 2 2 5" xfId="33548"/>
    <cellStyle name="Normal 6 2 2 3 3 2 2 6" xfId="44103"/>
    <cellStyle name="Normal 6 2 2 3 3 2 2 7" xfId="54667"/>
    <cellStyle name="Normal 6 2 2 3 3 2 3" xfId="10124"/>
    <cellStyle name="Normal 6 2 2 3 3 2 3 2" xfId="25631"/>
    <cellStyle name="Normal 6 2 2 3 3 2 3 3" xfId="36188"/>
    <cellStyle name="Normal 6 2 2 3 3 2 3 4" xfId="46743"/>
    <cellStyle name="Normal 6 2 2 3 3 2 3 5" xfId="57307"/>
    <cellStyle name="Normal 6 2 2 3 3 2 4" xfId="4842"/>
    <cellStyle name="Normal 6 2 2 3 3 2 5" xfId="15420"/>
    <cellStyle name="Normal 6 2 2 3 3 2 6" xfId="20351"/>
    <cellStyle name="Normal 6 2 2 3 3 2 7" xfId="30908"/>
    <cellStyle name="Normal 6 2 2 3 3 2 8" xfId="41463"/>
    <cellStyle name="Normal 6 2 2 3 3 2 9" xfId="52027"/>
    <cellStyle name="Normal 6 2 2 3 3 3" xfId="6252"/>
    <cellStyle name="Normal 6 2 2 3 3 3 2" xfId="11533"/>
    <cellStyle name="Normal 6 2 2 3 3 3 2 2" xfId="27039"/>
    <cellStyle name="Normal 6 2 2 3 3 3 2 3" xfId="37596"/>
    <cellStyle name="Normal 6 2 2 3 3 3 2 4" xfId="48151"/>
    <cellStyle name="Normal 6 2 2 3 3 3 2 5" xfId="58715"/>
    <cellStyle name="Normal 6 2 2 3 3 3 3" xfId="16652"/>
    <cellStyle name="Normal 6 2 2 3 3 3 4" xfId="21759"/>
    <cellStyle name="Normal 6 2 2 3 3 3 5" xfId="32316"/>
    <cellStyle name="Normal 6 2 2 3 3 3 6" xfId="42871"/>
    <cellStyle name="Normal 6 2 2 3 3 3 7" xfId="53435"/>
    <cellStyle name="Normal 6 2 2 3 3 4" xfId="8892"/>
    <cellStyle name="Normal 6 2 2 3 3 4 2" xfId="24399"/>
    <cellStyle name="Normal 6 2 2 3 3 4 3" xfId="34956"/>
    <cellStyle name="Normal 6 2 2 3 3 4 4" xfId="45511"/>
    <cellStyle name="Normal 6 2 2 3 3 4 5" xfId="56075"/>
    <cellStyle name="Normal 6 2 2 3 3 5" xfId="3610"/>
    <cellStyle name="Normal 6 2 2 3 3 6" xfId="14188"/>
    <cellStyle name="Normal 6 2 2 3 3 7" xfId="19119"/>
    <cellStyle name="Normal 6 2 2 3 3 8" xfId="29676"/>
    <cellStyle name="Normal 6 2 2 3 3 9" xfId="40231"/>
    <cellStyle name="Normal 6 2 2 3 4" xfId="1494"/>
    <cellStyle name="Normal 6 2 2 3 4 2" xfId="6780"/>
    <cellStyle name="Normal 6 2 2 3 4 2 2" xfId="12061"/>
    <cellStyle name="Normal 6 2 2 3 4 2 2 2" xfId="27567"/>
    <cellStyle name="Normal 6 2 2 3 4 2 2 3" xfId="38124"/>
    <cellStyle name="Normal 6 2 2 3 4 2 2 4" xfId="48679"/>
    <cellStyle name="Normal 6 2 2 3 4 2 2 5" xfId="59243"/>
    <cellStyle name="Normal 6 2 2 3 4 2 3" xfId="17180"/>
    <cellStyle name="Normal 6 2 2 3 4 2 4" xfId="22287"/>
    <cellStyle name="Normal 6 2 2 3 4 2 5" xfId="32844"/>
    <cellStyle name="Normal 6 2 2 3 4 2 6" xfId="43399"/>
    <cellStyle name="Normal 6 2 2 3 4 2 7" xfId="53963"/>
    <cellStyle name="Normal 6 2 2 3 4 3" xfId="9420"/>
    <cellStyle name="Normal 6 2 2 3 4 3 2" xfId="24927"/>
    <cellStyle name="Normal 6 2 2 3 4 3 3" xfId="35484"/>
    <cellStyle name="Normal 6 2 2 3 4 3 4" xfId="46039"/>
    <cellStyle name="Normal 6 2 2 3 4 3 5" xfId="56603"/>
    <cellStyle name="Normal 6 2 2 3 4 4" xfId="4138"/>
    <cellStyle name="Normal 6 2 2 3 4 5" xfId="14716"/>
    <cellStyle name="Normal 6 2 2 3 4 6" xfId="19647"/>
    <cellStyle name="Normal 6 2 2 3 4 7" xfId="30204"/>
    <cellStyle name="Normal 6 2 2 3 4 8" xfId="40759"/>
    <cellStyle name="Normal 6 2 2 3 4 9" xfId="51323"/>
    <cellStyle name="Normal 6 2 2 3 5" xfId="5547"/>
    <cellStyle name="Normal 6 2 2 3 5 2" xfId="10829"/>
    <cellStyle name="Normal 6 2 2 3 5 2 2" xfId="26335"/>
    <cellStyle name="Normal 6 2 2 3 5 2 3" xfId="36892"/>
    <cellStyle name="Normal 6 2 2 3 5 2 4" xfId="47447"/>
    <cellStyle name="Normal 6 2 2 3 5 2 5" xfId="58011"/>
    <cellStyle name="Normal 6 2 2 3 5 3" xfId="15948"/>
    <cellStyle name="Normal 6 2 2 3 5 4" xfId="21055"/>
    <cellStyle name="Normal 6 2 2 3 5 5" xfId="31612"/>
    <cellStyle name="Normal 6 2 2 3 5 6" xfId="42167"/>
    <cellStyle name="Normal 6 2 2 3 5 7" xfId="52731"/>
    <cellStyle name="Normal 6 2 2 3 6" xfId="8188"/>
    <cellStyle name="Normal 6 2 2 3 6 2" xfId="23695"/>
    <cellStyle name="Normal 6 2 2 3 6 3" xfId="34252"/>
    <cellStyle name="Normal 6 2 2 3 6 4" xfId="44807"/>
    <cellStyle name="Normal 6 2 2 3 6 5" xfId="55371"/>
    <cellStyle name="Normal 6 2 2 3 7" xfId="2910"/>
    <cellStyle name="Normal 6 2 2 3 8" xfId="13484"/>
    <cellStyle name="Normal 6 2 2 3 9" xfId="18415"/>
    <cellStyle name="Normal 6 2 2 4" xfId="439"/>
    <cellStyle name="Normal 6 2 2 4 10" xfId="39707"/>
    <cellStyle name="Normal 6 2 2 4 11" xfId="50269"/>
    <cellStyle name="Normal 6 2 2 4 2" xfId="1144"/>
    <cellStyle name="Normal 6 2 2 4 2 10" xfId="50973"/>
    <cellStyle name="Normal 6 2 2 4 2 2" xfId="2376"/>
    <cellStyle name="Normal 6 2 2 4 2 2 2" xfId="7662"/>
    <cellStyle name="Normal 6 2 2 4 2 2 2 2" xfId="12943"/>
    <cellStyle name="Normal 6 2 2 4 2 2 2 2 2" xfId="28449"/>
    <cellStyle name="Normal 6 2 2 4 2 2 2 2 3" xfId="39006"/>
    <cellStyle name="Normal 6 2 2 4 2 2 2 2 4" xfId="49561"/>
    <cellStyle name="Normal 6 2 2 4 2 2 2 2 5" xfId="60125"/>
    <cellStyle name="Normal 6 2 2 4 2 2 2 3" xfId="18062"/>
    <cellStyle name="Normal 6 2 2 4 2 2 2 4" xfId="23169"/>
    <cellStyle name="Normal 6 2 2 4 2 2 2 5" xfId="33726"/>
    <cellStyle name="Normal 6 2 2 4 2 2 2 6" xfId="44281"/>
    <cellStyle name="Normal 6 2 2 4 2 2 2 7" xfId="54845"/>
    <cellStyle name="Normal 6 2 2 4 2 2 3" xfId="10302"/>
    <cellStyle name="Normal 6 2 2 4 2 2 3 2" xfId="25809"/>
    <cellStyle name="Normal 6 2 2 4 2 2 3 3" xfId="36366"/>
    <cellStyle name="Normal 6 2 2 4 2 2 3 4" xfId="46921"/>
    <cellStyle name="Normal 6 2 2 4 2 2 3 5" xfId="57485"/>
    <cellStyle name="Normal 6 2 2 4 2 2 4" xfId="5020"/>
    <cellStyle name="Normal 6 2 2 4 2 2 5" xfId="15598"/>
    <cellStyle name="Normal 6 2 2 4 2 2 6" xfId="20529"/>
    <cellStyle name="Normal 6 2 2 4 2 2 7" xfId="31086"/>
    <cellStyle name="Normal 6 2 2 4 2 2 8" xfId="41641"/>
    <cellStyle name="Normal 6 2 2 4 2 2 9" xfId="52205"/>
    <cellStyle name="Normal 6 2 2 4 2 3" xfId="6430"/>
    <cellStyle name="Normal 6 2 2 4 2 3 2" xfId="11711"/>
    <cellStyle name="Normal 6 2 2 4 2 3 2 2" xfId="27217"/>
    <cellStyle name="Normal 6 2 2 4 2 3 2 3" xfId="37774"/>
    <cellStyle name="Normal 6 2 2 4 2 3 2 4" xfId="48329"/>
    <cellStyle name="Normal 6 2 2 4 2 3 2 5" xfId="58893"/>
    <cellStyle name="Normal 6 2 2 4 2 3 3" xfId="16830"/>
    <cellStyle name="Normal 6 2 2 4 2 3 4" xfId="21937"/>
    <cellStyle name="Normal 6 2 2 4 2 3 5" xfId="32494"/>
    <cellStyle name="Normal 6 2 2 4 2 3 6" xfId="43049"/>
    <cellStyle name="Normal 6 2 2 4 2 3 7" xfId="53613"/>
    <cellStyle name="Normal 6 2 2 4 2 4" xfId="9070"/>
    <cellStyle name="Normal 6 2 2 4 2 4 2" xfId="24577"/>
    <cellStyle name="Normal 6 2 2 4 2 4 3" xfId="35134"/>
    <cellStyle name="Normal 6 2 2 4 2 4 4" xfId="45689"/>
    <cellStyle name="Normal 6 2 2 4 2 4 5" xfId="56253"/>
    <cellStyle name="Normal 6 2 2 4 2 5" xfId="3788"/>
    <cellStyle name="Normal 6 2 2 4 2 6" xfId="14366"/>
    <cellStyle name="Normal 6 2 2 4 2 7" xfId="19297"/>
    <cellStyle name="Normal 6 2 2 4 2 8" xfId="29854"/>
    <cellStyle name="Normal 6 2 2 4 2 9" xfId="40409"/>
    <cellStyle name="Normal 6 2 2 4 3" xfId="1672"/>
    <cellStyle name="Normal 6 2 2 4 3 2" xfId="6958"/>
    <cellStyle name="Normal 6 2 2 4 3 2 2" xfId="12239"/>
    <cellStyle name="Normal 6 2 2 4 3 2 2 2" xfId="27745"/>
    <cellStyle name="Normal 6 2 2 4 3 2 2 3" xfId="38302"/>
    <cellStyle name="Normal 6 2 2 4 3 2 2 4" xfId="48857"/>
    <cellStyle name="Normal 6 2 2 4 3 2 2 5" xfId="59421"/>
    <cellStyle name="Normal 6 2 2 4 3 2 3" xfId="17358"/>
    <cellStyle name="Normal 6 2 2 4 3 2 4" xfId="22465"/>
    <cellStyle name="Normal 6 2 2 4 3 2 5" xfId="33022"/>
    <cellStyle name="Normal 6 2 2 4 3 2 6" xfId="43577"/>
    <cellStyle name="Normal 6 2 2 4 3 2 7" xfId="54141"/>
    <cellStyle name="Normal 6 2 2 4 3 3" xfId="9598"/>
    <cellStyle name="Normal 6 2 2 4 3 3 2" xfId="25105"/>
    <cellStyle name="Normal 6 2 2 4 3 3 3" xfId="35662"/>
    <cellStyle name="Normal 6 2 2 4 3 3 4" xfId="46217"/>
    <cellStyle name="Normal 6 2 2 4 3 3 5" xfId="56781"/>
    <cellStyle name="Normal 6 2 2 4 3 4" xfId="4316"/>
    <cellStyle name="Normal 6 2 2 4 3 5" xfId="14894"/>
    <cellStyle name="Normal 6 2 2 4 3 6" xfId="19825"/>
    <cellStyle name="Normal 6 2 2 4 3 7" xfId="30382"/>
    <cellStyle name="Normal 6 2 2 4 3 8" xfId="40937"/>
    <cellStyle name="Normal 6 2 2 4 3 9" xfId="51501"/>
    <cellStyle name="Normal 6 2 2 4 4" xfId="5725"/>
    <cellStyle name="Normal 6 2 2 4 4 2" xfId="11007"/>
    <cellStyle name="Normal 6 2 2 4 4 2 2" xfId="26513"/>
    <cellStyle name="Normal 6 2 2 4 4 2 3" xfId="37070"/>
    <cellStyle name="Normal 6 2 2 4 4 2 4" xfId="47625"/>
    <cellStyle name="Normal 6 2 2 4 4 2 5" xfId="58189"/>
    <cellStyle name="Normal 6 2 2 4 4 3" xfId="16126"/>
    <cellStyle name="Normal 6 2 2 4 4 4" xfId="21233"/>
    <cellStyle name="Normal 6 2 2 4 4 5" xfId="31790"/>
    <cellStyle name="Normal 6 2 2 4 4 6" xfId="42345"/>
    <cellStyle name="Normal 6 2 2 4 4 7" xfId="52909"/>
    <cellStyle name="Normal 6 2 2 4 5" xfId="8366"/>
    <cellStyle name="Normal 6 2 2 4 5 2" xfId="23873"/>
    <cellStyle name="Normal 6 2 2 4 5 3" xfId="34430"/>
    <cellStyle name="Normal 6 2 2 4 5 4" xfId="44985"/>
    <cellStyle name="Normal 6 2 2 4 5 5" xfId="55549"/>
    <cellStyle name="Normal 6 2 2 4 6" xfId="3086"/>
    <cellStyle name="Normal 6 2 2 4 7" xfId="13662"/>
    <cellStyle name="Normal 6 2 2 4 8" xfId="18593"/>
    <cellStyle name="Normal 6 2 2 4 9" xfId="29152"/>
    <cellStyle name="Normal 6 2 2 5" xfId="792"/>
    <cellStyle name="Normal 6 2 2 5 10" xfId="50621"/>
    <cellStyle name="Normal 6 2 2 5 2" xfId="2024"/>
    <cellStyle name="Normal 6 2 2 5 2 2" xfId="7310"/>
    <cellStyle name="Normal 6 2 2 5 2 2 2" xfId="12591"/>
    <cellStyle name="Normal 6 2 2 5 2 2 2 2" xfId="28097"/>
    <cellStyle name="Normal 6 2 2 5 2 2 2 3" xfId="38654"/>
    <cellStyle name="Normal 6 2 2 5 2 2 2 4" xfId="49209"/>
    <cellStyle name="Normal 6 2 2 5 2 2 2 5" xfId="59773"/>
    <cellStyle name="Normal 6 2 2 5 2 2 3" xfId="17710"/>
    <cellStyle name="Normal 6 2 2 5 2 2 4" xfId="22817"/>
    <cellStyle name="Normal 6 2 2 5 2 2 5" xfId="33374"/>
    <cellStyle name="Normal 6 2 2 5 2 2 6" xfId="43929"/>
    <cellStyle name="Normal 6 2 2 5 2 2 7" xfId="54493"/>
    <cellStyle name="Normal 6 2 2 5 2 3" xfId="9950"/>
    <cellStyle name="Normal 6 2 2 5 2 3 2" xfId="25457"/>
    <cellStyle name="Normal 6 2 2 5 2 3 3" xfId="36014"/>
    <cellStyle name="Normal 6 2 2 5 2 3 4" xfId="46569"/>
    <cellStyle name="Normal 6 2 2 5 2 3 5" xfId="57133"/>
    <cellStyle name="Normal 6 2 2 5 2 4" xfId="4668"/>
    <cellStyle name="Normal 6 2 2 5 2 5" xfId="15246"/>
    <cellStyle name="Normal 6 2 2 5 2 6" xfId="20177"/>
    <cellStyle name="Normal 6 2 2 5 2 7" xfId="30734"/>
    <cellStyle name="Normal 6 2 2 5 2 8" xfId="41289"/>
    <cellStyle name="Normal 6 2 2 5 2 9" xfId="51853"/>
    <cellStyle name="Normal 6 2 2 5 3" xfId="6078"/>
    <cellStyle name="Normal 6 2 2 5 3 2" xfId="11359"/>
    <cellStyle name="Normal 6 2 2 5 3 2 2" xfId="26865"/>
    <cellStyle name="Normal 6 2 2 5 3 2 3" xfId="37422"/>
    <cellStyle name="Normal 6 2 2 5 3 2 4" xfId="47977"/>
    <cellStyle name="Normal 6 2 2 5 3 2 5" xfId="58541"/>
    <cellStyle name="Normal 6 2 2 5 3 3" xfId="16478"/>
    <cellStyle name="Normal 6 2 2 5 3 4" xfId="21585"/>
    <cellStyle name="Normal 6 2 2 5 3 5" xfId="32142"/>
    <cellStyle name="Normal 6 2 2 5 3 6" xfId="42697"/>
    <cellStyle name="Normal 6 2 2 5 3 7" xfId="53261"/>
    <cellStyle name="Normal 6 2 2 5 4" xfId="8718"/>
    <cellStyle name="Normal 6 2 2 5 4 2" xfId="24225"/>
    <cellStyle name="Normal 6 2 2 5 4 3" xfId="34782"/>
    <cellStyle name="Normal 6 2 2 5 4 4" xfId="45337"/>
    <cellStyle name="Normal 6 2 2 5 4 5" xfId="55901"/>
    <cellStyle name="Normal 6 2 2 5 5" xfId="3436"/>
    <cellStyle name="Normal 6 2 2 5 6" xfId="14014"/>
    <cellStyle name="Normal 6 2 2 5 7" xfId="18945"/>
    <cellStyle name="Normal 6 2 2 5 8" xfId="29502"/>
    <cellStyle name="Normal 6 2 2 5 9" xfId="40057"/>
    <cellStyle name="Normal 6 2 2 6" xfId="1318"/>
    <cellStyle name="Normal 6 2 2 6 2" xfId="6604"/>
    <cellStyle name="Normal 6 2 2 6 2 2" xfId="11885"/>
    <cellStyle name="Normal 6 2 2 6 2 2 2" xfId="27391"/>
    <cellStyle name="Normal 6 2 2 6 2 2 3" xfId="37948"/>
    <cellStyle name="Normal 6 2 2 6 2 2 4" xfId="48503"/>
    <cellStyle name="Normal 6 2 2 6 2 2 5" xfId="59067"/>
    <cellStyle name="Normal 6 2 2 6 2 3" xfId="17004"/>
    <cellStyle name="Normal 6 2 2 6 2 4" xfId="22111"/>
    <cellStyle name="Normal 6 2 2 6 2 5" xfId="32668"/>
    <cellStyle name="Normal 6 2 2 6 2 6" xfId="43223"/>
    <cellStyle name="Normal 6 2 2 6 2 7" xfId="53787"/>
    <cellStyle name="Normal 6 2 2 6 3" xfId="9244"/>
    <cellStyle name="Normal 6 2 2 6 3 2" xfId="24751"/>
    <cellStyle name="Normal 6 2 2 6 3 3" xfId="35308"/>
    <cellStyle name="Normal 6 2 2 6 3 4" xfId="45863"/>
    <cellStyle name="Normal 6 2 2 6 3 5" xfId="56427"/>
    <cellStyle name="Normal 6 2 2 6 4" xfId="3962"/>
    <cellStyle name="Normal 6 2 2 6 5" xfId="14540"/>
    <cellStyle name="Normal 6 2 2 6 6" xfId="19471"/>
    <cellStyle name="Normal 6 2 2 6 7" xfId="30028"/>
    <cellStyle name="Normal 6 2 2 6 8" xfId="40583"/>
    <cellStyle name="Normal 6 2 2 6 9" xfId="51147"/>
    <cellStyle name="Normal 6 2 2 7" xfId="2550"/>
    <cellStyle name="Normal 6 2 2 7 2" xfId="7836"/>
    <cellStyle name="Normal 6 2 2 7 2 2" xfId="13117"/>
    <cellStyle name="Normal 6 2 2 7 2 2 2" xfId="28623"/>
    <cellStyle name="Normal 6 2 2 7 2 2 3" xfId="39180"/>
    <cellStyle name="Normal 6 2 2 7 2 2 4" xfId="49735"/>
    <cellStyle name="Normal 6 2 2 7 2 2 5" xfId="60299"/>
    <cellStyle name="Normal 6 2 2 7 2 3" xfId="23343"/>
    <cellStyle name="Normal 6 2 2 7 2 4" xfId="33900"/>
    <cellStyle name="Normal 6 2 2 7 2 5" xfId="44455"/>
    <cellStyle name="Normal 6 2 2 7 2 6" xfId="55019"/>
    <cellStyle name="Normal 6 2 2 7 3" xfId="10476"/>
    <cellStyle name="Normal 6 2 2 7 3 2" xfId="25983"/>
    <cellStyle name="Normal 6 2 2 7 3 3" xfId="36540"/>
    <cellStyle name="Normal 6 2 2 7 3 4" xfId="47095"/>
    <cellStyle name="Normal 6 2 2 7 3 5" xfId="57659"/>
    <cellStyle name="Normal 6 2 2 7 4" xfId="5194"/>
    <cellStyle name="Normal 6 2 2 7 5" xfId="15772"/>
    <cellStyle name="Normal 6 2 2 7 6" xfId="20703"/>
    <cellStyle name="Normal 6 2 2 7 7" xfId="31260"/>
    <cellStyle name="Normal 6 2 2 7 8" xfId="41815"/>
    <cellStyle name="Normal 6 2 2 7 9" xfId="52379"/>
    <cellStyle name="Normal 6 2 2 8" xfId="5373"/>
    <cellStyle name="Normal 6 2 2 8 2" xfId="10655"/>
    <cellStyle name="Normal 6 2 2 8 2 2" xfId="26161"/>
    <cellStyle name="Normal 6 2 2 8 2 3" xfId="36718"/>
    <cellStyle name="Normal 6 2 2 8 2 4" xfId="47273"/>
    <cellStyle name="Normal 6 2 2 8 2 5" xfId="57837"/>
    <cellStyle name="Normal 6 2 2 8 3" xfId="20881"/>
    <cellStyle name="Normal 6 2 2 8 4" xfId="31438"/>
    <cellStyle name="Normal 6 2 2 8 5" xfId="41993"/>
    <cellStyle name="Normal 6 2 2 8 6" xfId="52557"/>
    <cellStyle name="Normal 6 2 2 9" xfId="8014"/>
    <cellStyle name="Normal 6 2 2 9 2" xfId="23521"/>
    <cellStyle name="Normal 6 2 2 9 3" xfId="34078"/>
    <cellStyle name="Normal 6 2 2 9 4" xfId="44633"/>
    <cellStyle name="Normal 6 2 2 9 5" xfId="55197"/>
    <cellStyle name="Normal 6 2 3" xfId="104"/>
    <cellStyle name="Normal 6 2 3 10" xfId="2760"/>
    <cellStyle name="Normal 6 2 3 11" xfId="13324"/>
    <cellStyle name="Normal 6 2 3 12" xfId="18253"/>
    <cellStyle name="Normal 6 2 3 13" xfId="28834"/>
    <cellStyle name="Normal 6 2 3 14" xfId="39389"/>
    <cellStyle name="Normal 6 2 3 15" xfId="49930"/>
    <cellStyle name="Normal 6 2 3 2" xfId="184"/>
    <cellStyle name="Normal 6 2 3 2 10" xfId="13411"/>
    <cellStyle name="Normal 6 2 3 2 11" xfId="18341"/>
    <cellStyle name="Normal 6 2 3 2 12" xfId="28903"/>
    <cellStyle name="Normal 6 2 3 2 13" xfId="39458"/>
    <cellStyle name="Normal 6 2 3 2 14" xfId="50018"/>
    <cellStyle name="Normal 6 2 3 2 2" xfId="364"/>
    <cellStyle name="Normal 6 2 3 2 2 10" xfId="29079"/>
    <cellStyle name="Normal 6 2 3 2 2 11" xfId="39634"/>
    <cellStyle name="Normal 6 2 3 2 2 12" xfId="50194"/>
    <cellStyle name="Normal 6 2 3 2 2 2" xfId="717"/>
    <cellStyle name="Normal 6 2 3 2 2 2 10" xfId="50546"/>
    <cellStyle name="Normal 6 2 3 2 2 2 2" xfId="1949"/>
    <cellStyle name="Normal 6 2 3 2 2 2 2 2" xfId="7235"/>
    <cellStyle name="Normal 6 2 3 2 2 2 2 2 2" xfId="12516"/>
    <cellStyle name="Normal 6 2 3 2 2 2 2 2 2 2" xfId="28022"/>
    <cellStyle name="Normal 6 2 3 2 2 2 2 2 2 3" xfId="38579"/>
    <cellStyle name="Normal 6 2 3 2 2 2 2 2 2 4" xfId="49134"/>
    <cellStyle name="Normal 6 2 3 2 2 2 2 2 2 5" xfId="59698"/>
    <cellStyle name="Normal 6 2 3 2 2 2 2 2 3" xfId="17635"/>
    <cellStyle name="Normal 6 2 3 2 2 2 2 2 4" xfId="22742"/>
    <cellStyle name="Normal 6 2 3 2 2 2 2 2 5" xfId="33299"/>
    <cellStyle name="Normal 6 2 3 2 2 2 2 2 6" xfId="43854"/>
    <cellStyle name="Normal 6 2 3 2 2 2 2 2 7" xfId="54418"/>
    <cellStyle name="Normal 6 2 3 2 2 2 2 3" xfId="9875"/>
    <cellStyle name="Normal 6 2 3 2 2 2 2 3 2" xfId="25382"/>
    <cellStyle name="Normal 6 2 3 2 2 2 2 3 3" xfId="35939"/>
    <cellStyle name="Normal 6 2 3 2 2 2 2 3 4" xfId="46494"/>
    <cellStyle name="Normal 6 2 3 2 2 2 2 3 5" xfId="57058"/>
    <cellStyle name="Normal 6 2 3 2 2 2 2 4" xfId="4593"/>
    <cellStyle name="Normal 6 2 3 2 2 2 2 5" xfId="15171"/>
    <cellStyle name="Normal 6 2 3 2 2 2 2 6" xfId="20102"/>
    <cellStyle name="Normal 6 2 3 2 2 2 2 7" xfId="30659"/>
    <cellStyle name="Normal 6 2 3 2 2 2 2 8" xfId="41214"/>
    <cellStyle name="Normal 6 2 3 2 2 2 2 9" xfId="51778"/>
    <cellStyle name="Normal 6 2 3 2 2 2 3" xfId="6003"/>
    <cellStyle name="Normal 6 2 3 2 2 2 3 2" xfId="11284"/>
    <cellStyle name="Normal 6 2 3 2 2 2 3 2 2" xfId="26790"/>
    <cellStyle name="Normal 6 2 3 2 2 2 3 2 3" xfId="37347"/>
    <cellStyle name="Normal 6 2 3 2 2 2 3 2 4" xfId="47902"/>
    <cellStyle name="Normal 6 2 3 2 2 2 3 2 5" xfId="58466"/>
    <cellStyle name="Normal 6 2 3 2 2 2 3 3" xfId="16403"/>
    <cellStyle name="Normal 6 2 3 2 2 2 3 4" xfId="21510"/>
    <cellStyle name="Normal 6 2 3 2 2 2 3 5" xfId="32067"/>
    <cellStyle name="Normal 6 2 3 2 2 2 3 6" xfId="42622"/>
    <cellStyle name="Normal 6 2 3 2 2 2 3 7" xfId="53186"/>
    <cellStyle name="Normal 6 2 3 2 2 2 4" xfId="8643"/>
    <cellStyle name="Normal 6 2 3 2 2 2 4 2" xfId="24150"/>
    <cellStyle name="Normal 6 2 3 2 2 2 4 3" xfId="34707"/>
    <cellStyle name="Normal 6 2 3 2 2 2 4 4" xfId="45262"/>
    <cellStyle name="Normal 6 2 3 2 2 2 4 5" xfId="55826"/>
    <cellStyle name="Normal 6 2 3 2 2 2 5" xfId="3361"/>
    <cellStyle name="Normal 6 2 3 2 2 2 6" xfId="13939"/>
    <cellStyle name="Normal 6 2 3 2 2 2 7" xfId="18870"/>
    <cellStyle name="Normal 6 2 3 2 2 2 8" xfId="29427"/>
    <cellStyle name="Normal 6 2 3 2 2 2 9" xfId="39982"/>
    <cellStyle name="Normal 6 2 3 2 2 3" xfId="1069"/>
    <cellStyle name="Normal 6 2 3 2 2 3 10" xfId="50898"/>
    <cellStyle name="Normal 6 2 3 2 2 3 2" xfId="2301"/>
    <cellStyle name="Normal 6 2 3 2 2 3 2 2" xfId="7587"/>
    <cellStyle name="Normal 6 2 3 2 2 3 2 2 2" xfId="12868"/>
    <cellStyle name="Normal 6 2 3 2 2 3 2 2 2 2" xfId="28374"/>
    <cellStyle name="Normal 6 2 3 2 2 3 2 2 2 3" xfId="38931"/>
    <cellStyle name="Normal 6 2 3 2 2 3 2 2 2 4" xfId="49486"/>
    <cellStyle name="Normal 6 2 3 2 2 3 2 2 2 5" xfId="60050"/>
    <cellStyle name="Normal 6 2 3 2 2 3 2 2 3" xfId="17987"/>
    <cellStyle name="Normal 6 2 3 2 2 3 2 2 4" xfId="23094"/>
    <cellStyle name="Normal 6 2 3 2 2 3 2 2 5" xfId="33651"/>
    <cellStyle name="Normal 6 2 3 2 2 3 2 2 6" xfId="44206"/>
    <cellStyle name="Normal 6 2 3 2 2 3 2 2 7" xfId="54770"/>
    <cellStyle name="Normal 6 2 3 2 2 3 2 3" xfId="10227"/>
    <cellStyle name="Normal 6 2 3 2 2 3 2 3 2" xfId="25734"/>
    <cellStyle name="Normal 6 2 3 2 2 3 2 3 3" xfId="36291"/>
    <cellStyle name="Normal 6 2 3 2 2 3 2 3 4" xfId="46846"/>
    <cellStyle name="Normal 6 2 3 2 2 3 2 3 5" xfId="57410"/>
    <cellStyle name="Normal 6 2 3 2 2 3 2 4" xfId="4945"/>
    <cellStyle name="Normal 6 2 3 2 2 3 2 5" xfId="15523"/>
    <cellStyle name="Normal 6 2 3 2 2 3 2 6" xfId="20454"/>
    <cellStyle name="Normal 6 2 3 2 2 3 2 7" xfId="31011"/>
    <cellStyle name="Normal 6 2 3 2 2 3 2 8" xfId="41566"/>
    <cellStyle name="Normal 6 2 3 2 2 3 2 9" xfId="52130"/>
    <cellStyle name="Normal 6 2 3 2 2 3 3" xfId="6355"/>
    <cellStyle name="Normal 6 2 3 2 2 3 3 2" xfId="11636"/>
    <cellStyle name="Normal 6 2 3 2 2 3 3 2 2" xfId="27142"/>
    <cellStyle name="Normal 6 2 3 2 2 3 3 2 3" xfId="37699"/>
    <cellStyle name="Normal 6 2 3 2 2 3 3 2 4" xfId="48254"/>
    <cellStyle name="Normal 6 2 3 2 2 3 3 2 5" xfId="58818"/>
    <cellStyle name="Normal 6 2 3 2 2 3 3 3" xfId="16755"/>
    <cellStyle name="Normal 6 2 3 2 2 3 3 4" xfId="21862"/>
    <cellStyle name="Normal 6 2 3 2 2 3 3 5" xfId="32419"/>
    <cellStyle name="Normal 6 2 3 2 2 3 3 6" xfId="42974"/>
    <cellStyle name="Normal 6 2 3 2 2 3 3 7" xfId="53538"/>
    <cellStyle name="Normal 6 2 3 2 2 3 4" xfId="8995"/>
    <cellStyle name="Normal 6 2 3 2 2 3 4 2" xfId="24502"/>
    <cellStyle name="Normal 6 2 3 2 2 3 4 3" xfId="35059"/>
    <cellStyle name="Normal 6 2 3 2 2 3 4 4" xfId="45614"/>
    <cellStyle name="Normal 6 2 3 2 2 3 4 5" xfId="56178"/>
    <cellStyle name="Normal 6 2 3 2 2 3 5" xfId="3713"/>
    <cellStyle name="Normal 6 2 3 2 2 3 6" xfId="14291"/>
    <cellStyle name="Normal 6 2 3 2 2 3 7" xfId="19222"/>
    <cellStyle name="Normal 6 2 3 2 2 3 8" xfId="29779"/>
    <cellStyle name="Normal 6 2 3 2 2 3 9" xfId="40334"/>
    <cellStyle name="Normal 6 2 3 2 2 4" xfId="1597"/>
    <cellStyle name="Normal 6 2 3 2 2 4 2" xfId="6883"/>
    <cellStyle name="Normal 6 2 3 2 2 4 2 2" xfId="12164"/>
    <cellStyle name="Normal 6 2 3 2 2 4 2 2 2" xfId="27670"/>
    <cellStyle name="Normal 6 2 3 2 2 4 2 2 3" xfId="38227"/>
    <cellStyle name="Normal 6 2 3 2 2 4 2 2 4" xfId="48782"/>
    <cellStyle name="Normal 6 2 3 2 2 4 2 2 5" xfId="59346"/>
    <cellStyle name="Normal 6 2 3 2 2 4 2 3" xfId="17283"/>
    <cellStyle name="Normal 6 2 3 2 2 4 2 4" xfId="22390"/>
    <cellStyle name="Normal 6 2 3 2 2 4 2 5" xfId="32947"/>
    <cellStyle name="Normal 6 2 3 2 2 4 2 6" xfId="43502"/>
    <cellStyle name="Normal 6 2 3 2 2 4 2 7" xfId="54066"/>
    <cellStyle name="Normal 6 2 3 2 2 4 3" xfId="9523"/>
    <cellStyle name="Normal 6 2 3 2 2 4 3 2" xfId="25030"/>
    <cellStyle name="Normal 6 2 3 2 2 4 3 3" xfId="35587"/>
    <cellStyle name="Normal 6 2 3 2 2 4 3 4" xfId="46142"/>
    <cellStyle name="Normal 6 2 3 2 2 4 3 5" xfId="56706"/>
    <cellStyle name="Normal 6 2 3 2 2 4 4" xfId="4241"/>
    <cellStyle name="Normal 6 2 3 2 2 4 5" xfId="14819"/>
    <cellStyle name="Normal 6 2 3 2 2 4 6" xfId="19750"/>
    <cellStyle name="Normal 6 2 3 2 2 4 7" xfId="30307"/>
    <cellStyle name="Normal 6 2 3 2 2 4 8" xfId="40862"/>
    <cellStyle name="Normal 6 2 3 2 2 4 9" xfId="51426"/>
    <cellStyle name="Normal 6 2 3 2 2 5" xfId="5650"/>
    <cellStyle name="Normal 6 2 3 2 2 5 2" xfId="10932"/>
    <cellStyle name="Normal 6 2 3 2 2 5 2 2" xfId="26438"/>
    <cellStyle name="Normal 6 2 3 2 2 5 2 3" xfId="36995"/>
    <cellStyle name="Normal 6 2 3 2 2 5 2 4" xfId="47550"/>
    <cellStyle name="Normal 6 2 3 2 2 5 2 5" xfId="58114"/>
    <cellStyle name="Normal 6 2 3 2 2 5 3" xfId="16051"/>
    <cellStyle name="Normal 6 2 3 2 2 5 4" xfId="21158"/>
    <cellStyle name="Normal 6 2 3 2 2 5 5" xfId="31715"/>
    <cellStyle name="Normal 6 2 3 2 2 5 6" xfId="42270"/>
    <cellStyle name="Normal 6 2 3 2 2 5 7" xfId="52834"/>
    <cellStyle name="Normal 6 2 3 2 2 6" xfId="8291"/>
    <cellStyle name="Normal 6 2 3 2 2 6 2" xfId="23798"/>
    <cellStyle name="Normal 6 2 3 2 2 6 3" xfId="34355"/>
    <cellStyle name="Normal 6 2 3 2 2 6 4" xfId="44910"/>
    <cellStyle name="Normal 6 2 3 2 2 6 5" xfId="55474"/>
    <cellStyle name="Normal 6 2 3 2 2 7" xfId="3013"/>
    <cellStyle name="Normal 6 2 3 2 2 8" xfId="13587"/>
    <cellStyle name="Normal 6 2 3 2 2 9" xfId="18518"/>
    <cellStyle name="Normal 6 2 3 2 3" xfId="540"/>
    <cellStyle name="Normal 6 2 3 2 3 10" xfId="39806"/>
    <cellStyle name="Normal 6 2 3 2 3 11" xfId="50370"/>
    <cellStyle name="Normal 6 2 3 2 3 2" xfId="1245"/>
    <cellStyle name="Normal 6 2 3 2 3 2 10" xfId="51074"/>
    <cellStyle name="Normal 6 2 3 2 3 2 2" xfId="2477"/>
    <cellStyle name="Normal 6 2 3 2 3 2 2 2" xfId="7763"/>
    <cellStyle name="Normal 6 2 3 2 3 2 2 2 2" xfId="13044"/>
    <cellStyle name="Normal 6 2 3 2 3 2 2 2 2 2" xfId="28550"/>
    <cellStyle name="Normal 6 2 3 2 3 2 2 2 2 3" xfId="39107"/>
    <cellStyle name="Normal 6 2 3 2 3 2 2 2 2 4" xfId="49662"/>
    <cellStyle name="Normal 6 2 3 2 3 2 2 2 2 5" xfId="60226"/>
    <cellStyle name="Normal 6 2 3 2 3 2 2 2 3" xfId="18163"/>
    <cellStyle name="Normal 6 2 3 2 3 2 2 2 4" xfId="23270"/>
    <cellStyle name="Normal 6 2 3 2 3 2 2 2 5" xfId="33827"/>
    <cellStyle name="Normal 6 2 3 2 3 2 2 2 6" xfId="44382"/>
    <cellStyle name="Normal 6 2 3 2 3 2 2 2 7" xfId="54946"/>
    <cellStyle name="Normal 6 2 3 2 3 2 2 3" xfId="10403"/>
    <cellStyle name="Normal 6 2 3 2 3 2 2 3 2" xfId="25910"/>
    <cellStyle name="Normal 6 2 3 2 3 2 2 3 3" xfId="36467"/>
    <cellStyle name="Normal 6 2 3 2 3 2 2 3 4" xfId="47022"/>
    <cellStyle name="Normal 6 2 3 2 3 2 2 3 5" xfId="57586"/>
    <cellStyle name="Normal 6 2 3 2 3 2 2 4" xfId="5121"/>
    <cellStyle name="Normal 6 2 3 2 3 2 2 5" xfId="15699"/>
    <cellStyle name="Normal 6 2 3 2 3 2 2 6" xfId="20630"/>
    <cellStyle name="Normal 6 2 3 2 3 2 2 7" xfId="31187"/>
    <cellStyle name="Normal 6 2 3 2 3 2 2 8" xfId="41742"/>
    <cellStyle name="Normal 6 2 3 2 3 2 2 9" xfId="52306"/>
    <cellStyle name="Normal 6 2 3 2 3 2 3" xfId="6531"/>
    <cellStyle name="Normal 6 2 3 2 3 2 3 2" xfId="11812"/>
    <cellStyle name="Normal 6 2 3 2 3 2 3 2 2" xfId="27318"/>
    <cellStyle name="Normal 6 2 3 2 3 2 3 2 3" xfId="37875"/>
    <cellStyle name="Normal 6 2 3 2 3 2 3 2 4" xfId="48430"/>
    <cellStyle name="Normal 6 2 3 2 3 2 3 2 5" xfId="58994"/>
    <cellStyle name="Normal 6 2 3 2 3 2 3 3" xfId="16931"/>
    <cellStyle name="Normal 6 2 3 2 3 2 3 4" xfId="22038"/>
    <cellStyle name="Normal 6 2 3 2 3 2 3 5" xfId="32595"/>
    <cellStyle name="Normal 6 2 3 2 3 2 3 6" xfId="43150"/>
    <cellStyle name="Normal 6 2 3 2 3 2 3 7" xfId="53714"/>
    <cellStyle name="Normal 6 2 3 2 3 2 4" xfId="9171"/>
    <cellStyle name="Normal 6 2 3 2 3 2 4 2" xfId="24678"/>
    <cellStyle name="Normal 6 2 3 2 3 2 4 3" xfId="35235"/>
    <cellStyle name="Normal 6 2 3 2 3 2 4 4" xfId="45790"/>
    <cellStyle name="Normal 6 2 3 2 3 2 4 5" xfId="56354"/>
    <cellStyle name="Normal 6 2 3 2 3 2 5" xfId="3889"/>
    <cellStyle name="Normal 6 2 3 2 3 2 6" xfId="14467"/>
    <cellStyle name="Normal 6 2 3 2 3 2 7" xfId="19398"/>
    <cellStyle name="Normal 6 2 3 2 3 2 8" xfId="29955"/>
    <cellStyle name="Normal 6 2 3 2 3 2 9" xfId="40510"/>
    <cellStyle name="Normal 6 2 3 2 3 3" xfId="1773"/>
    <cellStyle name="Normal 6 2 3 2 3 3 2" xfId="7059"/>
    <cellStyle name="Normal 6 2 3 2 3 3 2 2" xfId="12340"/>
    <cellStyle name="Normal 6 2 3 2 3 3 2 2 2" xfId="27846"/>
    <cellStyle name="Normal 6 2 3 2 3 3 2 2 3" xfId="38403"/>
    <cellStyle name="Normal 6 2 3 2 3 3 2 2 4" xfId="48958"/>
    <cellStyle name="Normal 6 2 3 2 3 3 2 2 5" xfId="59522"/>
    <cellStyle name="Normal 6 2 3 2 3 3 2 3" xfId="17459"/>
    <cellStyle name="Normal 6 2 3 2 3 3 2 4" xfId="22566"/>
    <cellStyle name="Normal 6 2 3 2 3 3 2 5" xfId="33123"/>
    <cellStyle name="Normal 6 2 3 2 3 3 2 6" xfId="43678"/>
    <cellStyle name="Normal 6 2 3 2 3 3 2 7" xfId="54242"/>
    <cellStyle name="Normal 6 2 3 2 3 3 3" xfId="9699"/>
    <cellStyle name="Normal 6 2 3 2 3 3 3 2" xfId="25206"/>
    <cellStyle name="Normal 6 2 3 2 3 3 3 3" xfId="35763"/>
    <cellStyle name="Normal 6 2 3 2 3 3 3 4" xfId="46318"/>
    <cellStyle name="Normal 6 2 3 2 3 3 3 5" xfId="56882"/>
    <cellStyle name="Normal 6 2 3 2 3 3 4" xfId="4417"/>
    <cellStyle name="Normal 6 2 3 2 3 3 5" xfId="14995"/>
    <cellStyle name="Normal 6 2 3 2 3 3 6" xfId="19926"/>
    <cellStyle name="Normal 6 2 3 2 3 3 7" xfId="30483"/>
    <cellStyle name="Normal 6 2 3 2 3 3 8" xfId="41038"/>
    <cellStyle name="Normal 6 2 3 2 3 3 9" xfId="51602"/>
    <cellStyle name="Normal 6 2 3 2 3 4" xfId="5826"/>
    <cellStyle name="Normal 6 2 3 2 3 4 2" xfId="11108"/>
    <cellStyle name="Normal 6 2 3 2 3 4 2 2" xfId="26614"/>
    <cellStyle name="Normal 6 2 3 2 3 4 2 3" xfId="37171"/>
    <cellStyle name="Normal 6 2 3 2 3 4 2 4" xfId="47726"/>
    <cellStyle name="Normal 6 2 3 2 3 4 2 5" xfId="58290"/>
    <cellStyle name="Normal 6 2 3 2 3 4 3" xfId="16227"/>
    <cellStyle name="Normal 6 2 3 2 3 4 4" xfId="21334"/>
    <cellStyle name="Normal 6 2 3 2 3 4 5" xfId="31891"/>
    <cellStyle name="Normal 6 2 3 2 3 4 6" xfId="42446"/>
    <cellStyle name="Normal 6 2 3 2 3 4 7" xfId="53010"/>
    <cellStyle name="Normal 6 2 3 2 3 5" xfId="8467"/>
    <cellStyle name="Normal 6 2 3 2 3 5 2" xfId="23974"/>
    <cellStyle name="Normal 6 2 3 2 3 5 3" xfId="34531"/>
    <cellStyle name="Normal 6 2 3 2 3 5 4" xfId="45086"/>
    <cellStyle name="Normal 6 2 3 2 3 5 5" xfId="55650"/>
    <cellStyle name="Normal 6 2 3 2 3 6" xfId="3185"/>
    <cellStyle name="Normal 6 2 3 2 3 7" xfId="13763"/>
    <cellStyle name="Normal 6 2 3 2 3 8" xfId="18694"/>
    <cellStyle name="Normal 6 2 3 2 3 9" xfId="29251"/>
    <cellStyle name="Normal 6 2 3 2 4" xfId="893"/>
    <cellStyle name="Normal 6 2 3 2 4 10" xfId="50722"/>
    <cellStyle name="Normal 6 2 3 2 4 2" xfId="2125"/>
    <cellStyle name="Normal 6 2 3 2 4 2 2" xfId="7411"/>
    <cellStyle name="Normal 6 2 3 2 4 2 2 2" xfId="12692"/>
    <cellStyle name="Normal 6 2 3 2 4 2 2 2 2" xfId="28198"/>
    <cellStyle name="Normal 6 2 3 2 4 2 2 2 3" xfId="38755"/>
    <cellStyle name="Normal 6 2 3 2 4 2 2 2 4" xfId="49310"/>
    <cellStyle name="Normal 6 2 3 2 4 2 2 2 5" xfId="59874"/>
    <cellStyle name="Normal 6 2 3 2 4 2 2 3" xfId="17811"/>
    <cellStyle name="Normal 6 2 3 2 4 2 2 4" xfId="22918"/>
    <cellStyle name="Normal 6 2 3 2 4 2 2 5" xfId="33475"/>
    <cellStyle name="Normal 6 2 3 2 4 2 2 6" xfId="44030"/>
    <cellStyle name="Normal 6 2 3 2 4 2 2 7" xfId="54594"/>
    <cellStyle name="Normal 6 2 3 2 4 2 3" xfId="10051"/>
    <cellStyle name="Normal 6 2 3 2 4 2 3 2" xfId="25558"/>
    <cellStyle name="Normal 6 2 3 2 4 2 3 3" xfId="36115"/>
    <cellStyle name="Normal 6 2 3 2 4 2 3 4" xfId="46670"/>
    <cellStyle name="Normal 6 2 3 2 4 2 3 5" xfId="57234"/>
    <cellStyle name="Normal 6 2 3 2 4 2 4" xfId="4769"/>
    <cellStyle name="Normal 6 2 3 2 4 2 5" xfId="15347"/>
    <cellStyle name="Normal 6 2 3 2 4 2 6" xfId="20278"/>
    <cellStyle name="Normal 6 2 3 2 4 2 7" xfId="30835"/>
    <cellStyle name="Normal 6 2 3 2 4 2 8" xfId="41390"/>
    <cellStyle name="Normal 6 2 3 2 4 2 9" xfId="51954"/>
    <cellStyle name="Normal 6 2 3 2 4 3" xfId="6179"/>
    <cellStyle name="Normal 6 2 3 2 4 3 2" xfId="11460"/>
    <cellStyle name="Normal 6 2 3 2 4 3 2 2" xfId="26966"/>
    <cellStyle name="Normal 6 2 3 2 4 3 2 3" xfId="37523"/>
    <cellStyle name="Normal 6 2 3 2 4 3 2 4" xfId="48078"/>
    <cellStyle name="Normal 6 2 3 2 4 3 2 5" xfId="58642"/>
    <cellStyle name="Normal 6 2 3 2 4 3 3" xfId="16579"/>
    <cellStyle name="Normal 6 2 3 2 4 3 4" xfId="21686"/>
    <cellStyle name="Normal 6 2 3 2 4 3 5" xfId="32243"/>
    <cellStyle name="Normal 6 2 3 2 4 3 6" xfId="42798"/>
    <cellStyle name="Normal 6 2 3 2 4 3 7" xfId="53362"/>
    <cellStyle name="Normal 6 2 3 2 4 4" xfId="8819"/>
    <cellStyle name="Normal 6 2 3 2 4 4 2" xfId="24326"/>
    <cellStyle name="Normal 6 2 3 2 4 4 3" xfId="34883"/>
    <cellStyle name="Normal 6 2 3 2 4 4 4" xfId="45438"/>
    <cellStyle name="Normal 6 2 3 2 4 4 5" xfId="56002"/>
    <cellStyle name="Normal 6 2 3 2 4 5" xfId="3537"/>
    <cellStyle name="Normal 6 2 3 2 4 6" xfId="14115"/>
    <cellStyle name="Normal 6 2 3 2 4 7" xfId="19046"/>
    <cellStyle name="Normal 6 2 3 2 4 8" xfId="29603"/>
    <cellStyle name="Normal 6 2 3 2 4 9" xfId="40158"/>
    <cellStyle name="Normal 6 2 3 2 5" xfId="1421"/>
    <cellStyle name="Normal 6 2 3 2 5 2" xfId="6707"/>
    <cellStyle name="Normal 6 2 3 2 5 2 2" xfId="11988"/>
    <cellStyle name="Normal 6 2 3 2 5 2 2 2" xfId="27494"/>
    <cellStyle name="Normal 6 2 3 2 5 2 2 3" xfId="38051"/>
    <cellStyle name="Normal 6 2 3 2 5 2 2 4" xfId="48606"/>
    <cellStyle name="Normal 6 2 3 2 5 2 2 5" xfId="59170"/>
    <cellStyle name="Normal 6 2 3 2 5 2 3" xfId="17107"/>
    <cellStyle name="Normal 6 2 3 2 5 2 4" xfId="22214"/>
    <cellStyle name="Normal 6 2 3 2 5 2 5" xfId="32771"/>
    <cellStyle name="Normal 6 2 3 2 5 2 6" xfId="43326"/>
    <cellStyle name="Normal 6 2 3 2 5 2 7" xfId="53890"/>
    <cellStyle name="Normal 6 2 3 2 5 3" xfId="9347"/>
    <cellStyle name="Normal 6 2 3 2 5 3 2" xfId="24854"/>
    <cellStyle name="Normal 6 2 3 2 5 3 3" xfId="35411"/>
    <cellStyle name="Normal 6 2 3 2 5 3 4" xfId="45966"/>
    <cellStyle name="Normal 6 2 3 2 5 3 5" xfId="56530"/>
    <cellStyle name="Normal 6 2 3 2 5 4" xfId="4065"/>
    <cellStyle name="Normal 6 2 3 2 5 5" xfId="14643"/>
    <cellStyle name="Normal 6 2 3 2 5 6" xfId="19574"/>
    <cellStyle name="Normal 6 2 3 2 5 7" xfId="30131"/>
    <cellStyle name="Normal 6 2 3 2 5 8" xfId="40686"/>
    <cellStyle name="Normal 6 2 3 2 5 9" xfId="51250"/>
    <cellStyle name="Normal 6 2 3 2 6" xfId="2653"/>
    <cellStyle name="Normal 6 2 3 2 6 2" xfId="7939"/>
    <cellStyle name="Normal 6 2 3 2 6 2 2" xfId="13220"/>
    <cellStyle name="Normal 6 2 3 2 6 2 2 2" xfId="28726"/>
    <cellStyle name="Normal 6 2 3 2 6 2 2 3" xfId="39283"/>
    <cellStyle name="Normal 6 2 3 2 6 2 2 4" xfId="49838"/>
    <cellStyle name="Normal 6 2 3 2 6 2 2 5" xfId="60402"/>
    <cellStyle name="Normal 6 2 3 2 6 2 3" xfId="23446"/>
    <cellStyle name="Normal 6 2 3 2 6 2 4" xfId="34003"/>
    <cellStyle name="Normal 6 2 3 2 6 2 5" xfId="44558"/>
    <cellStyle name="Normal 6 2 3 2 6 2 6" xfId="55122"/>
    <cellStyle name="Normal 6 2 3 2 6 3" xfId="10579"/>
    <cellStyle name="Normal 6 2 3 2 6 3 2" xfId="26086"/>
    <cellStyle name="Normal 6 2 3 2 6 3 3" xfId="36643"/>
    <cellStyle name="Normal 6 2 3 2 6 3 4" xfId="47198"/>
    <cellStyle name="Normal 6 2 3 2 6 3 5" xfId="57762"/>
    <cellStyle name="Normal 6 2 3 2 6 4" xfId="5297"/>
    <cellStyle name="Normal 6 2 3 2 6 5" xfId="15875"/>
    <cellStyle name="Normal 6 2 3 2 6 6" xfId="20806"/>
    <cellStyle name="Normal 6 2 3 2 6 7" xfId="31363"/>
    <cellStyle name="Normal 6 2 3 2 6 8" xfId="41918"/>
    <cellStyle name="Normal 6 2 3 2 6 9" xfId="52482"/>
    <cellStyle name="Normal 6 2 3 2 7" xfId="5474"/>
    <cellStyle name="Normal 6 2 3 2 7 2" xfId="10756"/>
    <cellStyle name="Normal 6 2 3 2 7 2 2" xfId="26262"/>
    <cellStyle name="Normal 6 2 3 2 7 2 3" xfId="36819"/>
    <cellStyle name="Normal 6 2 3 2 7 2 4" xfId="47374"/>
    <cellStyle name="Normal 6 2 3 2 7 2 5" xfId="57938"/>
    <cellStyle name="Normal 6 2 3 2 7 3" xfId="20982"/>
    <cellStyle name="Normal 6 2 3 2 7 4" xfId="31539"/>
    <cellStyle name="Normal 6 2 3 2 7 5" xfId="42094"/>
    <cellStyle name="Normal 6 2 3 2 7 6" xfId="52658"/>
    <cellStyle name="Normal 6 2 3 2 8" xfId="8115"/>
    <cellStyle name="Normal 6 2 3 2 8 2" xfId="23622"/>
    <cellStyle name="Normal 6 2 3 2 8 3" xfId="34179"/>
    <cellStyle name="Normal 6 2 3 2 8 4" xfId="44734"/>
    <cellStyle name="Normal 6 2 3 2 8 5" xfId="55298"/>
    <cellStyle name="Normal 6 2 3 2 9" xfId="2830"/>
    <cellStyle name="Normal 6 2 3 3" xfId="277"/>
    <cellStyle name="Normal 6 2 3 3 10" xfId="28992"/>
    <cellStyle name="Normal 6 2 3 3 11" xfId="39547"/>
    <cellStyle name="Normal 6 2 3 3 12" xfId="50107"/>
    <cellStyle name="Normal 6 2 3 3 2" xfId="630"/>
    <cellStyle name="Normal 6 2 3 3 2 10" xfId="50459"/>
    <cellStyle name="Normal 6 2 3 3 2 2" xfId="1862"/>
    <cellStyle name="Normal 6 2 3 3 2 2 2" xfId="7148"/>
    <cellStyle name="Normal 6 2 3 3 2 2 2 2" xfId="12429"/>
    <cellStyle name="Normal 6 2 3 3 2 2 2 2 2" xfId="27935"/>
    <cellStyle name="Normal 6 2 3 3 2 2 2 2 3" xfId="38492"/>
    <cellStyle name="Normal 6 2 3 3 2 2 2 2 4" xfId="49047"/>
    <cellStyle name="Normal 6 2 3 3 2 2 2 2 5" xfId="59611"/>
    <cellStyle name="Normal 6 2 3 3 2 2 2 3" xfId="17548"/>
    <cellStyle name="Normal 6 2 3 3 2 2 2 4" xfId="22655"/>
    <cellStyle name="Normal 6 2 3 3 2 2 2 5" xfId="33212"/>
    <cellStyle name="Normal 6 2 3 3 2 2 2 6" xfId="43767"/>
    <cellStyle name="Normal 6 2 3 3 2 2 2 7" xfId="54331"/>
    <cellStyle name="Normal 6 2 3 3 2 2 3" xfId="9788"/>
    <cellStyle name="Normal 6 2 3 3 2 2 3 2" xfId="25295"/>
    <cellStyle name="Normal 6 2 3 3 2 2 3 3" xfId="35852"/>
    <cellStyle name="Normal 6 2 3 3 2 2 3 4" xfId="46407"/>
    <cellStyle name="Normal 6 2 3 3 2 2 3 5" xfId="56971"/>
    <cellStyle name="Normal 6 2 3 3 2 2 4" xfId="4506"/>
    <cellStyle name="Normal 6 2 3 3 2 2 5" xfId="15084"/>
    <cellStyle name="Normal 6 2 3 3 2 2 6" xfId="20015"/>
    <cellStyle name="Normal 6 2 3 3 2 2 7" xfId="30572"/>
    <cellStyle name="Normal 6 2 3 3 2 2 8" xfId="41127"/>
    <cellStyle name="Normal 6 2 3 3 2 2 9" xfId="51691"/>
    <cellStyle name="Normal 6 2 3 3 2 3" xfId="5916"/>
    <cellStyle name="Normal 6 2 3 3 2 3 2" xfId="11197"/>
    <cellStyle name="Normal 6 2 3 3 2 3 2 2" xfId="26703"/>
    <cellStyle name="Normal 6 2 3 3 2 3 2 3" xfId="37260"/>
    <cellStyle name="Normal 6 2 3 3 2 3 2 4" xfId="47815"/>
    <cellStyle name="Normal 6 2 3 3 2 3 2 5" xfId="58379"/>
    <cellStyle name="Normal 6 2 3 3 2 3 3" xfId="16316"/>
    <cellStyle name="Normal 6 2 3 3 2 3 4" xfId="21423"/>
    <cellStyle name="Normal 6 2 3 3 2 3 5" xfId="31980"/>
    <cellStyle name="Normal 6 2 3 3 2 3 6" xfId="42535"/>
    <cellStyle name="Normal 6 2 3 3 2 3 7" xfId="53099"/>
    <cellStyle name="Normal 6 2 3 3 2 4" xfId="8556"/>
    <cellStyle name="Normal 6 2 3 3 2 4 2" xfId="24063"/>
    <cellStyle name="Normal 6 2 3 3 2 4 3" xfId="34620"/>
    <cellStyle name="Normal 6 2 3 3 2 4 4" xfId="45175"/>
    <cellStyle name="Normal 6 2 3 3 2 4 5" xfId="55739"/>
    <cellStyle name="Normal 6 2 3 3 2 5" xfId="3274"/>
    <cellStyle name="Normal 6 2 3 3 2 6" xfId="13852"/>
    <cellStyle name="Normal 6 2 3 3 2 7" xfId="18783"/>
    <cellStyle name="Normal 6 2 3 3 2 8" xfId="29340"/>
    <cellStyle name="Normal 6 2 3 3 2 9" xfId="39895"/>
    <cellStyle name="Normal 6 2 3 3 3" xfId="982"/>
    <cellStyle name="Normal 6 2 3 3 3 10" xfId="50811"/>
    <cellStyle name="Normal 6 2 3 3 3 2" xfId="2214"/>
    <cellStyle name="Normal 6 2 3 3 3 2 2" xfId="7500"/>
    <cellStyle name="Normal 6 2 3 3 3 2 2 2" xfId="12781"/>
    <cellStyle name="Normal 6 2 3 3 3 2 2 2 2" xfId="28287"/>
    <cellStyle name="Normal 6 2 3 3 3 2 2 2 3" xfId="38844"/>
    <cellStyle name="Normal 6 2 3 3 3 2 2 2 4" xfId="49399"/>
    <cellStyle name="Normal 6 2 3 3 3 2 2 2 5" xfId="59963"/>
    <cellStyle name="Normal 6 2 3 3 3 2 2 3" xfId="17900"/>
    <cellStyle name="Normal 6 2 3 3 3 2 2 4" xfId="23007"/>
    <cellStyle name="Normal 6 2 3 3 3 2 2 5" xfId="33564"/>
    <cellStyle name="Normal 6 2 3 3 3 2 2 6" xfId="44119"/>
    <cellStyle name="Normal 6 2 3 3 3 2 2 7" xfId="54683"/>
    <cellStyle name="Normal 6 2 3 3 3 2 3" xfId="10140"/>
    <cellStyle name="Normal 6 2 3 3 3 2 3 2" xfId="25647"/>
    <cellStyle name="Normal 6 2 3 3 3 2 3 3" xfId="36204"/>
    <cellStyle name="Normal 6 2 3 3 3 2 3 4" xfId="46759"/>
    <cellStyle name="Normal 6 2 3 3 3 2 3 5" xfId="57323"/>
    <cellStyle name="Normal 6 2 3 3 3 2 4" xfId="4858"/>
    <cellStyle name="Normal 6 2 3 3 3 2 5" xfId="15436"/>
    <cellStyle name="Normal 6 2 3 3 3 2 6" xfId="20367"/>
    <cellStyle name="Normal 6 2 3 3 3 2 7" xfId="30924"/>
    <cellStyle name="Normal 6 2 3 3 3 2 8" xfId="41479"/>
    <cellStyle name="Normal 6 2 3 3 3 2 9" xfId="52043"/>
    <cellStyle name="Normal 6 2 3 3 3 3" xfId="6268"/>
    <cellStyle name="Normal 6 2 3 3 3 3 2" xfId="11549"/>
    <cellStyle name="Normal 6 2 3 3 3 3 2 2" xfId="27055"/>
    <cellStyle name="Normal 6 2 3 3 3 3 2 3" xfId="37612"/>
    <cellStyle name="Normal 6 2 3 3 3 3 2 4" xfId="48167"/>
    <cellStyle name="Normal 6 2 3 3 3 3 2 5" xfId="58731"/>
    <cellStyle name="Normal 6 2 3 3 3 3 3" xfId="16668"/>
    <cellStyle name="Normal 6 2 3 3 3 3 4" xfId="21775"/>
    <cellStyle name="Normal 6 2 3 3 3 3 5" xfId="32332"/>
    <cellStyle name="Normal 6 2 3 3 3 3 6" xfId="42887"/>
    <cellStyle name="Normal 6 2 3 3 3 3 7" xfId="53451"/>
    <cellStyle name="Normal 6 2 3 3 3 4" xfId="8908"/>
    <cellStyle name="Normal 6 2 3 3 3 4 2" xfId="24415"/>
    <cellStyle name="Normal 6 2 3 3 3 4 3" xfId="34972"/>
    <cellStyle name="Normal 6 2 3 3 3 4 4" xfId="45527"/>
    <cellStyle name="Normal 6 2 3 3 3 4 5" xfId="56091"/>
    <cellStyle name="Normal 6 2 3 3 3 5" xfId="3626"/>
    <cellStyle name="Normal 6 2 3 3 3 6" xfId="14204"/>
    <cellStyle name="Normal 6 2 3 3 3 7" xfId="19135"/>
    <cellStyle name="Normal 6 2 3 3 3 8" xfId="29692"/>
    <cellStyle name="Normal 6 2 3 3 3 9" xfId="40247"/>
    <cellStyle name="Normal 6 2 3 3 4" xfId="1510"/>
    <cellStyle name="Normal 6 2 3 3 4 2" xfId="6796"/>
    <cellStyle name="Normal 6 2 3 3 4 2 2" xfId="12077"/>
    <cellStyle name="Normal 6 2 3 3 4 2 2 2" xfId="27583"/>
    <cellStyle name="Normal 6 2 3 3 4 2 2 3" xfId="38140"/>
    <cellStyle name="Normal 6 2 3 3 4 2 2 4" xfId="48695"/>
    <cellStyle name="Normal 6 2 3 3 4 2 2 5" xfId="59259"/>
    <cellStyle name="Normal 6 2 3 3 4 2 3" xfId="17196"/>
    <cellStyle name="Normal 6 2 3 3 4 2 4" xfId="22303"/>
    <cellStyle name="Normal 6 2 3 3 4 2 5" xfId="32860"/>
    <cellStyle name="Normal 6 2 3 3 4 2 6" xfId="43415"/>
    <cellStyle name="Normal 6 2 3 3 4 2 7" xfId="53979"/>
    <cellStyle name="Normal 6 2 3 3 4 3" xfId="9436"/>
    <cellStyle name="Normal 6 2 3 3 4 3 2" xfId="24943"/>
    <cellStyle name="Normal 6 2 3 3 4 3 3" xfId="35500"/>
    <cellStyle name="Normal 6 2 3 3 4 3 4" xfId="46055"/>
    <cellStyle name="Normal 6 2 3 3 4 3 5" xfId="56619"/>
    <cellStyle name="Normal 6 2 3 3 4 4" xfId="4154"/>
    <cellStyle name="Normal 6 2 3 3 4 5" xfId="14732"/>
    <cellStyle name="Normal 6 2 3 3 4 6" xfId="19663"/>
    <cellStyle name="Normal 6 2 3 3 4 7" xfId="30220"/>
    <cellStyle name="Normal 6 2 3 3 4 8" xfId="40775"/>
    <cellStyle name="Normal 6 2 3 3 4 9" xfId="51339"/>
    <cellStyle name="Normal 6 2 3 3 5" xfId="5563"/>
    <cellStyle name="Normal 6 2 3 3 5 2" xfId="10845"/>
    <cellStyle name="Normal 6 2 3 3 5 2 2" xfId="26351"/>
    <cellStyle name="Normal 6 2 3 3 5 2 3" xfId="36908"/>
    <cellStyle name="Normal 6 2 3 3 5 2 4" xfId="47463"/>
    <cellStyle name="Normal 6 2 3 3 5 2 5" xfId="58027"/>
    <cellStyle name="Normal 6 2 3 3 5 3" xfId="15964"/>
    <cellStyle name="Normal 6 2 3 3 5 4" xfId="21071"/>
    <cellStyle name="Normal 6 2 3 3 5 5" xfId="31628"/>
    <cellStyle name="Normal 6 2 3 3 5 6" xfId="42183"/>
    <cellStyle name="Normal 6 2 3 3 5 7" xfId="52747"/>
    <cellStyle name="Normal 6 2 3 3 6" xfId="8204"/>
    <cellStyle name="Normal 6 2 3 3 6 2" xfId="23711"/>
    <cellStyle name="Normal 6 2 3 3 6 3" xfId="34268"/>
    <cellStyle name="Normal 6 2 3 3 6 4" xfId="44823"/>
    <cellStyle name="Normal 6 2 3 3 6 5" xfId="55387"/>
    <cellStyle name="Normal 6 2 3 3 7" xfId="2926"/>
    <cellStyle name="Normal 6 2 3 3 8" xfId="13500"/>
    <cellStyle name="Normal 6 2 3 3 9" xfId="18431"/>
    <cellStyle name="Normal 6 2 3 4" xfId="453"/>
    <cellStyle name="Normal 6 2 3 4 10" xfId="39721"/>
    <cellStyle name="Normal 6 2 3 4 11" xfId="50283"/>
    <cellStyle name="Normal 6 2 3 4 2" xfId="1158"/>
    <cellStyle name="Normal 6 2 3 4 2 10" xfId="50987"/>
    <cellStyle name="Normal 6 2 3 4 2 2" xfId="2390"/>
    <cellStyle name="Normal 6 2 3 4 2 2 2" xfId="7676"/>
    <cellStyle name="Normal 6 2 3 4 2 2 2 2" xfId="12957"/>
    <cellStyle name="Normal 6 2 3 4 2 2 2 2 2" xfId="28463"/>
    <cellStyle name="Normal 6 2 3 4 2 2 2 2 3" xfId="39020"/>
    <cellStyle name="Normal 6 2 3 4 2 2 2 2 4" xfId="49575"/>
    <cellStyle name="Normal 6 2 3 4 2 2 2 2 5" xfId="60139"/>
    <cellStyle name="Normal 6 2 3 4 2 2 2 3" xfId="18076"/>
    <cellStyle name="Normal 6 2 3 4 2 2 2 4" xfId="23183"/>
    <cellStyle name="Normal 6 2 3 4 2 2 2 5" xfId="33740"/>
    <cellStyle name="Normal 6 2 3 4 2 2 2 6" xfId="44295"/>
    <cellStyle name="Normal 6 2 3 4 2 2 2 7" xfId="54859"/>
    <cellStyle name="Normal 6 2 3 4 2 2 3" xfId="10316"/>
    <cellStyle name="Normal 6 2 3 4 2 2 3 2" xfId="25823"/>
    <cellStyle name="Normal 6 2 3 4 2 2 3 3" xfId="36380"/>
    <cellStyle name="Normal 6 2 3 4 2 2 3 4" xfId="46935"/>
    <cellStyle name="Normal 6 2 3 4 2 2 3 5" xfId="57499"/>
    <cellStyle name="Normal 6 2 3 4 2 2 4" xfId="5034"/>
    <cellStyle name="Normal 6 2 3 4 2 2 5" xfId="15612"/>
    <cellStyle name="Normal 6 2 3 4 2 2 6" xfId="20543"/>
    <cellStyle name="Normal 6 2 3 4 2 2 7" xfId="31100"/>
    <cellStyle name="Normal 6 2 3 4 2 2 8" xfId="41655"/>
    <cellStyle name="Normal 6 2 3 4 2 2 9" xfId="52219"/>
    <cellStyle name="Normal 6 2 3 4 2 3" xfId="6444"/>
    <cellStyle name="Normal 6 2 3 4 2 3 2" xfId="11725"/>
    <cellStyle name="Normal 6 2 3 4 2 3 2 2" xfId="27231"/>
    <cellStyle name="Normal 6 2 3 4 2 3 2 3" xfId="37788"/>
    <cellStyle name="Normal 6 2 3 4 2 3 2 4" xfId="48343"/>
    <cellStyle name="Normal 6 2 3 4 2 3 2 5" xfId="58907"/>
    <cellStyle name="Normal 6 2 3 4 2 3 3" xfId="16844"/>
    <cellStyle name="Normal 6 2 3 4 2 3 4" xfId="21951"/>
    <cellStyle name="Normal 6 2 3 4 2 3 5" xfId="32508"/>
    <cellStyle name="Normal 6 2 3 4 2 3 6" xfId="43063"/>
    <cellStyle name="Normal 6 2 3 4 2 3 7" xfId="53627"/>
    <cellStyle name="Normal 6 2 3 4 2 4" xfId="9084"/>
    <cellStyle name="Normal 6 2 3 4 2 4 2" xfId="24591"/>
    <cellStyle name="Normal 6 2 3 4 2 4 3" xfId="35148"/>
    <cellStyle name="Normal 6 2 3 4 2 4 4" xfId="45703"/>
    <cellStyle name="Normal 6 2 3 4 2 4 5" xfId="56267"/>
    <cellStyle name="Normal 6 2 3 4 2 5" xfId="3802"/>
    <cellStyle name="Normal 6 2 3 4 2 6" xfId="14380"/>
    <cellStyle name="Normal 6 2 3 4 2 7" xfId="19311"/>
    <cellStyle name="Normal 6 2 3 4 2 8" xfId="29868"/>
    <cellStyle name="Normal 6 2 3 4 2 9" xfId="40423"/>
    <cellStyle name="Normal 6 2 3 4 3" xfId="1686"/>
    <cellStyle name="Normal 6 2 3 4 3 2" xfId="6972"/>
    <cellStyle name="Normal 6 2 3 4 3 2 2" xfId="12253"/>
    <cellStyle name="Normal 6 2 3 4 3 2 2 2" xfId="27759"/>
    <cellStyle name="Normal 6 2 3 4 3 2 2 3" xfId="38316"/>
    <cellStyle name="Normal 6 2 3 4 3 2 2 4" xfId="48871"/>
    <cellStyle name="Normal 6 2 3 4 3 2 2 5" xfId="59435"/>
    <cellStyle name="Normal 6 2 3 4 3 2 3" xfId="17372"/>
    <cellStyle name="Normal 6 2 3 4 3 2 4" xfId="22479"/>
    <cellStyle name="Normal 6 2 3 4 3 2 5" xfId="33036"/>
    <cellStyle name="Normal 6 2 3 4 3 2 6" xfId="43591"/>
    <cellStyle name="Normal 6 2 3 4 3 2 7" xfId="54155"/>
    <cellStyle name="Normal 6 2 3 4 3 3" xfId="9612"/>
    <cellStyle name="Normal 6 2 3 4 3 3 2" xfId="25119"/>
    <cellStyle name="Normal 6 2 3 4 3 3 3" xfId="35676"/>
    <cellStyle name="Normal 6 2 3 4 3 3 4" xfId="46231"/>
    <cellStyle name="Normal 6 2 3 4 3 3 5" xfId="56795"/>
    <cellStyle name="Normal 6 2 3 4 3 4" xfId="4330"/>
    <cellStyle name="Normal 6 2 3 4 3 5" xfId="14908"/>
    <cellStyle name="Normal 6 2 3 4 3 6" xfId="19839"/>
    <cellStyle name="Normal 6 2 3 4 3 7" xfId="30396"/>
    <cellStyle name="Normal 6 2 3 4 3 8" xfId="40951"/>
    <cellStyle name="Normal 6 2 3 4 3 9" xfId="51515"/>
    <cellStyle name="Normal 6 2 3 4 4" xfId="5739"/>
    <cellStyle name="Normal 6 2 3 4 4 2" xfId="11021"/>
    <cellStyle name="Normal 6 2 3 4 4 2 2" xfId="26527"/>
    <cellStyle name="Normal 6 2 3 4 4 2 3" xfId="37084"/>
    <cellStyle name="Normal 6 2 3 4 4 2 4" xfId="47639"/>
    <cellStyle name="Normal 6 2 3 4 4 2 5" xfId="58203"/>
    <cellStyle name="Normal 6 2 3 4 4 3" xfId="16140"/>
    <cellStyle name="Normal 6 2 3 4 4 4" xfId="21247"/>
    <cellStyle name="Normal 6 2 3 4 4 5" xfId="31804"/>
    <cellStyle name="Normal 6 2 3 4 4 6" xfId="42359"/>
    <cellStyle name="Normal 6 2 3 4 4 7" xfId="52923"/>
    <cellStyle name="Normal 6 2 3 4 5" xfId="8380"/>
    <cellStyle name="Normal 6 2 3 4 5 2" xfId="23887"/>
    <cellStyle name="Normal 6 2 3 4 5 3" xfId="34444"/>
    <cellStyle name="Normal 6 2 3 4 5 4" xfId="44999"/>
    <cellStyle name="Normal 6 2 3 4 5 5" xfId="55563"/>
    <cellStyle name="Normal 6 2 3 4 6" xfId="3100"/>
    <cellStyle name="Normal 6 2 3 4 7" xfId="13676"/>
    <cellStyle name="Normal 6 2 3 4 8" xfId="18607"/>
    <cellStyle name="Normal 6 2 3 4 9" xfId="29166"/>
    <cellStyle name="Normal 6 2 3 5" xfId="806"/>
    <cellStyle name="Normal 6 2 3 5 10" xfId="50635"/>
    <cellStyle name="Normal 6 2 3 5 2" xfId="2038"/>
    <cellStyle name="Normal 6 2 3 5 2 2" xfId="7324"/>
    <cellStyle name="Normal 6 2 3 5 2 2 2" xfId="12605"/>
    <cellStyle name="Normal 6 2 3 5 2 2 2 2" xfId="28111"/>
    <cellStyle name="Normal 6 2 3 5 2 2 2 3" xfId="38668"/>
    <cellStyle name="Normal 6 2 3 5 2 2 2 4" xfId="49223"/>
    <cellStyle name="Normal 6 2 3 5 2 2 2 5" xfId="59787"/>
    <cellStyle name="Normal 6 2 3 5 2 2 3" xfId="17724"/>
    <cellStyle name="Normal 6 2 3 5 2 2 4" xfId="22831"/>
    <cellStyle name="Normal 6 2 3 5 2 2 5" xfId="33388"/>
    <cellStyle name="Normal 6 2 3 5 2 2 6" xfId="43943"/>
    <cellStyle name="Normal 6 2 3 5 2 2 7" xfId="54507"/>
    <cellStyle name="Normal 6 2 3 5 2 3" xfId="9964"/>
    <cellStyle name="Normal 6 2 3 5 2 3 2" xfId="25471"/>
    <cellStyle name="Normal 6 2 3 5 2 3 3" xfId="36028"/>
    <cellStyle name="Normal 6 2 3 5 2 3 4" xfId="46583"/>
    <cellStyle name="Normal 6 2 3 5 2 3 5" xfId="57147"/>
    <cellStyle name="Normal 6 2 3 5 2 4" xfId="4682"/>
    <cellStyle name="Normal 6 2 3 5 2 5" xfId="15260"/>
    <cellStyle name="Normal 6 2 3 5 2 6" xfId="20191"/>
    <cellStyle name="Normal 6 2 3 5 2 7" xfId="30748"/>
    <cellStyle name="Normal 6 2 3 5 2 8" xfId="41303"/>
    <cellStyle name="Normal 6 2 3 5 2 9" xfId="51867"/>
    <cellStyle name="Normal 6 2 3 5 3" xfId="6092"/>
    <cellStyle name="Normal 6 2 3 5 3 2" xfId="11373"/>
    <cellStyle name="Normal 6 2 3 5 3 2 2" xfId="26879"/>
    <cellStyle name="Normal 6 2 3 5 3 2 3" xfId="37436"/>
    <cellStyle name="Normal 6 2 3 5 3 2 4" xfId="47991"/>
    <cellStyle name="Normal 6 2 3 5 3 2 5" xfId="58555"/>
    <cellStyle name="Normal 6 2 3 5 3 3" xfId="16492"/>
    <cellStyle name="Normal 6 2 3 5 3 4" xfId="21599"/>
    <cellStyle name="Normal 6 2 3 5 3 5" xfId="32156"/>
    <cellStyle name="Normal 6 2 3 5 3 6" xfId="42711"/>
    <cellStyle name="Normal 6 2 3 5 3 7" xfId="53275"/>
    <cellStyle name="Normal 6 2 3 5 4" xfId="8732"/>
    <cellStyle name="Normal 6 2 3 5 4 2" xfId="24239"/>
    <cellStyle name="Normal 6 2 3 5 4 3" xfId="34796"/>
    <cellStyle name="Normal 6 2 3 5 4 4" xfId="45351"/>
    <cellStyle name="Normal 6 2 3 5 4 5" xfId="55915"/>
    <cellStyle name="Normal 6 2 3 5 5" xfId="3450"/>
    <cellStyle name="Normal 6 2 3 5 6" xfId="14028"/>
    <cellStyle name="Normal 6 2 3 5 7" xfId="18959"/>
    <cellStyle name="Normal 6 2 3 5 8" xfId="29516"/>
    <cellStyle name="Normal 6 2 3 5 9" xfId="40071"/>
    <cellStyle name="Normal 6 2 3 6" xfId="1334"/>
    <cellStyle name="Normal 6 2 3 6 2" xfId="6620"/>
    <cellStyle name="Normal 6 2 3 6 2 2" xfId="11901"/>
    <cellStyle name="Normal 6 2 3 6 2 2 2" xfId="27407"/>
    <cellStyle name="Normal 6 2 3 6 2 2 3" xfId="37964"/>
    <cellStyle name="Normal 6 2 3 6 2 2 4" xfId="48519"/>
    <cellStyle name="Normal 6 2 3 6 2 2 5" xfId="59083"/>
    <cellStyle name="Normal 6 2 3 6 2 3" xfId="17020"/>
    <cellStyle name="Normal 6 2 3 6 2 4" xfId="22127"/>
    <cellStyle name="Normal 6 2 3 6 2 5" xfId="32684"/>
    <cellStyle name="Normal 6 2 3 6 2 6" xfId="43239"/>
    <cellStyle name="Normal 6 2 3 6 2 7" xfId="53803"/>
    <cellStyle name="Normal 6 2 3 6 3" xfId="9260"/>
    <cellStyle name="Normal 6 2 3 6 3 2" xfId="24767"/>
    <cellStyle name="Normal 6 2 3 6 3 3" xfId="35324"/>
    <cellStyle name="Normal 6 2 3 6 3 4" xfId="45879"/>
    <cellStyle name="Normal 6 2 3 6 3 5" xfId="56443"/>
    <cellStyle name="Normal 6 2 3 6 4" xfId="3978"/>
    <cellStyle name="Normal 6 2 3 6 5" xfId="14556"/>
    <cellStyle name="Normal 6 2 3 6 6" xfId="19487"/>
    <cellStyle name="Normal 6 2 3 6 7" xfId="30044"/>
    <cellStyle name="Normal 6 2 3 6 8" xfId="40599"/>
    <cellStyle name="Normal 6 2 3 6 9" xfId="51163"/>
    <cellStyle name="Normal 6 2 3 7" xfId="2566"/>
    <cellStyle name="Normal 6 2 3 7 2" xfId="7852"/>
    <cellStyle name="Normal 6 2 3 7 2 2" xfId="13133"/>
    <cellStyle name="Normal 6 2 3 7 2 2 2" xfId="28639"/>
    <cellStyle name="Normal 6 2 3 7 2 2 3" xfId="39196"/>
    <cellStyle name="Normal 6 2 3 7 2 2 4" xfId="49751"/>
    <cellStyle name="Normal 6 2 3 7 2 2 5" xfId="60315"/>
    <cellStyle name="Normal 6 2 3 7 2 3" xfId="23359"/>
    <cellStyle name="Normal 6 2 3 7 2 4" xfId="33916"/>
    <cellStyle name="Normal 6 2 3 7 2 5" xfId="44471"/>
    <cellStyle name="Normal 6 2 3 7 2 6" xfId="55035"/>
    <cellStyle name="Normal 6 2 3 7 3" xfId="10492"/>
    <cellStyle name="Normal 6 2 3 7 3 2" xfId="25999"/>
    <cellStyle name="Normal 6 2 3 7 3 3" xfId="36556"/>
    <cellStyle name="Normal 6 2 3 7 3 4" xfId="47111"/>
    <cellStyle name="Normal 6 2 3 7 3 5" xfId="57675"/>
    <cellStyle name="Normal 6 2 3 7 4" xfId="5210"/>
    <cellStyle name="Normal 6 2 3 7 5" xfId="15788"/>
    <cellStyle name="Normal 6 2 3 7 6" xfId="20719"/>
    <cellStyle name="Normal 6 2 3 7 7" xfId="31276"/>
    <cellStyle name="Normal 6 2 3 7 8" xfId="41831"/>
    <cellStyle name="Normal 6 2 3 7 9" xfId="52395"/>
    <cellStyle name="Normal 6 2 3 8" xfId="5387"/>
    <cellStyle name="Normal 6 2 3 8 2" xfId="10669"/>
    <cellStyle name="Normal 6 2 3 8 2 2" xfId="26175"/>
    <cellStyle name="Normal 6 2 3 8 2 3" xfId="36732"/>
    <cellStyle name="Normal 6 2 3 8 2 4" xfId="47287"/>
    <cellStyle name="Normal 6 2 3 8 2 5" xfId="57851"/>
    <cellStyle name="Normal 6 2 3 8 3" xfId="20895"/>
    <cellStyle name="Normal 6 2 3 8 4" xfId="31452"/>
    <cellStyle name="Normal 6 2 3 8 5" xfId="42007"/>
    <cellStyle name="Normal 6 2 3 8 6" xfId="52571"/>
    <cellStyle name="Normal 6 2 3 9" xfId="8028"/>
    <cellStyle name="Normal 6 2 3 9 2" xfId="23535"/>
    <cellStyle name="Normal 6 2 3 9 3" xfId="34092"/>
    <cellStyle name="Normal 6 2 3 9 4" xfId="44647"/>
    <cellStyle name="Normal 6 2 3 9 5" xfId="55211"/>
    <cellStyle name="Normal 6 2 4" xfId="122"/>
    <cellStyle name="Normal 6 2 5" xfId="73"/>
    <cellStyle name="Normal 6 2 5 10" xfId="2730"/>
    <cellStyle name="Normal 6 2 5 11" xfId="13354"/>
    <cellStyle name="Normal 6 2 5 12" xfId="18283"/>
    <cellStyle name="Normal 6 2 5 13" xfId="28804"/>
    <cellStyle name="Normal 6 2 5 14" xfId="39359"/>
    <cellStyle name="Normal 6 2 5 15" xfId="49960"/>
    <cellStyle name="Normal 6 2 5 2" xfId="214"/>
    <cellStyle name="Normal 6 2 5 2 10" xfId="13441"/>
    <cellStyle name="Normal 6 2 5 2 11" xfId="18371"/>
    <cellStyle name="Normal 6 2 5 2 12" xfId="28933"/>
    <cellStyle name="Normal 6 2 5 2 13" xfId="39488"/>
    <cellStyle name="Normal 6 2 5 2 14" xfId="50048"/>
    <cellStyle name="Normal 6 2 5 2 2" xfId="394"/>
    <cellStyle name="Normal 6 2 5 2 2 10" xfId="29109"/>
    <cellStyle name="Normal 6 2 5 2 2 11" xfId="39664"/>
    <cellStyle name="Normal 6 2 5 2 2 12" xfId="50224"/>
    <cellStyle name="Normal 6 2 5 2 2 2" xfId="747"/>
    <cellStyle name="Normal 6 2 5 2 2 2 10" xfId="50576"/>
    <cellStyle name="Normal 6 2 5 2 2 2 2" xfId="1979"/>
    <cellStyle name="Normal 6 2 5 2 2 2 2 2" xfId="7265"/>
    <cellStyle name="Normal 6 2 5 2 2 2 2 2 2" xfId="12546"/>
    <cellStyle name="Normal 6 2 5 2 2 2 2 2 2 2" xfId="28052"/>
    <cellStyle name="Normal 6 2 5 2 2 2 2 2 2 3" xfId="38609"/>
    <cellStyle name="Normal 6 2 5 2 2 2 2 2 2 4" xfId="49164"/>
    <cellStyle name="Normal 6 2 5 2 2 2 2 2 2 5" xfId="59728"/>
    <cellStyle name="Normal 6 2 5 2 2 2 2 2 3" xfId="17665"/>
    <cellStyle name="Normal 6 2 5 2 2 2 2 2 4" xfId="22772"/>
    <cellStyle name="Normal 6 2 5 2 2 2 2 2 5" xfId="33329"/>
    <cellStyle name="Normal 6 2 5 2 2 2 2 2 6" xfId="43884"/>
    <cellStyle name="Normal 6 2 5 2 2 2 2 2 7" xfId="54448"/>
    <cellStyle name="Normal 6 2 5 2 2 2 2 3" xfId="9905"/>
    <cellStyle name="Normal 6 2 5 2 2 2 2 3 2" xfId="25412"/>
    <cellStyle name="Normal 6 2 5 2 2 2 2 3 3" xfId="35969"/>
    <cellStyle name="Normal 6 2 5 2 2 2 2 3 4" xfId="46524"/>
    <cellStyle name="Normal 6 2 5 2 2 2 2 3 5" xfId="57088"/>
    <cellStyle name="Normal 6 2 5 2 2 2 2 4" xfId="4623"/>
    <cellStyle name="Normal 6 2 5 2 2 2 2 5" xfId="15201"/>
    <cellStyle name="Normal 6 2 5 2 2 2 2 6" xfId="20132"/>
    <cellStyle name="Normal 6 2 5 2 2 2 2 7" xfId="30689"/>
    <cellStyle name="Normal 6 2 5 2 2 2 2 8" xfId="41244"/>
    <cellStyle name="Normal 6 2 5 2 2 2 2 9" xfId="51808"/>
    <cellStyle name="Normal 6 2 5 2 2 2 3" xfId="6033"/>
    <cellStyle name="Normal 6 2 5 2 2 2 3 2" xfId="11314"/>
    <cellStyle name="Normal 6 2 5 2 2 2 3 2 2" xfId="26820"/>
    <cellStyle name="Normal 6 2 5 2 2 2 3 2 3" xfId="37377"/>
    <cellStyle name="Normal 6 2 5 2 2 2 3 2 4" xfId="47932"/>
    <cellStyle name="Normal 6 2 5 2 2 2 3 2 5" xfId="58496"/>
    <cellStyle name="Normal 6 2 5 2 2 2 3 3" xfId="16433"/>
    <cellStyle name="Normal 6 2 5 2 2 2 3 4" xfId="21540"/>
    <cellStyle name="Normal 6 2 5 2 2 2 3 5" xfId="32097"/>
    <cellStyle name="Normal 6 2 5 2 2 2 3 6" xfId="42652"/>
    <cellStyle name="Normal 6 2 5 2 2 2 3 7" xfId="53216"/>
    <cellStyle name="Normal 6 2 5 2 2 2 4" xfId="8673"/>
    <cellStyle name="Normal 6 2 5 2 2 2 4 2" xfId="24180"/>
    <cellStyle name="Normal 6 2 5 2 2 2 4 3" xfId="34737"/>
    <cellStyle name="Normal 6 2 5 2 2 2 4 4" xfId="45292"/>
    <cellStyle name="Normal 6 2 5 2 2 2 4 5" xfId="55856"/>
    <cellStyle name="Normal 6 2 5 2 2 2 5" xfId="3391"/>
    <cellStyle name="Normal 6 2 5 2 2 2 6" xfId="13969"/>
    <cellStyle name="Normal 6 2 5 2 2 2 7" xfId="18900"/>
    <cellStyle name="Normal 6 2 5 2 2 2 8" xfId="29457"/>
    <cellStyle name="Normal 6 2 5 2 2 2 9" xfId="40012"/>
    <cellStyle name="Normal 6 2 5 2 2 3" xfId="1099"/>
    <cellStyle name="Normal 6 2 5 2 2 3 10" xfId="50928"/>
    <cellStyle name="Normal 6 2 5 2 2 3 2" xfId="2331"/>
    <cellStyle name="Normal 6 2 5 2 2 3 2 2" xfId="7617"/>
    <cellStyle name="Normal 6 2 5 2 2 3 2 2 2" xfId="12898"/>
    <cellStyle name="Normal 6 2 5 2 2 3 2 2 2 2" xfId="28404"/>
    <cellStyle name="Normal 6 2 5 2 2 3 2 2 2 3" xfId="38961"/>
    <cellStyle name="Normal 6 2 5 2 2 3 2 2 2 4" xfId="49516"/>
    <cellStyle name="Normal 6 2 5 2 2 3 2 2 2 5" xfId="60080"/>
    <cellStyle name="Normal 6 2 5 2 2 3 2 2 3" xfId="18017"/>
    <cellStyle name="Normal 6 2 5 2 2 3 2 2 4" xfId="23124"/>
    <cellStyle name="Normal 6 2 5 2 2 3 2 2 5" xfId="33681"/>
    <cellStyle name="Normal 6 2 5 2 2 3 2 2 6" xfId="44236"/>
    <cellStyle name="Normal 6 2 5 2 2 3 2 2 7" xfId="54800"/>
    <cellStyle name="Normal 6 2 5 2 2 3 2 3" xfId="10257"/>
    <cellStyle name="Normal 6 2 5 2 2 3 2 3 2" xfId="25764"/>
    <cellStyle name="Normal 6 2 5 2 2 3 2 3 3" xfId="36321"/>
    <cellStyle name="Normal 6 2 5 2 2 3 2 3 4" xfId="46876"/>
    <cellStyle name="Normal 6 2 5 2 2 3 2 3 5" xfId="57440"/>
    <cellStyle name="Normal 6 2 5 2 2 3 2 4" xfId="4975"/>
    <cellStyle name="Normal 6 2 5 2 2 3 2 5" xfId="15553"/>
    <cellStyle name="Normal 6 2 5 2 2 3 2 6" xfId="20484"/>
    <cellStyle name="Normal 6 2 5 2 2 3 2 7" xfId="31041"/>
    <cellStyle name="Normal 6 2 5 2 2 3 2 8" xfId="41596"/>
    <cellStyle name="Normal 6 2 5 2 2 3 2 9" xfId="52160"/>
    <cellStyle name="Normal 6 2 5 2 2 3 3" xfId="6385"/>
    <cellStyle name="Normal 6 2 5 2 2 3 3 2" xfId="11666"/>
    <cellStyle name="Normal 6 2 5 2 2 3 3 2 2" xfId="27172"/>
    <cellStyle name="Normal 6 2 5 2 2 3 3 2 3" xfId="37729"/>
    <cellStyle name="Normal 6 2 5 2 2 3 3 2 4" xfId="48284"/>
    <cellStyle name="Normal 6 2 5 2 2 3 3 2 5" xfId="58848"/>
    <cellStyle name="Normal 6 2 5 2 2 3 3 3" xfId="16785"/>
    <cellStyle name="Normal 6 2 5 2 2 3 3 4" xfId="21892"/>
    <cellStyle name="Normal 6 2 5 2 2 3 3 5" xfId="32449"/>
    <cellStyle name="Normal 6 2 5 2 2 3 3 6" xfId="43004"/>
    <cellStyle name="Normal 6 2 5 2 2 3 3 7" xfId="53568"/>
    <cellStyle name="Normal 6 2 5 2 2 3 4" xfId="9025"/>
    <cellStyle name="Normal 6 2 5 2 2 3 4 2" xfId="24532"/>
    <cellStyle name="Normal 6 2 5 2 2 3 4 3" xfId="35089"/>
    <cellStyle name="Normal 6 2 5 2 2 3 4 4" xfId="45644"/>
    <cellStyle name="Normal 6 2 5 2 2 3 4 5" xfId="56208"/>
    <cellStyle name="Normal 6 2 5 2 2 3 5" xfId="3743"/>
    <cellStyle name="Normal 6 2 5 2 2 3 6" xfId="14321"/>
    <cellStyle name="Normal 6 2 5 2 2 3 7" xfId="19252"/>
    <cellStyle name="Normal 6 2 5 2 2 3 8" xfId="29809"/>
    <cellStyle name="Normal 6 2 5 2 2 3 9" xfId="40364"/>
    <cellStyle name="Normal 6 2 5 2 2 4" xfId="1627"/>
    <cellStyle name="Normal 6 2 5 2 2 4 2" xfId="6913"/>
    <cellStyle name="Normal 6 2 5 2 2 4 2 2" xfId="12194"/>
    <cellStyle name="Normal 6 2 5 2 2 4 2 2 2" xfId="27700"/>
    <cellStyle name="Normal 6 2 5 2 2 4 2 2 3" xfId="38257"/>
    <cellStyle name="Normal 6 2 5 2 2 4 2 2 4" xfId="48812"/>
    <cellStyle name="Normal 6 2 5 2 2 4 2 2 5" xfId="59376"/>
    <cellStyle name="Normal 6 2 5 2 2 4 2 3" xfId="17313"/>
    <cellStyle name="Normal 6 2 5 2 2 4 2 4" xfId="22420"/>
    <cellStyle name="Normal 6 2 5 2 2 4 2 5" xfId="32977"/>
    <cellStyle name="Normal 6 2 5 2 2 4 2 6" xfId="43532"/>
    <cellStyle name="Normal 6 2 5 2 2 4 2 7" xfId="54096"/>
    <cellStyle name="Normal 6 2 5 2 2 4 3" xfId="9553"/>
    <cellStyle name="Normal 6 2 5 2 2 4 3 2" xfId="25060"/>
    <cellStyle name="Normal 6 2 5 2 2 4 3 3" xfId="35617"/>
    <cellStyle name="Normal 6 2 5 2 2 4 3 4" xfId="46172"/>
    <cellStyle name="Normal 6 2 5 2 2 4 3 5" xfId="56736"/>
    <cellStyle name="Normal 6 2 5 2 2 4 4" xfId="4271"/>
    <cellStyle name="Normal 6 2 5 2 2 4 5" xfId="14849"/>
    <cellStyle name="Normal 6 2 5 2 2 4 6" xfId="19780"/>
    <cellStyle name="Normal 6 2 5 2 2 4 7" xfId="30337"/>
    <cellStyle name="Normal 6 2 5 2 2 4 8" xfId="40892"/>
    <cellStyle name="Normal 6 2 5 2 2 4 9" xfId="51456"/>
    <cellStyle name="Normal 6 2 5 2 2 5" xfId="5680"/>
    <cellStyle name="Normal 6 2 5 2 2 5 2" xfId="10962"/>
    <cellStyle name="Normal 6 2 5 2 2 5 2 2" xfId="26468"/>
    <cellStyle name="Normal 6 2 5 2 2 5 2 3" xfId="37025"/>
    <cellStyle name="Normal 6 2 5 2 2 5 2 4" xfId="47580"/>
    <cellStyle name="Normal 6 2 5 2 2 5 2 5" xfId="58144"/>
    <cellStyle name="Normal 6 2 5 2 2 5 3" xfId="16081"/>
    <cellStyle name="Normal 6 2 5 2 2 5 4" xfId="21188"/>
    <cellStyle name="Normal 6 2 5 2 2 5 5" xfId="31745"/>
    <cellStyle name="Normal 6 2 5 2 2 5 6" xfId="42300"/>
    <cellStyle name="Normal 6 2 5 2 2 5 7" xfId="52864"/>
    <cellStyle name="Normal 6 2 5 2 2 6" xfId="8321"/>
    <cellStyle name="Normal 6 2 5 2 2 6 2" xfId="23828"/>
    <cellStyle name="Normal 6 2 5 2 2 6 3" xfId="34385"/>
    <cellStyle name="Normal 6 2 5 2 2 6 4" xfId="44940"/>
    <cellStyle name="Normal 6 2 5 2 2 6 5" xfId="55504"/>
    <cellStyle name="Normal 6 2 5 2 2 7" xfId="3043"/>
    <cellStyle name="Normal 6 2 5 2 2 8" xfId="13617"/>
    <cellStyle name="Normal 6 2 5 2 2 9" xfId="18548"/>
    <cellStyle name="Normal 6 2 5 2 3" xfId="570"/>
    <cellStyle name="Normal 6 2 5 2 3 10" xfId="39836"/>
    <cellStyle name="Normal 6 2 5 2 3 11" xfId="50400"/>
    <cellStyle name="Normal 6 2 5 2 3 2" xfId="1275"/>
    <cellStyle name="Normal 6 2 5 2 3 2 10" xfId="51104"/>
    <cellStyle name="Normal 6 2 5 2 3 2 2" xfId="2507"/>
    <cellStyle name="Normal 6 2 5 2 3 2 2 2" xfId="7793"/>
    <cellStyle name="Normal 6 2 5 2 3 2 2 2 2" xfId="13074"/>
    <cellStyle name="Normal 6 2 5 2 3 2 2 2 2 2" xfId="28580"/>
    <cellStyle name="Normal 6 2 5 2 3 2 2 2 2 3" xfId="39137"/>
    <cellStyle name="Normal 6 2 5 2 3 2 2 2 2 4" xfId="49692"/>
    <cellStyle name="Normal 6 2 5 2 3 2 2 2 2 5" xfId="60256"/>
    <cellStyle name="Normal 6 2 5 2 3 2 2 2 3" xfId="18193"/>
    <cellStyle name="Normal 6 2 5 2 3 2 2 2 4" xfId="23300"/>
    <cellStyle name="Normal 6 2 5 2 3 2 2 2 5" xfId="33857"/>
    <cellStyle name="Normal 6 2 5 2 3 2 2 2 6" xfId="44412"/>
    <cellStyle name="Normal 6 2 5 2 3 2 2 2 7" xfId="54976"/>
    <cellStyle name="Normal 6 2 5 2 3 2 2 3" xfId="10433"/>
    <cellStyle name="Normal 6 2 5 2 3 2 2 3 2" xfId="25940"/>
    <cellStyle name="Normal 6 2 5 2 3 2 2 3 3" xfId="36497"/>
    <cellStyle name="Normal 6 2 5 2 3 2 2 3 4" xfId="47052"/>
    <cellStyle name="Normal 6 2 5 2 3 2 2 3 5" xfId="57616"/>
    <cellStyle name="Normal 6 2 5 2 3 2 2 4" xfId="5151"/>
    <cellStyle name="Normal 6 2 5 2 3 2 2 5" xfId="15729"/>
    <cellStyle name="Normal 6 2 5 2 3 2 2 6" xfId="20660"/>
    <cellStyle name="Normal 6 2 5 2 3 2 2 7" xfId="31217"/>
    <cellStyle name="Normal 6 2 5 2 3 2 2 8" xfId="41772"/>
    <cellStyle name="Normal 6 2 5 2 3 2 2 9" xfId="52336"/>
    <cellStyle name="Normal 6 2 5 2 3 2 3" xfId="6561"/>
    <cellStyle name="Normal 6 2 5 2 3 2 3 2" xfId="11842"/>
    <cellStyle name="Normal 6 2 5 2 3 2 3 2 2" xfId="27348"/>
    <cellStyle name="Normal 6 2 5 2 3 2 3 2 3" xfId="37905"/>
    <cellStyle name="Normal 6 2 5 2 3 2 3 2 4" xfId="48460"/>
    <cellStyle name="Normal 6 2 5 2 3 2 3 2 5" xfId="59024"/>
    <cellStyle name="Normal 6 2 5 2 3 2 3 3" xfId="16961"/>
    <cellStyle name="Normal 6 2 5 2 3 2 3 4" xfId="22068"/>
    <cellStyle name="Normal 6 2 5 2 3 2 3 5" xfId="32625"/>
    <cellStyle name="Normal 6 2 5 2 3 2 3 6" xfId="43180"/>
    <cellStyle name="Normal 6 2 5 2 3 2 3 7" xfId="53744"/>
    <cellStyle name="Normal 6 2 5 2 3 2 4" xfId="9201"/>
    <cellStyle name="Normal 6 2 5 2 3 2 4 2" xfId="24708"/>
    <cellStyle name="Normal 6 2 5 2 3 2 4 3" xfId="35265"/>
    <cellStyle name="Normal 6 2 5 2 3 2 4 4" xfId="45820"/>
    <cellStyle name="Normal 6 2 5 2 3 2 4 5" xfId="56384"/>
    <cellStyle name="Normal 6 2 5 2 3 2 5" xfId="3919"/>
    <cellStyle name="Normal 6 2 5 2 3 2 6" xfId="14497"/>
    <cellStyle name="Normal 6 2 5 2 3 2 7" xfId="19428"/>
    <cellStyle name="Normal 6 2 5 2 3 2 8" xfId="29985"/>
    <cellStyle name="Normal 6 2 5 2 3 2 9" xfId="40540"/>
    <cellStyle name="Normal 6 2 5 2 3 3" xfId="1803"/>
    <cellStyle name="Normal 6 2 5 2 3 3 2" xfId="7089"/>
    <cellStyle name="Normal 6 2 5 2 3 3 2 2" xfId="12370"/>
    <cellStyle name="Normal 6 2 5 2 3 3 2 2 2" xfId="27876"/>
    <cellStyle name="Normal 6 2 5 2 3 3 2 2 3" xfId="38433"/>
    <cellStyle name="Normal 6 2 5 2 3 3 2 2 4" xfId="48988"/>
    <cellStyle name="Normal 6 2 5 2 3 3 2 2 5" xfId="59552"/>
    <cellStyle name="Normal 6 2 5 2 3 3 2 3" xfId="17489"/>
    <cellStyle name="Normal 6 2 5 2 3 3 2 4" xfId="22596"/>
    <cellStyle name="Normal 6 2 5 2 3 3 2 5" xfId="33153"/>
    <cellStyle name="Normal 6 2 5 2 3 3 2 6" xfId="43708"/>
    <cellStyle name="Normal 6 2 5 2 3 3 2 7" xfId="54272"/>
    <cellStyle name="Normal 6 2 5 2 3 3 3" xfId="9729"/>
    <cellStyle name="Normal 6 2 5 2 3 3 3 2" xfId="25236"/>
    <cellStyle name="Normal 6 2 5 2 3 3 3 3" xfId="35793"/>
    <cellStyle name="Normal 6 2 5 2 3 3 3 4" xfId="46348"/>
    <cellStyle name="Normal 6 2 5 2 3 3 3 5" xfId="56912"/>
    <cellStyle name="Normal 6 2 5 2 3 3 4" xfId="4447"/>
    <cellStyle name="Normal 6 2 5 2 3 3 5" xfId="15025"/>
    <cellStyle name="Normal 6 2 5 2 3 3 6" xfId="19956"/>
    <cellStyle name="Normal 6 2 5 2 3 3 7" xfId="30513"/>
    <cellStyle name="Normal 6 2 5 2 3 3 8" xfId="41068"/>
    <cellStyle name="Normal 6 2 5 2 3 3 9" xfId="51632"/>
    <cellStyle name="Normal 6 2 5 2 3 4" xfId="5856"/>
    <cellStyle name="Normal 6 2 5 2 3 4 2" xfId="11138"/>
    <cellStyle name="Normal 6 2 5 2 3 4 2 2" xfId="26644"/>
    <cellStyle name="Normal 6 2 5 2 3 4 2 3" xfId="37201"/>
    <cellStyle name="Normal 6 2 5 2 3 4 2 4" xfId="47756"/>
    <cellStyle name="Normal 6 2 5 2 3 4 2 5" xfId="58320"/>
    <cellStyle name="Normal 6 2 5 2 3 4 3" xfId="16257"/>
    <cellStyle name="Normal 6 2 5 2 3 4 4" xfId="21364"/>
    <cellStyle name="Normal 6 2 5 2 3 4 5" xfId="31921"/>
    <cellStyle name="Normal 6 2 5 2 3 4 6" xfId="42476"/>
    <cellStyle name="Normal 6 2 5 2 3 4 7" xfId="53040"/>
    <cellStyle name="Normal 6 2 5 2 3 5" xfId="8497"/>
    <cellStyle name="Normal 6 2 5 2 3 5 2" xfId="24004"/>
    <cellStyle name="Normal 6 2 5 2 3 5 3" xfId="34561"/>
    <cellStyle name="Normal 6 2 5 2 3 5 4" xfId="45116"/>
    <cellStyle name="Normal 6 2 5 2 3 5 5" xfId="55680"/>
    <cellStyle name="Normal 6 2 5 2 3 6" xfId="3215"/>
    <cellStyle name="Normal 6 2 5 2 3 7" xfId="13793"/>
    <cellStyle name="Normal 6 2 5 2 3 8" xfId="18724"/>
    <cellStyle name="Normal 6 2 5 2 3 9" xfId="29281"/>
    <cellStyle name="Normal 6 2 5 2 4" xfId="923"/>
    <cellStyle name="Normal 6 2 5 2 4 10" xfId="50752"/>
    <cellStyle name="Normal 6 2 5 2 4 2" xfId="2155"/>
    <cellStyle name="Normal 6 2 5 2 4 2 2" xfId="7441"/>
    <cellStyle name="Normal 6 2 5 2 4 2 2 2" xfId="12722"/>
    <cellStyle name="Normal 6 2 5 2 4 2 2 2 2" xfId="28228"/>
    <cellStyle name="Normal 6 2 5 2 4 2 2 2 3" xfId="38785"/>
    <cellStyle name="Normal 6 2 5 2 4 2 2 2 4" xfId="49340"/>
    <cellStyle name="Normal 6 2 5 2 4 2 2 2 5" xfId="59904"/>
    <cellStyle name="Normal 6 2 5 2 4 2 2 3" xfId="17841"/>
    <cellStyle name="Normal 6 2 5 2 4 2 2 4" xfId="22948"/>
    <cellStyle name="Normal 6 2 5 2 4 2 2 5" xfId="33505"/>
    <cellStyle name="Normal 6 2 5 2 4 2 2 6" xfId="44060"/>
    <cellStyle name="Normal 6 2 5 2 4 2 2 7" xfId="54624"/>
    <cellStyle name="Normal 6 2 5 2 4 2 3" xfId="10081"/>
    <cellStyle name="Normal 6 2 5 2 4 2 3 2" xfId="25588"/>
    <cellStyle name="Normal 6 2 5 2 4 2 3 3" xfId="36145"/>
    <cellStyle name="Normal 6 2 5 2 4 2 3 4" xfId="46700"/>
    <cellStyle name="Normal 6 2 5 2 4 2 3 5" xfId="57264"/>
    <cellStyle name="Normal 6 2 5 2 4 2 4" xfId="4799"/>
    <cellStyle name="Normal 6 2 5 2 4 2 5" xfId="15377"/>
    <cellStyle name="Normal 6 2 5 2 4 2 6" xfId="20308"/>
    <cellStyle name="Normal 6 2 5 2 4 2 7" xfId="30865"/>
    <cellStyle name="Normal 6 2 5 2 4 2 8" xfId="41420"/>
    <cellStyle name="Normal 6 2 5 2 4 2 9" xfId="51984"/>
    <cellStyle name="Normal 6 2 5 2 4 3" xfId="6209"/>
    <cellStyle name="Normal 6 2 5 2 4 3 2" xfId="11490"/>
    <cellStyle name="Normal 6 2 5 2 4 3 2 2" xfId="26996"/>
    <cellStyle name="Normal 6 2 5 2 4 3 2 3" xfId="37553"/>
    <cellStyle name="Normal 6 2 5 2 4 3 2 4" xfId="48108"/>
    <cellStyle name="Normal 6 2 5 2 4 3 2 5" xfId="58672"/>
    <cellStyle name="Normal 6 2 5 2 4 3 3" xfId="16609"/>
    <cellStyle name="Normal 6 2 5 2 4 3 4" xfId="21716"/>
    <cellStyle name="Normal 6 2 5 2 4 3 5" xfId="32273"/>
    <cellStyle name="Normal 6 2 5 2 4 3 6" xfId="42828"/>
    <cellStyle name="Normal 6 2 5 2 4 3 7" xfId="53392"/>
    <cellStyle name="Normal 6 2 5 2 4 4" xfId="8849"/>
    <cellStyle name="Normal 6 2 5 2 4 4 2" xfId="24356"/>
    <cellStyle name="Normal 6 2 5 2 4 4 3" xfId="34913"/>
    <cellStyle name="Normal 6 2 5 2 4 4 4" xfId="45468"/>
    <cellStyle name="Normal 6 2 5 2 4 4 5" xfId="56032"/>
    <cellStyle name="Normal 6 2 5 2 4 5" xfId="3567"/>
    <cellStyle name="Normal 6 2 5 2 4 6" xfId="14145"/>
    <cellStyle name="Normal 6 2 5 2 4 7" xfId="19076"/>
    <cellStyle name="Normal 6 2 5 2 4 8" xfId="29633"/>
    <cellStyle name="Normal 6 2 5 2 4 9" xfId="40188"/>
    <cellStyle name="Normal 6 2 5 2 5" xfId="1451"/>
    <cellStyle name="Normal 6 2 5 2 5 2" xfId="6737"/>
    <cellStyle name="Normal 6 2 5 2 5 2 2" xfId="12018"/>
    <cellStyle name="Normal 6 2 5 2 5 2 2 2" xfId="27524"/>
    <cellStyle name="Normal 6 2 5 2 5 2 2 3" xfId="38081"/>
    <cellStyle name="Normal 6 2 5 2 5 2 2 4" xfId="48636"/>
    <cellStyle name="Normal 6 2 5 2 5 2 2 5" xfId="59200"/>
    <cellStyle name="Normal 6 2 5 2 5 2 3" xfId="17137"/>
    <cellStyle name="Normal 6 2 5 2 5 2 4" xfId="22244"/>
    <cellStyle name="Normal 6 2 5 2 5 2 5" xfId="32801"/>
    <cellStyle name="Normal 6 2 5 2 5 2 6" xfId="43356"/>
    <cellStyle name="Normal 6 2 5 2 5 2 7" xfId="53920"/>
    <cellStyle name="Normal 6 2 5 2 5 3" xfId="9377"/>
    <cellStyle name="Normal 6 2 5 2 5 3 2" xfId="24884"/>
    <cellStyle name="Normal 6 2 5 2 5 3 3" xfId="35441"/>
    <cellStyle name="Normal 6 2 5 2 5 3 4" xfId="45996"/>
    <cellStyle name="Normal 6 2 5 2 5 3 5" xfId="56560"/>
    <cellStyle name="Normal 6 2 5 2 5 4" xfId="4095"/>
    <cellStyle name="Normal 6 2 5 2 5 5" xfId="14673"/>
    <cellStyle name="Normal 6 2 5 2 5 6" xfId="19604"/>
    <cellStyle name="Normal 6 2 5 2 5 7" xfId="30161"/>
    <cellStyle name="Normal 6 2 5 2 5 8" xfId="40716"/>
    <cellStyle name="Normal 6 2 5 2 5 9" xfId="51280"/>
    <cellStyle name="Normal 6 2 5 2 6" xfId="2683"/>
    <cellStyle name="Normal 6 2 5 2 6 2" xfId="7969"/>
    <cellStyle name="Normal 6 2 5 2 6 2 2" xfId="13250"/>
    <cellStyle name="Normal 6 2 5 2 6 2 2 2" xfId="28756"/>
    <cellStyle name="Normal 6 2 5 2 6 2 2 3" xfId="39313"/>
    <cellStyle name="Normal 6 2 5 2 6 2 2 4" xfId="49868"/>
    <cellStyle name="Normal 6 2 5 2 6 2 2 5" xfId="60432"/>
    <cellStyle name="Normal 6 2 5 2 6 2 3" xfId="23476"/>
    <cellStyle name="Normal 6 2 5 2 6 2 4" xfId="34033"/>
    <cellStyle name="Normal 6 2 5 2 6 2 5" xfId="44588"/>
    <cellStyle name="Normal 6 2 5 2 6 2 6" xfId="55152"/>
    <cellStyle name="Normal 6 2 5 2 6 3" xfId="10609"/>
    <cellStyle name="Normal 6 2 5 2 6 3 2" xfId="26116"/>
    <cellStyle name="Normal 6 2 5 2 6 3 3" xfId="36673"/>
    <cellStyle name="Normal 6 2 5 2 6 3 4" xfId="47228"/>
    <cellStyle name="Normal 6 2 5 2 6 3 5" xfId="57792"/>
    <cellStyle name="Normal 6 2 5 2 6 4" xfId="5327"/>
    <cellStyle name="Normal 6 2 5 2 6 5" xfId="15905"/>
    <cellStyle name="Normal 6 2 5 2 6 6" xfId="20836"/>
    <cellStyle name="Normal 6 2 5 2 6 7" xfId="31393"/>
    <cellStyle name="Normal 6 2 5 2 6 8" xfId="41948"/>
    <cellStyle name="Normal 6 2 5 2 6 9" xfId="52512"/>
    <cellStyle name="Normal 6 2 5 2 7" xfId="5504"/>
    <cellStyle name="Normal 6 2 5 2 7 2" xfId="10786"/>
    <cellStyle name="Normal 6 2 5 2 7 2 2" xfId="26292"/>
    <cellStyle name="Normal 6 2 5 2 7 2 3" xfId="36849"/>
    <cellStyle name="Normal 6 2 5 2 7 2 4" xfId="47404"/>
    <cellStyle name="Normal 6 2 5 2 7 2 5" xfId="57968"/>
    <cellStyle name="Normal 6 2 5 2 7 3" xfId="21012"/>
    <cellStyle name="Normal 6 2 5 2 7 4" xfId="31569"/>
    <cellStyle name="Normal 6 2 5 2 7 5" xfId="42124"/>
    <cellStyle name="Normal 6 2 5 2 7 6" xfId="52688"/>
    <cellStyle name="Normal 6 2 5 2 8" xfId="8145"/>
    <cellStyle name="Normal 6 2 5 2 8 2" xfId="23652"/>
    <cellStyle name="Normal 6 2 5 2 8 3" xfId="34209"/>
    <cellStyle name="Normal 6 2 5 2 8 4" xfId="44764"/>
    <cellStyle name="Normal 6 2 5 2 8 5" xfId="55328"/>
    <cellStyle name="Normal 6 2 5 2 9" xfId="2860"/>
    <cellStyle name="Normal 6 2 5 3" xfId="307"/>
    <cellStyle name="Normal 6 2 5 3 10" xfId="29022"/>
    <cellStyle name="Normal 6 2 5 3 11" xfId="39577"/>
    <cellStyle name="Normal 6 2 5 3 12" xfId="50137"/>
    <cellStyle name="Normal 6 2 5 3 2" xfId="660"/>
    <cellStyle name="Normal 6 2 5 3 2 10" xfId="50489"/>
    <cellStyle name="Normal 6 2 5 3 2 2" xfId="1892"/>
    <cellStyle name="Normal 6 2 5 3 2 2 2" xfId="7178"/>
    <cellStyle name="Normal 6 2 5 3 2 2 2 2" xfId="12459"/>
    <cellStyle name="Normal 6 2 5 3 2 2 2 2 2" xfId="27965"/>
    <cellStyle name="Normal 6 2 5 3 2 2 2 2 3" xfId="38522"/>
    <cellStyle name="Normal 6 2 5 3 2 2 2 2 4" xfId="49077"/>
    <cellStyle name="Normal 6 2 5 3 2 2 2 2 5" xfId="59641"/>
    <cellStyle name="Normal 6 2 5 3 2 2 2 3" xfId="17578"/>
    <cellStyle name="Normal 6 2 5 3 2 2 2 4" xfId="22685"/>
    <cellStyle name="Normal 6 2 5 3 2 2 2 5" xfId="33242"/>
    <cellStyle name="Normal 6 2 5 3 2 2 2 6" xfId="43797"/>
    <cellStyle name="Normal 6 2 5 3 2 2 2 7" xfId="54361"/>
    <cellStyle name="Normal 6 2 5 3 2 2 3" xfId="9818"/>
    <cellStyle name="Normal 6 2 5 3 2 2 3 2" xfId="25325"/>
    <cellStyle name="Normal 6 2 5 3 2 2 3 3" xfId="35882"/>
    <cellStyle name="Normal 6 2 5 3 2 2 3 4" xfId="46437"/>
    <cellStyle name="Normal 6 2 5 3 2 2 3 5" xfId="57001"/>
    <cellStyle name="Normal 6 2 5 3 2 2 4" xfId="4536"/>
    <cellStyle name="Normal 6 2 5 3 2 2 5" xfId="15114"/>
    <cellStyle name="Normal 6 2 5 3 2 2 6" xfId="20045"/>
    <cellStyle name="Normal 6 2 5 3 2 2 7" xfId="30602"/>
    <cellStyle name="Normal 6 2 5 3 2 2 8" xfId="41157"/>
    <cellStyle name="Normal 6 2 5 3 2 2 9" xfId="51721"/>
    <cellStyle name="Normal 6 2 5 3 2 3" xfId="5946"/>
    <cellStyle name="Normal 6 2 5 3 2 3 2" xfId="11227"/>
    <cellStyle name="Normal 6 2 5 3 2 3 2 2" xfId="26733"/>
    <cellStyle name="Normal 6 2 5 3 2 3 2 3" xfId="37290"/>
    <cellStyle name="Normal 6 2 5 3 2 3 2 4" xfId="47845"/>
    <cellStyle name="Normal 6 2 5 3 2 3 2 5" xfId="58409"/>
    <cellStyle name="Normal 6 2 5 3 2 3 3" xfId="16346"/>
    <cellStyle name="Normal 6 2 5 3 2 3 4" xfId="21453"/>
    <cellStyle name="Normal 6 2 5 3 2 3 5" xfId="32010"/>
    <cellStyle name="Normal 6 2 5 3 2 3 6" xfId="42565"/>
    <cellStyle name="Normal 6 2 5 3 2 3 7" xfId="53129"/>
    <cellStyle name="Normal 6 2 5 3 2 4" xfId="8586"/>
    <cellStyle name="Normal 6 2 5 3 2 4 2" xfId="24093"/>
    <cellStyle name="Normal 6 2 5 3 2 4 3" xfId="34650"/>
    <cellStyle name="Normal 6 2 5 3 2 4 4" xfId="45205"/>
    <cellStyle name="Normal 6 2 5 3 2 4 5" xfId="55769"/>
    <cellStyle name="Normal 6 2 5 3 2 5" xfId="3304"/>
    <cellStyle name="Normal 6 2 5 3 2 6" xfId="13882"/>
    <cellStyle name="Normal 6 2 5 3 2 7" xfId="18813"/>
    <cellStyle name="Normal 6 2 5 3 2 8" xfId="29370"/>
    <cellStyle name="Normal 6 2 5 3 2 9" xfId="39925"/>
    <cellStyle name="Normal 6 2 5 3 3" xfId="1012"/>
    <cellStyle name="Normal 6 2 5 3 3 10" xfId="50841"/>
    <cellStyle name="Normal 6 2 5 3 3 2" xfId="2244"/>
    <cellStyle name="Normal 6 2 5 3 3 2 2" xfId="7530"/>
    <cellStyle name="Normal 6 2 5 3 3 2 2 2" xfId="12811"/>
    <cellStyle name="Normal 6 2 5 3 3 2 2 2 2" xfId="28317"/>
    <cellStyle name="Normal 6 2 5 3 3 2 2 2 3" xfId="38874"/>
    <cellStyle name="Normal 6 2 5 3 3 2 2 2 4" xfId="49429"/>
    <cellStyle name="Normal 6 2 5 3 3 2 2 2 5" xfId="59993"/>
    <cellStyle name="Normal 6 2 5 3 3 2 2 3" xfId="17930"/>
    <cellStyle name="Normal 6 2 5 3 3 2 2 4" xfId="23037"/>
    <cellStyle name="Normal 6 2 5 3 3 2 2 5" xfId="33594"/>
    <cellStyle name="Normal 6 2 5 3 3 2 2 6" xfId="44149"/>
    <cellStyle name="Normal 6 2 5 3 3 2 2 7" xfId="54713"/>
    <cellStyle name="Normal 6 2 5 3 3 2 3" xfId="10170"/>
    <cellStyle name="Normal 6 2 5 3 3 2 3 2" xfId="25677"/>
    <cellStyle name="Normal 6 2 5 3 3 2 3 3" xfId="36234"/>
    <cellStyle name="Normal 6 2 5 3 3 2 3 4" xfId="46789"/>
    <cellStyle name="Normal 6 2 5 3 3 2 3 5" xfId="57353"/>
    <cellStyle name="Normal 6 2 5 3 3 2 4" xfId="4888"/>
    <cellStyle name="Normal 6 2 5 3 3 2 5" xfId="15466"/>
    <cellStyle name="Normal 6 2 5 3 3 2 6" xfId="20397"/>
    <cellStyle name="Normal 6 2 5 3 3 2 7" xfId="30954"/>
    <cellStyle name="Normal 6 2 5 3 3 2 8" xfId="41509"/>
    <cellStyle name="Normal 6 2 5 3 3 2 9" xfId="52073"/>
    <cellStyle name="Normal 6 2 5 3 3 3" xfId="6298"/>
    <cellStyle name="Normal 6 2 5 3 3 3 2" xfId="11579"/>
    <cellStyle name="Normal 6 2 5 3 3 3 2 2" xfId="27085"/>
    <cellStyle name="Normal 6 2 5 3 3 3 2 3" xfId="37642"/>
    <cellStyle name="Normal 6 2 5 3 3 3 2 4" xfId="48197"/>
    <cellStyle name="Normal 6 2 5 3 3 3 2 5" xfId="58761"/>
    <cellStyle name="Normal 6 2 5 3 3 3 3" xfId="16698"/>
    <cellStyle name="Normal 6 2 5 3 3 3 4" xfId="21805"/>
    <cellStyle name="Normal 6 2 5 3 3 3 5" xfId="32362"/>
    <cellStyle name="Normal 6 2 5 3 3 3 6" xfId="42917"/>
    <cellStyle name="Normal 6 2 5 3 3 3 7" xfId="53481"/>
    <cellStyle name="Normal 6 2 5 3 3 4" xfId="8938"/>
    <cellStyle name="Normal 6 2 5 3 3 4 2" xfId="24445"/>
    <cellStyle name="Normal 6 2 5 3 3 4 3" xfId="35002"/>
    <cellStyle name="Normal 6 2 5 3 3 4 4" xfId="45557"/>
    <cellStyle name="Normal 6 2 5 3 3 4 5" xfId="56121"/>
    <cellStyle name="Normal 6 2 5 3 3 5" xfId="3656"/>
    <cellStyle name="Normal 6 2 5 3 3 6" xfId="14234"/>
    <cellStyle name="Normal 6 2 5 3 3 7" xfId="19165"/>
    <cellStyle name="Normal 6 2 5 3 3 8" xfId="29722"/>
    <cellStyle name="Normal 6 2 5 3 3 9" xfId="40277"/>
    <cellStyle name="Normal 6 2 5 3 4" xfId="1540"/>
    <cellStyle name="Normal 6 2 5 3 4 2" xfId="6826"/>
    <cellStyle name="Normal 6 2 5 3 4 2 2" xfId="12107"/>
    <cellStyle name="Normal 6 2 5 3 4 2 2 2" xfId="27613"/>
    <cellStyle name="Normal 6 2 5 3 4 2 2 3" xfId="38170"/>
    <cellStyle name="Normal 6 2 5 3 4 2 2 4" xfId="48725"/>
    <cellStyle name="Normal 6 2 5 3 4 2 2 5" xfId="59289"/>
    <cellStyle name="Normal 6 2 5 3 4 2 3" xfId="17226"/>
    <cellStyle name="Normal 6 2 5 3 4 2 4" xfId="22333"/>
    <cellStyle name="Normal 6 2 5 3 4 2 5" xfId="32890"/>
    <cellStyle name="Normal 6 2 5 3 4 2 6" xfId="43445"/>
    <cellStyle name="Normal 6 2 5 3 4 2 7" xfId="54009"/>
    <cellStyle name="Normal 6 2 5 3 4 3" xfId="9466"/>
    <cellStyle name="Normal 6 2 5 3 4 3 2" xfId="24973"/>
    <cellStyle name="Normal 6 2 5 3 4 3 3" xfId="35530"/>
    <cellStyle name="Normal 6 2 5 3 4 3 4" xfId="46085"/>
    <cellStyle name="Normal 6 2 5 3 4 3 5" xfId="56649"/>
    <cellStyle name="Normal 6 2 5 3 4 4" xfId="4184"/>
    <cellStyle name="Normal 6 2 5 3 4 5" xfId="14762"/>
    <cellStyle name="Normal 6 2 5 3 4 6" xfId="19693"/>
    <cellStyle name="Normal 6 2 5 3 4 7" xfId="30250"/>
    <cellStyle name="Normal 6 2 5 3 4 8" xfId="40805"/>
    <cellStyle name="Normal 6 2 5 3 4 9" xfId="51369"/>
    <cellStyle name="Normal 6 2 5 3 5" xfId="5593"/>
    <cellStyle name="Normal 6 2 5 3 5 2" xfId="10875"/>
    <cellStyle name="Normal 6 2 5 3 5 2 2" xfId="26381"/>
    <cellStyle name="Normal 6 2 5 3 5 2 3" xfId="36938"/>
    <cellStyle name="Normal 6 2 5 3 5 2 4" xfId="47493"/>
    <cellStyle name="Normal 6 2 5 3 5 2 5" xfId="58057"/>
    <cellStyle name="Normal 6 2 5 3 5 3" xfId="15994"/>
    <cellStyle name="Normal 6 2 5 3 5 4" xfId="21101"/>
    <cellStyle name="Normal 6 2 5 3 5 5" xfId="31658"/>
    <cellStyle name="Normal 6 2 5 3 5 6" xfId="42213"/>
    <cellStyle name="Normal 6 2 5 3 5 7" xfId="52777"/>
    <cellStyle name="Normal 6 2 5 3 6" xfId="8234"/>
    <cellStyle name="Normal 6 2 5 3 6 2" xfId="23741"/>
    <cellStyle name="Normal 6 2 5 3 6 3" xfId="34298"/>
    <cellStyle name="Normal 6 2 5 3 6 4" xfId="44853"/>
    <cellStyle name="Normal 6 2 5 3 6 5" xfId="55417"/>
    <cellStyle name="Normal 6 2 5 3 7" xfId="2956"/>
    <cellStyle name="Normal 6 2 5 3 8" xfId="13530"/>
    <cellStyle name="Normal 6 2 5 3 9" xfId="18461"/>
    <cellStyle name="Normal 6 2 5 4" xfId="483"/>
    <cellStyle name="Normal 6 2 5 4 10" xfId="39751"/>
    <cellStyle name="Normal 6 2 5 4 11" xfId="50313"/>
    <cellStyle name="Normal 6 2 5 4 2" xfId="1188"/>
    <cellStyle name="Normal 6 2 5 4 2 10" xfId="51017"/>
    <cellStyle name="Normal 6 2 5 4 2 2" xfId="2420"/>
    <cellStyle name="Normal 6 2 5 4 2 2 2" xfId="7706"/>
    <cellStyle name="Normal 6 2 5 4 2 2 2 2" xfId="12987"/>
    <cellStyle name="Normal 6 2 5 4 2 2 2 2 2" xfId="28493"/>
    <cellStyle name="Normal 6 2 5 4 2 2 2 2 3" xfId="39050"/>
    <cellStyle name="Normal 6 2 5 4 2 2 2 2 4" xfId="49605"/>
    <cellStyle name="Normal 6 2 5 4 2 2 2 2 5" xfId="60169"/>
    <cellStyle name="Normal 6 2 5 4 2 2 2 3" xfId="18106"/>
    <cellStyle name="Normal 6 2 5 4 2 2 2 4" xfId="23213"/>
    <cellStyle name="Normal 6 2 5 4 2 2 2 5" xfId="33770"/>
    <cellStyle name="Normal 6 2 5 4 2 2 2 6" xfId="44325"/>
    <cellStyle name="Normal 6 2 5 4 2 2 2 7" xfId="54889"/>
    <cellStyle name="Normal 6 2 5 4 2 2 3" xfId="10346"/>
    <cellStyle name="Normal 6 2 5 4 2 2 3 2" xfId="25853"/>
    <cellStyle name="Normal 6 2 5 4 2 2 3 3" xfId="36410"/>
    <cellStyle name="Normal 6 2 5 4 2 2 3 4" xfId="46965"/>
    <cellStyle name="Normal 6 2 5 4 2 2 3 5" xfId="57529"/>
    <cellStyle name="Normal 6 2 5 4 2 2 4" xfId="5064"/>
    <cellStyle name="Normal 6 2 5 4 2 2 5" xfId="15642"/>
    <cellStyle name="Normal 6 2 5 4 2 2 6" xfId="20573"/>
    <cellStyle name="Normal 6 2 5 4 2 2 7" xfId="31130"/>
    <cellStyle name="Normal 6 2 5 4 2 2 8" xfId="41685"/>
    <cellStyle name="Normal 6 2 5 4 2 2 9" xfId="52249"/>
    <cellStyle name="Normal 6 2 5 4 2 3" xfId="6474"/>
    <cellStyle name="Normal 6 2 5 4 2 3 2" xfId="11755"/>
    <cellStyle name="Normal 6 2 5 4 2 3 2 2" xfId="27261"/>
    <cellStyle name="Normal 6 2 5 4 2 3 2 3" xfId="37818"/>
    <cellStyle name="Normal 6 2 5 4 2 3 2 4" xfId="48373"/>
    <cellStyle name="Normal 6 2 5 4 2 3 2 5" xfId="58937"/>
    <cellStyle name="Normal 6 2 5 4 2 3 3" xfId="16874"/>
    <cellStyle name="Normal 6 2 5 4 2 3 4" xfId="21981"/>
    <cellStyle name="Normal 6 2 5 4 2 3 5" xfId="32538"/>
    <cellStyle name="Normal 6 2 5 4 2 3 6" xfId="43093"/>
    <cellStyle name="Normal 6 2 5 4 2 3 7" xfId="53657"/>
    <cellStyle name="Normal 6 2 5 4 2 4" xfId="9114"/>
    <cellStyle name="Normal 6 2 5 4 2 4 2" xfId="24621"/>
    <cellStyle name="Normal 6 2 5 4 2 4 3" xfId="35178"/>
    <cellStyle name="Normal 6 2 5 4 2 4 4" xfId="45733"/>
    <cellStyle name="Normal 6 2 5 4 2 4 5" xfId="56297"/>
    <cellStyle name="Normal 6 2 5 4 2 5" xfId="3832"/>
    <cellStyle name="Normal 6 2 5 4 2 6" xfId="14410"/>
    <cellStyle name="Normal 6 2 5 4 2 7" xfId="19341"/>
    <cellStyle name="Normal 6 2 5 4 2 8" xfId="29898"/>
    <cellStyle name="Normal 6 2 5 4 2 9" xfId="40453"/>
    <cellStyle name="Normal 6 2 5 4 3" xfId="1716"/>
    <cellStyle name="Normal 6 2 5 4 3 2" xfId="7002"/>
    <cellStyle name="Normal 6 2 5 4 3 2 2" xfId="12283"/>
    <cellStyle name="Normal 6 2 5 4 3 2 2 2" xfId="27789"/>
    <cellStyle name="Normal 6 2 5 4 3 2 2 3" xfId="38346"/>
    <cellStyle name="Normal 6 2 5 4 3 2 2 4" xfId="48901"/>
    <cellStyle name="Normal 6 2 5 4 3 2 2 5" xfId="59465"/>
    <cellStyle name="Normal 6 2 5 4 3 2 3" xfId="17402"/>
    <cellStyle name="Normal 6 2 5 4 3 2 4" xfId="22509"/>
    <cellStyle name="Normal 6 2 5 4 3 2 5" xfId="33066"/>
    <cellStyle name="Normal 6 2 5 4 3 2 6" xfId="43621"/>
    <cellStyle name="Normal 6 2 5 4 3 2 7" xfId="54185"/>
    <cellStyle name="Normal 6 2 5 4 3 3" xfId="9642"/>
    <cellStyle name="Normal 6 2 5 4 3 3 2" xfId="25149"/>
    <cellStyle name="Normal 6 2 5 4 3 3 3" xfId="35706"/>
    <cellStyle name="Normal 6 2 5 4 3 3 4" xfId="46261"/>
    <cellStyle name="Normal 6 2 5 4 3 3 5" xfId="56825"/>
    <cellStyle name="Normal 6 2 5 4 3 4" xfId="4360"/>
    <cellStyle name="Normal 6 2 5 4 3 5" xfId="14938"/>
    <cellStyle name="Normal 6 2 5 4 3 6" xfId="19869"/>
    <cellStyle name="Normal 6 2 5 4 3 7" xfId="30426"/>
    <cellStyle name="Normal 6 2 5 4 3 8" xfId="40981"/>
    <cellStyle name="Normal 6 2 5 4 3 9" xfId="51545"/>
    <cellStyle name="Normal 6 2 5 4 4" xfId="5769"/>
    <cellStyle name="Normal 6 2 5 4 4 2" xfId="11051"/>
    <cellStyle name="Normal 6 2 5 4 4 2 2" xfId="26557"/>
    <cellStyle name="Normal 6 2 5 4 4 2 3" xfId="37114"/>
    <cellStyle name="Normal 6 2 5 4 4 2 4" xfId="47669"/>
    <cellStyle name="Normal 6 2 5 4 4 2 5" xfId="58233"/>
    <cellStyle name="Normal 6 2 5 4 4 3" xfId="16170"/>
    <cellStyle name="Normal 6 2 5 4 4 4" xfId="21277"/>
    <cellStyle name="Normal 6 2 5 4 4 5" xfId="31834"/>
    <cellStyle name="Normal 6 2 5 4 4 6" xfId="42389"/>
    <cellStyle name="Normal 6 2 5 4 4 7" xfId="52953"/>
    <cellStyle name="Normal 6 2 5 4 5" xfId="8410"/>
    <cellStyle name="Normal 6 2 5 4 5 2" xfId="23917"/>
    <cellStyle name="Normal 6 2 5 4 5 3" xfId="34474"/>
    <cellStyle name="Normal 6 2 5 4 5 4" xfId="45029"/>
    <cellStyle name="Normal 6 2 5 4 5 5" xfId="55593"/>
    <cellStyle name="Normal 6 2 5 4 6" xfId="3130"/>
    <cellStyle name="Normal 6 2 5 4 7" xfId="13706"/>
    <cellStyle name="Normal 6 2 5 4 8" xfId="18637"/>
    <cellStyle name="Normal 6 2 5 4 9" xfId="29196"/>
    <cellStyle name="Normal 6 2 5 5" xfId="836"/>
    <cellStyle name="Normal 6 2 5 5 10" xfId="50665"/>
    <cellStyle name="Normal 6 2 5 5 2" xfId="2068"/>
    <cellStyle name="Normal 6 2 5 5 2 2" xfId="7354"/>
    <cellStyle name="Normal 6 2 5 5 2 2 2" xfId="12635"/>
    <cellStyle name="Normal 6 2 5 5 2 2 2 2" xfId="28141"/>
    <cellStyle name="Normal 6 2 5 5 2 2 2 3" xfId="38698"/>
    <cellStyle name="Normal 6 2 5 5 2 2 2 4" xfId="49253"/>
    <cellStyle name="Normal 6 2 5 5 2 2 2 5" xfId="59817"/>
    <cellStyle name="Normal 6 2 5 5 2 2 3" xfId="17754"/>
    <cellStyle name="Normal 6 2 5 5 2 2 4" xfId="22861"/>
    <cellStyle name="Normal 6 2 5 5 2 2 5" xfId="33418"/>
    <cellStyle name="Normal 6 2 5 5 2 2 6" xfId="43973"/>
    <cellStyle name="Normal 6 2 5 5 2 2 7" xfId="54537"/>
    <cellStyle name="Normal 6 2 5 5 2 3" xfId="9994"/>
    <cellStyle name="Normal 6 2 5 5 2 3 2" xfId="25501"/>
    <cellStyle name="Normal 6 2 5 5 2 3 3" xfId="36058"/>
    <cellStyle name="Normal 6 2 5 5 2 3 4" xfId="46613"/>
    <cellStyle name="Normal 6 2 5 5 2 3 5" xfId="57177"/>
    <cellStyle name="Normal 6 2 5 5 2 4" xfId="4712"/>
    <cellStyle name="Normal 6 2 5 5 2 5" xfId="15290"/>
    <cellStyle name="Normal 6 2 5 5 2 6" xfId="20221"/>
    <cellStyle name="Normal 6 2 5 5 2 7" xfId="30778"/>
    <cellStyle name="Normal 6 2 5 5 2 8" xfId="41333"/>
    <cellStyle name="Normal 6 2 5 5 2 9" xfId="51897"/>
    <cellStyle name="Normal 6 2 5 5 3" xfId="6122"/>
    <cellStyle name="Normal 6 2 5 5 3 2" xfId="11403"/>
    <cellStyle name="Normal 6 2 5 5 3 2 2" xfId="26909"/>
    <cellStyle name="Normal 6 2 5 5 3 2 3" xfId="37466"/>
    <cellStyle name="Normal 6 2 5 5 3 2 4" xfId="48021"/>
    <cellStyle name="Normal 6 2 5 5 3 2 5" xfId="58585"/>
    <cellStyle name="Normal 6 2 5 5 3 3" xfId="16522"/>
    <cellStyle name="Normal 6 2 5 5 3 4" xfId="21629"/>
    <cellStyle name="Normal 6 2 5 5 3 5" xfId="32186"/>
    <cellStyle name="Normal 6 2 5 5 3 6" xfId="42741"/>
    <cellStyle name="Normal 6 2 5 5 3 7" xfId="53305"/>
    <cellStyle name="Normal 6 2 5 5 4" xfId="8762"/>
    <cellStyle name="Normal 6 2 5 5 4 2" xfId="24269"/>
    <cellStyle name="Normal 6 2 5 5 4 3" xfId="34826"/>
    <cellStyle name="Normal 6 2 5 5 4 4" xfId="45381"/>
    <cellStyle name="Normal 6 2 5 5 4 5" xfId="55945"/>
    <cellStyle name="Normal 6 2 5 5 5" xfId="3480"/>
    <cellStyle name="Normal 6 2 5 5 6" xfId="14058"/>
    <cellStyle name="Normal 6 2 5 5 7" xfId="18989"/>
    <cellStyle name="Normal 6 2 5 5 8" xfId="29546"/>
    <cellStyle name="Normal 6 2 5 5 9" xfId="40101"/>
    <cellStyle name="Normal 6 2 5 6" xfId="1364"/>
    <cellStyle name="Normal 6 2 5 6 2" xfId="6650"/>
    <cellStyle name="Normal 6 2 5 6 2 2" xfId="11931"/>
    <cellStyle name="Normal 6 2 5 6 2 2 2" xfId="27437"/>
    <cellStyle name="Normal 6 2 5 6 2 2 3" xfId="37994"/>
    <cellStyle name="Normal 6 2 5 6 2 2 4" xfId="48549"/>
    <cellStyle name="Normal 6 2 5 6 2 2 5" xfId="59113"/>
    <cellStyle name="Normal 6 2 5 6 2 3" xfId="17050"/>
    <cellStyle name="Normal 6 2 5 6 2 4" xfId="22157"/>
    <cellStyle name="Normal 6 2 5 6 2 5" xfId="32714"/>
    <cellStyle name="Normal 6 2 5 6 2 6" xfId="43269"/>
    <cellStyle name="Normal 6 2 5 6 2 7" xfId="53833"/>
    <cellStyle name="Normal 6 2 5 6 3" xfId="9290"/>
    <cellStyle name="Normal 6 2 5 6 3 2" xfId="24797"/>
    <cellStyle name="Normal 6 2 5 6 3 3" xfId="35354"/>
    <cellStyle name="Normal 6 2 5 6 3 4" xfId="45909"/>
    <cellStyle name="Normal 6 2 5 6 3 5" xfId="56473"/>
    <cellStyle name="Normal 6 2 5 6 4" xfId="4008"/>
    <cellStyle name="Normal 6 2 5 6 5" xfId="14586"/>
    <cellStyle name="Normal 6 2 5 6 6" xfId="19517"/>
    <cellStyle name="Normal 6 2 5 6 7" xfId="30074"/>
    <cellStyle name="Normal 6 2 5 6 8" xfId="40629"/>
    <cellStyle name="Normal 6 2 5 6 9" xfId="51193"/>
    <cellStyle name="Normal 6 2 5 7" xfId="2596"/>
    <cellStyle name="Normal 6 2 5 7 2" xfId="7882"/>
    <cellStyle name="Normal 6 2 5 7 2 2" xfId="13163"/>
    <cellStyle name="Normal 6 2 5 7 2 2 2" xfId="28669"/>
    <cellStyle name="Normal 6 2 5 7 2 2 3" xfId="39226"/>
    <cellStyle name="Normal 6 2 5 7 2 2 4" xfId="49781"/>
    <cellStyle name="Normal 6 2 5 7 2 2 5" xfId="60345"/>
    <cellStyle name="Normal 6 2 5 7 2 3" xfId="23389"/>
    <cellStyle name="Normal 6 2 5 7 2 4" xfId="33946"/>
    <cellStyle name="Normal 6 2 5 7 2 5" xfId="44501"/>
    <cellStyle name="Normal 6 2 5 7 2 6" xfId="55065"/>
    <cellStyle name="Normal 6 2 5 7 3" xfId="10522"/>
    <cellStyle name="Normal 6 2 5 7 3 2" xfId="26029"/>
    <cellStyle name="Normal 6 2 5 7 3 3" xfId="36586"/>
    <cellStyle name="Normal 6 2 5 7 3 4" xfId="47141"/>
    <cellStyle name="Normal 6 2 5 7 3 5" xfId="57705"/>
    <cellStyle name="Normal 6 2 5 7 4" xfId="5240"/>
    <cellStyle name="Normal 6 2 5 7 5" xfId="15818"/>
    <cellStyle name="Normal 6 2 5 7 6" xfId="20749"/>
    <cellStyle name="Normal 6 2 5 7 7" xfId="31306"/>
    <cellStyle name="Normal 6 2 5 7 8" xfId="41861"/>
    <cellStyle name="Normal 6 2 5 7 9" xfId="52425"/>
    <cellStyle name="Normal 6 2 5 8" xfId="5417"/>
    <cellStyle name="Normal 6 2 5 8 2" xfId="10699"/>
    <cellStyle name="Normal 6 2 5 8 2 2" xfId="26205"/>
    <cellStyle name="Normal 6 2 5 8 2 3" xfId="36762"/>
    <cellStyle name="Normal 6 2 5 8 2 4" xfId="47317"/>
    <cellStyle name="Normal 6 2 5 8 2 5" xfId="57881"/>
    <cellStyle name="Normal 6 2 5 8 3" xfId="20925"/>
    <cellStyle name="Normal 6 2 5 8 4" xfId="31482"/>
    <cellStyle name="Normal 6 2 5 8 5" xfId="42037"/>
    <cellStyle name="Normal 6 2 5 8 6" xfId="52601"/>
    <cellStyle name="Normal 6 2 5 9" xfId="8058"/>
    <cellStyle name="Normal 6 2 5 9 2" xfId="23565"/>
    <cellStyle name="Normal 6 2 5 9 3" xfId="34122"/>
    <cellStyle name="Normal 6 2 5 9 4" xfId="44677"/>
    <cellStyle name="Normal 6 2 5 9 5" xfId="55241"/>
    <cellStyle name="Normal 6 2 6" xfId="151"/>
    <cellStyle name="Normal 6 2 6 10" xfId="2800"/>
    <cellStyle name="Normal 6 2 6 11" xfId="13381"/>
    <cellStyle name="Normal 6 2 6 12" xfId="18311"/>
    <cellStyle name="Normal 6 2 6 13" xfId="28873"/>
    <cellStyle name="Normal 6 2 6 14" xfId="39428"/>
    <cellStyle name="Normal 6 2 6 15" xfId="49988"/>
    <cellStyle name="Normal 6 2 6 2" xfId="334"/>
    <cellStyle name="Normal 6 2 6 2 10" xfId="18488"/>
    <cellStyle name="Normal 6 2 6 2 11" xfId="29049"/>
    <cellStyle name="Normal 6 2 6 2 12" xfId="39604"/>
    <cellStyle name="Normal 6 2 6 2 13" xfId="50164"/>
    <cellStyle name="Normal 6 2 6 2 2" xfId="687"/>
    <cellStyle name="Normal 6 2 6 2 2 10" xfId="50516"/>
    <cellStyle name="Normal 6 2 6 2 2 2" xfId="1919"/>
    <cellStyle name="Normal 6 2 6 2 2 2 2" xfId="7205"/>
    <cellStyle name="Normal 6 2 6 2 2 2 2 2" xfId="12486"/>
    <cellStyle name="Normal 6 2 6 2 2 2 2 2 2" xfId="27992"/>
    <cellStyle name="Normal 6 2 6 2 2 2 2 2 3" xfId="38549"/>
    <cellStyle name="Normal 6 2 6 2 2 2 2 2 4" xfId="49104"/>
    <cellStyle name="Normal 6 2 6 2 2 2 2 2 5" xfId="59668"/>
    <cellStyle name="Normal 6 2 6 2 2 2 2 3" xfId="17605"/>
    <cellStyle name="Normal 6 2 6 2 2 2 2 4" xfId="22712"/>
    <cellStyle name="Normal 6 2 6 2 2 2 2 5" xfId="33269"/>
    <cellStyle name="Normal 6 2 6 2 2 2 2 6" xfId="43824"/>
    <cellStyle name="Normal 6 2 6 2 2 2 2 7" xfId="54388"/>
    <cellStyle name="Normal 6 2 6 2 2 2 3" xfId="9845"/>
    <cellStyle name="Normal 6 2 6 2 2 2 3 2" xfId="25352"/>
    <cellStyle name="Normal 6 2 6 2 2 2 3 3" xfId="35909"/>
    <cellStyle name="Normal 6 2 6 2 2 2 3 4" xfId="46464"/>
    <cellStyle name="Normal 6 2 6 2 2 2 3 5" xfId="57028"/>
    <cellStyle name="Normal 6 2 6 2 2 2 4" xfId="4563"/>
    <cellStyle name="Normal 6 2 6 2 2 2 5" xfId="15141"/>
    <cellStyle name="Normal 6 2 6 2 2 2 6" xfId="20072"/>
    <cellStyle name="Normal 6 2 6 2 2 2 7" xfId="30629"/>
    <cellStyle name="Normal 6 2 6 2 2 2 8" xfId="41184"/>
    <cellStyle name="Normal 6 2 6 2 2 2 9" xfId="51748"/>
    <cellStyle name="Normal 6 2 6 2 2 3" xfId="5973"/>
    <cellStyle name="Normal 6 2 6 2 2 3 2" xfId="11254"/>
    <cellStyle name="Normal 6 2 6 2 2 3 2 2" xfId="26760"/>
    <cellStyle name="Normal 6 2 6 2 2 3 2 3" xfId="37317"/>
    <cellStyle name="Normal 6 2 6 2 2 3 2 4" xfId="47872"/>
    <cellStyle name="Normal 6 2 6 2 2 3 2 5" xfId="58436"/>
    <cellStyle name="Normal 6 2 6 2 2 3 3" xfId="16373"/>
    <cellStyle name="Normal 6 2 6 2 2 3 4" xfId="21480"/>
    <cellStyle name="Normal 6 2 6 2 2 3 5" xfId="32037"/>
    <cellStyle name="Normal 6 2 6 2 2 3 6" xfId="42592"/>
    <cellStyle name="Normal 6 2 6 2 2 3 7" xfId="53156"/>
    <cellStyle name="Normal 6 2 6 2 2 4" xfId="8613"/>
    <cellStyle name="Normal 6 2 6 2 2 4 2" xfId="24120"/>
    <cellStyle name="Normal 6 2 6 2 2 4 3" xfId="34677"/>
    <cellStyle name="Normal 6 2 6 2 2 4 4" xfId="45232"/>
    <cellStyle name="Normal 6 2 6 2 2 4 5" xfId="55796"/>
    <cellStyle name="Normal 6 2 6 2 2 5" xfId="3331"/>
    <cellStyle name="Normal 6 2 6 2 2 6" xfId="13909"/>
    <cellStyle name="Normal 6 2 6 2 2 7" xfId="18840"/>
    <cellStyle name="Normal 6 2 6 2 2 8" xfId="29397"/>
    <cellStyle name="Normal 6 2 6 2 2 9" xfId="39952"/>
    <cellStyle name="Normal 6 2 6 2 3" xfId="1039"/>
    <cellStyle name="Normal 6 2 6 2 3 10" xfId="50868"/>
    <cellStyle name="Normal 6 2 6 2 3 2" xfId="2271"/>
    <cellStyle name="Normal 6 2 6 2 3 2 2" xfId="7557"/>
    <cellStyle name="Normal 6 2 6 2 3 2 2 2" xfId="12838"/>
    <cellStyle name="Normal 6 2 6 2 3 2 2 2 2" xfId="28344"/>
    <cellStyle name="Normal 6 2 6 2 3 2 2 2 3" xfId="38901"/>
    <cellStyle name="Normal 6 2 6 2 3 2 2 2 4" xfId="49456"/>
    <cellStyle name="Normal 6 2 6 2 3 2 2 2 5" xfId="60020"/>
    <cellStyle name="Normal 6 2 6 2 3 2 2 3" xfId="17957"/>
    <cellStyle name="Normal 6 2 6 2 3 2 2 4" xfId="23064"/>
    <cellStyle name="Normal 6 2 6 2 3 2 2 5" xfId="33621"/>
    <cellStyle name="Normal 6 2 6 2 3 2 2 6" xfId="44176"/>
    <cellStyle name="Normal 6 2 6 2 3 2 2 7" xfId="54740"/>
    <cellStyle name="Normal 6 2 6 2 3 2 3" xfId="10197"/>
    <cellStyle name="Normal 6 2 6 2 3 2 3 2" xfId="25704"/>
    <cellStyle name="Normal 6 2 6 2 3 2 3 3" xfId="36261"/>
    <cellStyle name="Normal 6 2 6 2 3 2 3 4" xfId="46816"/>
    <cellStyle name="Normal 6 2 6 2 3 2 3 5" xfId="57380"/>
    <cellStyle name="Normal 6 2 6 2 3 2 4" xfId="4915"/>
    <cellStyle name="Normal 6 2 6 2 3 2 5" xfId="15493"/>
    <cellStyle name="Normal 6 2 6 2 3 2 6" xfId="20424"/>
    <cellStyle name="Normal 6 2 6 2 3 2 7" xfId="30981"/>
    <cellStyle name="Normal 6 2 6 2 3 2 8" xfId="41536"/>
    <cellStyle name="Normal 6 2 6 2 3 2 9" xfId="52100"/>
    <cellStyle name="Normal 6 2 6 2 3 3" xfId="6325"/>
    <cellStyle name="Normal 6 2 6 2 3 3 2" xfId="11606"/>
    <cellStyle name="Normal 6 2 6 2 3 3 2 2" xfId="27112"/>
    <cellStyle name="Normal 6 2 6 2 3 3 2 3" xfId="37669"/>
    <cellStyle name="Normal 6 2 6 2 3 3 2 4" xfId="48224"/>
    <cellStyle name="Normal 6 2 6 2 3 3 2 5" xfId="58788"/>
    <cellStyle name="Normal 6 2 6 2 3 3 3" xfId="16725"/>
    <cellStyle name="Normal 6 2 6 2 3 3 4" xfId="21832"/>
    <cellStyle name="Normal 6 2 6 2 3 3 5" xfId="32389"/>
    <cellStyle name="Normal 6 2 6 2 3 3 6" xfId="42944"/>
    <cellStyle name="Normal 6 2 6 2 3 3 7" xfId="53508"/>
    <cellStyle name="Normal 6 2 6 2 3 4" xfId="8965"/>
    <cellStyle name="Normal 6 2 6 2 3 4 2" xfId="24472"/>
    <cellStyle name="Normal 6 2 6 2 3 4 3" xfId="35029"/>
    <cellStyle name="Normal 6 2 6 2 3 4 4" xfId="45584"/>
    <cellStyle name="Normal 6 2 6 2 3 4 5" xfId="56148"/>
    <cellStyle name="Normal 6 2 6 2 3 5" xfId="3683"/>
    <cellStyle name="Normal 6 2 6 2 3 6" xfId="14261"/>
    <cellStyle name="Normal 6 2 6 2 3 7" xfId="19192"/>
    <cellStyle name="Normal 6 2 6 2 3 8" xfId="29749"/>
    <cellStyle name="Normal 6 2 6 2 3 9" xfId="40304"/>
    <cellStyle name="Normal 6 2 6 2 4" xfId="1567"/>
    <cellStyle name="Normal 6 2 6 2 4 2" xfId="6853"/>
    <cellStyle name="Normal 6 2 6 2 4 2 2" xfId="12134"/>
    <cellStyle name="Normal 6 2 6 2 4 2 2 2" xfId="27640"/>
    <cellStyle name="Normal 6 2 6 2 4 2 2 3" xfId="38197"/>
    <cellStyle name="Normal 6 2 6 2 4 2 2 4" xfId="48752"/>
    <cellStyle name="Normal 6 2 6 2 4 2 2 5" xfId="59316"/>
    <cellStyle name="Normal 6 2 6 2 4 2 3" xfId="17253"/>
    <cellStyle name="Normal 6 2 6 2 4 2 4" xfId="22360"/>
    <cellStyle name="Normal 6 2 6 2 4 2 5" xfId="32917"/>
    <cellStyle name="Normal 6 2 6 2 4 2 6" xfId="43472"/>
    <cellStyle name="Normal 6 2 6 2 4 2 7" xfId="54036"/>
    <cellStyle name="Normal 6 2 6 2 4 3" xfId="9493"/>
    <cellStyle name="Normal 6 2 6 2 4 3 2" xfId="25000"/>
    <cellStyle name="Normal 6 2 6 2 4 3 3" xfId="35557"/>
    <cellStyle name="Normal 6 2 6 2 4 3 4" xfId="46112"/>
    <cellStyle name="Normal 6 2 6 2 4 3 5" xfId="56676"/>
    <cellStyle name="Normal 6 2 6 2 4 4" xfId="4211"/>
    <cellStyle name="Normal 6 2 6 2 4 5" xfId="14789"/>
    <cellStyle name="Normal 6 2 6 2 4 6" xfId="19720"/>
    <cellStyle name="Normal 6 2 6 2 4 7" xfId="30277"/>
    <cellStyle name="Normal 6 2 6 2 4 8" xfId="40832"/>
    <cellStyle name="Normal 6 2 6 2 4 9" xfId="51396"/>
    <cellStyle name="Normal 6 2 6 2 5" xfId="5620"/>
    <cellStyle name="Normal 6 2 6 2 5 2" xfId="10902"/>
    <cellStyle name="Normal 6 2 6 2 5 2 2" xfId="26408"/>
    <cellStyle name="Normal 6 2 6 2 5 2 3" xfId="36965"/>
    <cellStyle name="Normal 6 2 6 2 5 2 4" xfId="47520"/>
    <cellStyle name="Normal 6 2 6 2 5 2 5" xfId="58084"/>
    <cellStyle name="Normal 6 2 6 2 5 3" xfId="16021"/>
    <cellStyle name="Normal 6 2 6 2 5 4" xfId="21128"/>
    <cellStyle name="Normal 6 2 6 2 5 5" xfId="31685"/>
    <cellStyle name="Normal 6 2 6 2 5 6" xfId="42240"/>
    <cellStyle name="Normal 6 2 6 2 5 7" xfId="52804"/>
    <cellStyle name="Normal 6 2 6 2 6" xfId="8261"/>
    <cellStyle name="Normal 6 2 6 2 6 2" xfId="23768"/>
    <cellStyle name="Normal 6 2 6 2 6 3" xfId="34325"/>
    <cellStyle name="Normal 6 2 6 2 6 4" xfId="44880"/>
    <cellStyle name="Normal 6 2 6 2 6 5" xfId="55444"/>
    <cellStyle name="Normal 6 2 6 2 7" xfId="13263"/>
    <cellStyle name="Normal 6 2 6 2 8" xfId="2983"/>
    <cellStyle name="Normal 6 2 6 2 9" xfId="13557"/>
    <cellStyle name="Normal 6 2 6 3" xfId="510"/>
    <cellStyle name="Normal 6 2 6 3 10" xfId="39777"/>
    <cellStyle name="Normal 6 2 6 3 11" xfId="50340"/>
    <cellStyle name="Normal 6 2 6 3 2" xfId="1215"/>
    <cellStyle name="Normal 6 2 6 3 2 10" xfId="51044"/>
    <cellStyle name="Normal 6 2 6 3 2 2" xfId="2447"/>
    <cellStyle name="Normal 6 2 6 3 2 2 2" xfId="7733"/>
    <cellStyle name="Normal 6 2 6 3 2 2 2 2" xfId="13014"/>
    <cellStyle name="Normal 6 2 6 3 2 2 2 2 2" xfId="28520"/>
    <cellStyle name="Normal 6 2 6 3 2 2 2 2 3" xfId="39077"/>
    <cellStyle name="Normal 6 2 6 3 2 2 2 2 4" xfId="49632"/>
    <cellStyle name="Normal 6 2 6 3 2 2 2 2 5" xfId="60196"/>
    <cellStyle name="Normal 6 2 6 3 2 2 2 3" xfId="18133"/>
    <cellStyle name="Normal 6 2 6 3 2 2 2 4" xfId="23240"/>
    <cellStyle name="Normal 6 2 6 3 2 2 2 5" xfId="33797"/>
    <cellStyle name="Normal 6 2 6 3 2 2 2 6" xfId="44352"/>
    <cellStyle name="Normal 6 2 6 3 2 2 2 7" xfId="54916"/>
    <cellStyle name="Normal 6 2 6 3 2 2 3" xfId="10373"/>
    <cellStyle name="Normal 6 2 6 3 2 2 3 2" xfId="25880"/>
    <cellStyle name="Normal 6 2 6 3 2 2 3 3" xfId="36437"/>
    <cellStyle name="Normal 6 2 6 3 2 2 3 4" xfId="46992"/>
    <cellStyle name="Normal 6 2 6 3 2 2 3 5" xfId="57556"/>
    <cellStyle name="Normal 6 2 6 3 2 2 4" xfId="5091"/>
    <cellStyle name="Normal 6 2 6 3 2 2 5" xfId="15669"/>
    <cellStyle name="Normal 6 2 6 3 2 2 6" xfId="20600"/>
    <cellStyle name="Normal 6 2 6 3 2 2 7" xfId="31157"/>
    <cellStyle name="Normal 6 2 6 3 2 2 8" xfId="41712"/>
    <cellStyle name="Normal 6 2 6 3 2 2 9" xfId="52276"/>
    <cellStyle name="Normal 6 2 6 3 2 3" xfId="6501"/>
    <cellStyle name="Normal 6 2 6 3 2 3 2" xfId="11782"/>
    <cellStyle name="Normal 6 2 6 3 2 3 2 2" xfId="27288"/>
    <cellStyle name="Normal 6 2 6 3 2 3 2 3" xfId="37845"/>
    <cellStyle name="Normal 6 2 6 3 2 3 2 4" xfId="48400"/>
    <cellStyle name="Normal 6 2 6 3 2 3 2 5" xfId="58964"/>
    <cellStyle name="Normal 6 2 6 3 2 3 3" xfId="16901"/>
    <cellStyle name="Normal 6 2 6 3 2 3 4" xfId="22008"/>
    <cellStyle name="Normal 6 2 6 3 2 3 5" xfId="32565"/>
    <cellStyle name="Normal 6 2 6 3 2 3 6" xfId="43120"/>
    <cellStyle name="Normal 6 2 6 3 2 3 7" xfId="53684"/>
    <cellStyle name="Normal 6 2 6 3 2 4" xfId="9141"/>
    <cellStyle name="Normal 6 2 6 3 2 4 2" xfId="24648"/>
    <cellStyle name="Normal 6 2 6 3 2 4 3" xfId="35205"/>
    <cellStyle name="Normal 6 2 6 3 2 4 4" xfId="45760"/>
    <cellStyle name="Normal 6 2 6 3 2 4 5" xfId="56324"/>
    <cellStyle name="Normal 6 2 6 3 2 5" xfId="3859"/>
    <cellStyle name="Normal 6 2 6 3 2 6" xfId="14437"/>
    <cellStyle name="Normal 6 2 6 3 2 7" xfId="19368"/>
    <cellStyle name="Normal 6 2 6 3 2 8" xfId="29925"/>
    <cellStyle name="Normal 6 2 6 3 2 9" xfId="40480"/>
    <cellStyle name="Normal 6 2 6 3 3" xfId="1743"/>
    <cellStyle name="Normal 6 2 6 3 3 2" xfId="7029"/>
    <cellStyle name="Normal 6 2 6 3 3 2 2" xfId="12310"/>
    <cellStyle name="Normal 6 2 6 3 3 2 2 2" xfId="27816"/>
    <cellStyle name="Normal 6 2 6 3 3 2 2 3" xfId="38373"/>
    <cellStyle name="Normal 6 2 6 3 3 2 2 4" xfId="48928"/>
    <cellStyle name="Normal 6 2 6 3 3 2 2 5" xfId="59492"/>
    <cellStyle name="Normal 6 2 6 3 3 2 3" xfId="17429"/>
    <cellStyle name="Normal 6 2 6 3 3 2 4" xfId="22536"/>
    <cellStyle name="Normal 6 2 6 3 3 2 5" xfId="33093"/>
    <cellStyle name="Normal 6 2 6 3 3 2 6" xfId="43648"/>
    <cellStyle name="Normal 6 2 6 3 3 2 7" xfId="54212"/>
    <cellStyle name="Normal 6 2 6 3 3 3" xfId="9669"/>
    <cellStyle name="Normal 6 2 6 3 3 3 2" xfId="25176"/>
    <cellStyle name="Normal 6 2 6 3 3 3 3" xfId="35733"/>
    <cellStyle name="Normal 6 2 6 3 3 3 4" xfId="46288"/>
    <cellStyle name="Normal 6 2 6 3 3 3 5" xfId="56852"/>
    <cellStyle name="Normal 6 2 6 3 3 4" xfId="4387"/>
    <cellStyle name="Normal 6 2 6 3 3 5" xfId="14965"/>
    <cellStyle name="Normal 6 2 6 3 3 6" xfId="19896"/>
    <cellStyle name="Normal 6 2 6 3 3 7" xfId="30453"/>
    <cellStyle name="Normal 6 2 6 3 3 8" xfId="41008"/>
    <cellStyle name="Normal 6 2 6 3 3 9" xfId="51572"/>
    <cellStyle name="Normal 6 2 6 3 4" xfId="5796"/>
    <cellStyle name="Normal 6 2 6 3 4 2" xfId="11078"/>
    <cellStyle name="Normal 6 2 6 3 4 2 2" xfId="26584"/>
    <cellStyle name="Normal 6 2 6 3 4 2 3" xfId="37141"/>
    <cellStyle name="Normal 6 2 6 3 4 2 4" xfId="47696"/>
    <cellStyle name="Normal 6 2 6 3 4 2 5" xfId="58260"/>
    <cellStyle name="Normal 6 2 6 3 4 3" xfId="16197"/>
    <cellStyle name="Normal 6 2 6 3 4 4" xfId="21304"/>
    <cellStyle name="Normal 6 2 6 3 4 5" xfId="31861"/>
    <cellStyle name="Normal 6 2 6 3 4 6" xfId="42416"/>
    <cellStyle name="Normal 6 2 6 3 4 7" xfId="52980"/>
    <cellStyle name="Normal 6 2 6 3 5" xfId="8437"/>
    <cellStyle name="Normal 6 2 6 3 5 2" xfId="23944"/>
    <cellStyle name="Normal 6 2 6 3 5 3" xfId="34501"/>
    <cellStyle name="Normal 6 2 6 3 5 4" xfId="45056"/>
    <cellStyle name="Normal 6 2 6 3 5 5" xfId="55620"/>
    <cellStyle name="Normal 6 2 6 3 6" xfId="3156"/>
    <cellStyle name="Normal 6 2 6 3 7" xfId="13733"/>
    <cellStyle name="Normal 6 2 6 3 8" xfId="18664"/>
    <cellStyle name="Normal 6 2 6 3 9" xfId="29222"/>
    <cellStyle name="Normal 6 2 6 4" xfId="863"/>
    <cellStyle name="Normal 6 2 6 4 10" xfId="50692"/>
    <cellStyle name="Normal 6 2 6 4 2" xfId="2095"/>
    <cellStyle name="Normal 6 2 6 4 2 2" xfId="7381"/>
    <cellStyle name="Normal 6 2 6 4 2 2 2" xfId="12662"/>
    <cellStyle name="Normal 6 2 6 4 2 2 2 2" xfId="28168"/>
    <cellStyle name="Normal 6 2 6 4 2 2 2 3" xfId="38725"/>
    <cellStyle name="Normal 6 2 6 4 2 2 2 4" xfId="49280"/>
    <cellStyle name="Normal 6 2 6 4 2 2 2 5" xfId="59844"/>
    <cellStyle name="Normal 6 2 6 4 2 2 3" xfId="17781"/>
    <cellStyle name="Normal 6 2 6 4 2 2 4" xfId="22888"/>
    <cellStyle name="Normal 6 2 6 4 2 2 5" xfId="33445"/>
    <cellStyle name="Normal 6 2 6 4 2 2 6" xfId="44000"/>
    <cellStyle name="Normal 6 2 6 4 2 2 7" xfId="54564"/>
    <cellStyle name="Normal 6 2 6 4 2 3" xfId="10021"/>
    <cellStyle name="Normal 6 2 6 4 2 3 2" xfId="25528"/>
    <cellStyle name="Normal 6 2 6 4 2 3 3" xfId="36085"/>
    <cellStyle name="Normal 6 2 6 4 2 3 4" xfId="46640"/>
    <cellStyle name="Normal 6 2 6 4 2 3 5" xfId="57204"/>
    <cellStyle name="Normal 6 2 6 4 2 4" xfId="4739"/>
    <cellStyle name="Normal 6 2 6 4 2 5" xfId="15317"/>
    <cellStyle name="Normal 6 2 6 4 2 6" xfId="20248"/>
    <cellStyle name="Normal 6 2 6 4 2 7" xfId="30805"/>
    <cellStyle name="Normal 6 2 6 4 2 8" xfId="41360"/>
    <cellStyle name="Normal 6 2 6 4 2 9" xfId="51924"/>
    <cellStyle name="Normal 6 2 6 4 3" xfId="6149"/>
    <cellStyle name="Normal 6 2 6 4 3 2" xfId="11430"/>
    <cellStyle name="Normal 6 2 6 4 3 2 2" xfId="26936"/>
    <cellStyle name="Normal 6 2 6 4 3 2 3" xfId="37493"/>
    <cellStyle name="Normal 6 2 6 4 3 2 4" xfId="48048"/>
    <cellStyle name="Normal 6 2 6 4 3 2 5" xfId="58612"/>
    <cellStyle name="Normal 6 2 6 4 3 3" xfId="16549"/>
    <cellStyle name="Normal 6 2 6 4 3 4" xfId="21656"/>
    <cellStyle name="Normal 6 2 6 4 3 5" xfId="32213"/>
    <cellStyle name="Normal 6 2 6 4 3 6" xfId="42768"/>
    <cellStyle name="Normal 6 2 6 4 3 7" xfId="53332"/>
    <cellStyle name="Normal 6 2 6 4 4" xfId="8789"/>
    <cellStyle name="Normal 6 2 6 4 4 2" xfId="24296"/>
    <cellStyle name="Normal 6 2 6 4 4 3" xfId="34853"/>
    <cellStyle name="Normal 6 2 6 4 4 4" xfId="45408"/>
    <cellStyle name="Normal 6 2 6 4 4 5" xfId="55972"/>
    <cellStyle name="Normal 6 2 6 4 5" xfId="3507"/>
    <cellStyle name="Normal 6 2 6 4 6" xfId="14085"/>
    <cellStyle name="Normal 6 2 6 4 7" xfId="19016"/>
    <cellStyle name="Normal 6 2 6 4 8" xfId="29573"/>
    <cellStyle name="Normal 6 2 6 4 9" xfId="40128"/>
    <cellStyle name="Normal 6 2 6 5" xfId="1391"/>
    <cellStyle name="Normal 6 2 6 5 2" xfId="6677"/>
    <cellStyle name="Normal 6 2 6 5 2 2" xfId="11958"/>
    <cellStyle name="Normal 6 2 6 5 2 2 2" xfId="27464"/>
    <cellStyle name="Normal 6 2 6 5 2 2 3" xfId="38021"/>
    <cellStyle name="Normal 6 2 6 5 2 2 4" xfId="48576"/>
    <cellStyle name="Normal 6 2 6 5 2 2 5" xfId="59140"/>
    <cellStyle name="Normal 6 2 6 5 2 3" xfId="17077"/>
    <cellStyle name="Normal 6 2 6 5 2 4" xfId="22184"/>
    <cellStyle name="Normal 6 2 6 5 2 5" xfId="32741"/>
    <cellStyle name="Normal 6 2 6 5 2 6" xfId="43296"/>
    <cellStyle name="Normal 6 2 6 5 2 7" xfId="53860"/>
    <cellStyle name="Normal 6 2 6 5 3" xfId="9317"/>
    <cellStyle name="Normal 6 2 6 5 3 2" xfId="24824"/>
    <cellStyle name="Normal 6 2 6 5 3 3" xfId="35381"/>
    <cellStyle name="Normal 6 2 6 5 3 4" xfId="45936"/>
    <cellStyle name="Normal 6 2 6 5 3 5" xfId="56500"/>
    <cellStyle name="Normal 6 2 6 5 4" xfId="4035"/>
    <cellStyle name="Normal 6 2 6 5 5" xfId="14613"/>
    <cellStyle name="Normal 6 2 6 5 6" xfId="19544"/>
    <cellStyle name="Normal 6 2 6 5 7" xfId="30101"/>
    <cellStyle name="Normal 6 2 6 5 8" xfId="40656"/>
    <cellStyle name="Normal 6 2 6 5 9" xfId="51220"/>
    <cellStyle name="Normal 6 2 6 6" xfId="2623"/>
    <cellStyle name="Normal 6 2 6 6 2" xfId="7909"/>
    <cellStyle name="Normal 6 2 6 6 2 2" xfId="13190"/>
    <cellStyle name="Normal 6 2 6 6 2 2 2" xfId="28696"/>
    <cellStyle name="Normal 6 2 6 6 2 2 3" xfId="39253"/>
    <cellStyle name="Normal 6 2 6 6 2 2 4" xfId="49808"/>
    <cellStyle name="Normal 6 2 6 6 2 2 5" xfId="60372"/>
    <cellStyle name="Normal 6 2 6 6 2 3" xfId="23416"/>
    <cellStyle name="Normal 6 2 6 6 2 4" xfId="33973"/>
    <cellStyle name="Normal 6 2 6 6 2 5" xfId="44528"/>
    <cellStyle name="Normal 6 2 6 6 2 6" xfId="55092"/>
    <cellStyle name="Normal 6 2 6 6 3" xfId="10549"/>
    <cellStyle name="Normal 6 2 6 6 3 2" xfId="26056"/>
    <cellStyle name="Normal 6 2 6 6 3 3" xfId="36613"/>
    <cellStyle name="Normal 6 2 6 6 3 4" xfId="47168"/>
    <cellStyle name="Normal 6 2 6 6 3 5" xfId="57732"/>
    <cellStyle name="Normal 6 2 6 6 4" xfId="5267"/>
    <cellStyle name="Normal 6 2 6 6 5" xfId="15845"/>
    <cellStyle name="Normal 6 2 6 6 6" xfId="20776"/>
    <cellStyle name="Normal 6 2 6 6 7" xfId="31333"/>
    <cellStyle name="Normal 6 2 6 6 8" xfId="41888"/>
    <cellStyle name="Normal 6 2 6 6 9" xfId="52452"/>
    <cellStyle name="Normal 6 2 6 7" xfId="5444"/>
    <cellStyle name="Normal 6 2 6 7 2" xfId="10726"/>
    <cellStyle name="Normal 6 2 6 7 2 2" xfId="26232"/>
    <cellStyle name="Normal 6 2 6 7 2 3" xfId="36789"/>
    <cellStyle name="Normal 6 2 6 7 2 4" xfId="47344"/>
    <cellStyle name="Normal 6 2 6 7 2 5" xfId="57908"/>
    <cellStyle name="Normal 6 2 6 7 3" xfId="20952"/>
    <cellStyle name="Normal 6 2 6 7 4" xfId="31509"/>
    <cellStyle name="Normal 6 2 6 7 5" xfId="42064"/>
    <cellStyle name="Normal 6 2 6 7 6" xfId="52628"/>
    <cellStyle name="Normal 6 2 6 8" xfId="8085"/>
    <cellStyle name="Normal 6 2 6 8 2" xfId="23592"/>
    <cellStyle name="Normal 6 2 6 8 3" xfId="34149"/>
    <cellStyle name="Normal 6 2 6 8 4" xfId="44704"/>
    <cellStyle name="Normal 6 2 6 8 5" xfId="55268"/>
    <cellStyle name="Normal 6 2 6 9" xfId="13258"/>
    <cellStyle name="Normal 6 2 7" xfId="245"/>
    <cellStyle name="Normal 6 2 7 10" xfId="28961"/>
    <cellStyle name="Normal 6 2 7 11" xfId="39516"/>
    <cellStyle name="Normal 6 2 7 12" xfId="50076"/>
    <cellStyle name="Normal 6 2 7 2" xfId="598"/>
    <cellStyle name="Normal 6 2 7 2 10" xfId="50427"/>
    <cellStyle name="Normal 6 2 7 2 2" xfId="1830"/>
    <cellStyle name="Normal 6 2 7 2 2 2" xfId="7116"/>
    <cellStyle name="Normal 6 2 7 2 2 2 2" xfId="12397"/>
    <cellStyle name="Normal 6 2 7 2 2 2 2 2" xfId="27903"/>
    <cellStyle name="Normal 6 2 7 2 2 2 2 3" xfId="38460"/>
    <cellStyle name="Normal 6 2 7 2 2 2 2 4" xfId="49015"/>
    <cellStyle name="Normal 6 2 7 2 2 2 2 5" xfId="59579"/>
    <cellStyle name="Normal 6 2 7 2 2 2 3" xfId="17516"/>
    <cellStyle name="Normal 6 2 7 2 2 2 4" xfId="22623"/>
    <cellStyle name="Normal 6 2 7 2 2 2 5" xfId="33180"/>
    <cellStyle name="Normal 6 2 7 2 2 2 6" xfId="43735"/>
    <cellStyle name="Normal 6 2 7 2 2 2 7" xfId="54299"/>
    <cellStyle name="Normal 6 2 7 2 2 3" xfId="9756"/>
    <cellStyle name="Normal 6 2 7 2 2 3 2" xfId="25263"/>
    <cellStyle name="Normal 6 2 7 2 2 3 3" xfId="35820"/>
    <cellStyle name="Normal 6 2 7 2 2 3 4" xfId="46375"/>
    <cellStyle name="Normal 6 2 7 2 2 3 5" xfId="56939"/>
    <cellStyle name="Normal 6 2 7 2 2 4" xfId="4474"/>
    <cellStyle name="Normal 6 2 7 2 2 5" xfId="15052"/>
    <cellStyle name="Normal 6 2 7 2 2 6" xfId="19983"/>
    <cellStyle name="Normal 6 2 7 2 2 7" xfId="30540"/>
    <cellStyle name="Normal 6 2 7 2 2 8" xfId="41095"/>
    <cellStyle name="Normal 6 2 7 2 2 9" xfId="51659"/>
    <cellStyle name="Normal 6 2 7 2 3" xfId="5884"/>
    <cellStyle name="Normal 6 2 7 2 3 2" xfId="11165"/>
    <cellStyle name="Normal 6 2 7 2 3 2 2" xfId="26671"/>
    <cellStyle name="Normal 6 2 7 2 3 2 3" xfId="37228"/>
    <cellStyle name="Normal 6 2 7 2 3 2 4" xfId="47783"/>
    <cellStyle name="Normal 6 2 7 2 3 2 5" xfId="58347"/>
    <cellStyle name="Normal 6 2 7 2 3 3" xfId="16284"/>
    <cellStyle name="Normal 6 2 7 2 3 4" xfId="21391"/>
    <cellStyle name="Normal 6 2 7 2 3 5" xfId="31948"/>
    <cellStyle name="Normal 6 2 7 2 3 6" xfId="42503"/>
    <cellStyle name="Normal 6 2 7 2 3 7" xfId="53067"/>
    <cellStyle name="Normal 6 2 7 2 4" xfId="8524"/>
    <cellStyle name="Normal 6 2 7 2 4 2" xfId="24031"/>
    <cellStyle name="Normal 6 2 7 2 4 3" xfId="34588"/>
    <cellStyle name="Normal 6 2 7 2 4 4" xfId="45143"/>
    <cellStyle name="Normal 6 2 7 2 4 5" xfId="55707"/>
    <cellStyle name="Normal 6 2 7 2 5" xfId="3242"/>
    <cellStyle name="Normal 6 2 7 2 6" xfId="13820"/>
    <cellStyle name="Normal 6 2 7 2 7" xfId="18751"/>
    <cellStyle name="Normal 6 2 7 2 8" xfId="29308"/>
    <cellStyle name="Normal 6 2 7 2 9" xfId="39863"/>
    <cellStyle name="Normal 6 2 7 3" xfId="950"/>
    <cellStyle name="Normal 6 2 7 3 10" xfId="50779"/>
    <cellStyle name="Normal 6 2 7 3 2" xfId="2182"/>
    <cellStyle name="Normal 6 2 7 3 2 2" xfId="7468"/>
    <cellStyle name="Normal 6 2 7 3 2 2 2" xfId="12749"/>
    <cellStyle name="Normal 6 2 7 3 2 2 2 2" xfId="28255"/>
    <cellStyle name="Normal 6 2 7 3 2 2 2 3" xfId="38812"/>
    <cellStyle name="Normal 6 2 7 3 2 2 2 4" xfId="49367"/>
    <cellStyle name="Normal 6 2 7 3 2 2 2 5" xfId="59931"/>
    <cellStyle name="Normal 6 2 7 3 2 2 3" xfId="17868"/>
    <cellStyle name="Normal 6 2 7 3 2 2 4" xfId="22975"/>
    <cellStyle name="Normal 6 2 7 3 2 2 5" xfId="33532"/>
    <cellStyle name="Normal 6 2 7 3 2 2 6" xfId="44087"/>
    <cellStyle name="Normal 6 2 7 3 2 2 7" xfId="54651"/>
    <cellStyle name="Normal 6 2 7 3 2 3" xfId="10108"/>
    <cellStyle name="Normal 6 2 7 3 2 3 2" xfId="25615"/>
    <cellStyle name="Normal 6 2 7 3 2 3 3" xfId="36172"/>
    <cellStyle name="Normal 6 2 7 3 2 3 4" xfId="46727"/>
    <cellStyle name="Normal 6 2 7 3 2 3 5" xfId="57291"/>
    <cellStyle name="Normal 6 2 7 3 2 4" xfId="4826"/>
    <cellStyle name="Normal 6 2 7 3 2 5" xfId="15404"/>
    <cellStyle name="Normal 6 2 7 3 2 6" xfId="20335"/>
    <cellStyle name="Normal 6 2 7 3 2 7" xfId="30892"/>
    <cellStyle name="Normal 6 2 7 3 2 8" xfId="41447"/>
    <cellStyle name="Normal 6 2 7 3 2 9" xfId="52011"/>
    <cellStyle name="Normal 6 2 7 3 3" xfId="6236"/>
    <cellStyle name="Normal 6 2 7 3 3 2" xfId="11517"/>
    <cellStyle name="Normal 6 2 7 3 3 2 2" xfId="27023"/>
    <cellStyle name="Normal 6 2 7 3 3 2 3" xfId="37580"/>
    <cellStyle name="Normal 6 2 7 3 3 2 4" xfId="48135"/>
    <cellStyle name="Normal 6 2 7 3 3 2 5" xfId="58699"/>
    <cellStyle name="Normal 6 2 7 3 3 3" xfId="16636"/>
    <cellStyle name="Normal 6 2 7 3 3 4" xfId="21743"/>
    <cellStyle name="Normal 6 2 7 3 3 5" xfId="32300"/>
    <cellStyle name="Normal 6 2 7 3 3 6" xfId="42855"/>
    <cellStyle name="Normal 6 2 7 3 3 7" xfId="53419"/>
    <cellStyle name="Normal 6 2 7 3 4" xfId="8876"/>
    <cellStyle name="Normal 6 2 7 3 4 2" xfId="24383"/>
    <cellStyle name="Normal 6 2 7 3 4 3" xfId="34940"/>
    <cellStyle name="Normal 6 2 7 3 4 4" xfId="45495"/>
    <cellStyle name="Normal 6 2 7 3 4 5" xfId="56059"/>
    <cellStyle name="Normal 6 2 7 3 5" xfId="3594"/>
    <cellStyle name="Normal 6 2 7 3 6" xfId="14172"/>
    <cellStyle name="Normal 6 2 7 3 7" xfId="19103"/>
    <cellStyle name="Normal 6 2 7 3 8" xfId="29660"/>
    <cellStyle name="Normal 6 2 7 3 9" xfId="40215"/>
    <cellStyle name="Normal 6 2 7 4" xfId="1478"/>
    <cellStyle name="Normal 6 2 7 4 2" xfId="6764"/>
    <cellStyle name="Normal 6 2 7 4 2 2" xfId="12045"/>
    <cellStyle name="Normal 6 2 7 4 2 2 2" xfId="27551"/>
    <cellStyle name="Normal 6 2 7 4 2 2 3" xfId="38108"/>
    <cellStyle name="Normal 6 2 7 4 2 2 4" xfId="48663"/>
    <cellStyle name="Normal 6 2 7 4 2 2 5" xfId="59227"/>
    <cellStyle name="Normal 6 2 7 4 2 3" xfId="17164"/>
    <cellStyle name="Normal 6 2 7 4 2 4" xfId="22271"/>
    <cellStyle name="Normal 6 2 7 4 2 5" xfId="32828"/>
    <cellStyle name="Normal 6 2 7 4 2 6" xfId="43383"/>
    <cellStyle name="Normal 6 2 7 4 2 7" xfId="53947"/>
    <cellStyle name="Normal 6 2 7 4 3" xfId="9404"/>
    <cellStyle name="Normal 6 2 7 4 3 2" xfId="24911"/>
    <cellStyle name="Normal 6 2 7 4 3 3" xfId="35468"/>
    <cellStyle name="Normal 6 2 7 4 3 4" xfId="46023"/>
    <cellStyle name="Normal 6 2 7 4 3 5" xfId="56587"/>
    <cellStyle name="Normal 6 2 7 4 4" xfId="4122"/>
    <cellStyle name="Normal 6 2 7 4 5" xfId="14700"/>
    <cellStyle name="Normal 6 2 7 4 6" xfId="19631"/>
    <cellStyle name="Normal 6 2 7 4 7" xfId="30188"/>
    <cellStyle name="Normal 6 2 7 4 8" xfId="40743"/>
    <cellStyle name="Normal 6 2 7 4 9" xfId="51307"/>
    <cellStyle name="Normal 6 2 7 5" xfId="5531"/>
    <cellStyle name="Normal 6 2 7 5 2" xfId="10813"/>
    <cellStyle name="Normal 6 2 7 5 2 2" xfId="26319"/>
    <cellStyle name="Normal 6 2 7 5 2 3" xfId="36876"/>
    <cellStyle name="Normal 6 2 7 5 2 4" xfId="47431"/>
    <cellStyle name="Normal 6 2 7 5 2 5" xfId="57995"/>
    <cellStyle name="Normal 6 2 7 5 3" xfId="15932"/>
    <cellStyle name="Normal 6 2 7 5 4" xfId="21039"/>
    <cellStyle name="Normal 6 2 7 5 5" xfId="31596"/>
    <cellStyle name="Normal 6 2 7 5 6" xfId="42151"/>
    <cellStyle name="Normal 6 2 7 5 7" xfId="52715"/>
    <cellStyle name="Normal 6 2 7 6" xfId="8172"/>
    <cellStyle name="Normal 6 2 7 6 2" xfId="23679"/>
    <cellStyle name="Normal 6 2 7 6 3" xfId="34236"/>
    <cellStyle name="Normal 6 2 7 6 4" xfId="44791"/>
    <cellStyle name="Normal 6 2 7 6 5" xfId="55355"/>
    <cellStyle name="Normal 6 2 7 7" xfId="2895"/>
    <cellStyle name="Normal 6 2 7 8" xfId="13468"/>
    <cellStyle name="Normal 6 2 7 9" xfId="18400"/>
    <cellStyle name="Normal 6 2 8" xfId="421"/>
    <cellStyle name="Normal 6 2 8 10" xfId="39691"/>
    <cellStyle name="Normal 6 2 8 11" xfId="50251"/>
    <cellStyle name="Normal 6 2 8 2" xfId="1126"/>
    <cellStyle name="Normal 6 2 8 2 10" xfId="50955"/>
    <cellStyle name="Normal 6 2 8 2 2" xfId="2358"/>
    <cellStyle name="Normal 6 2 8 2 2 2" xfId="7644"/>
    <cellStyle name="Normal 6 2 8 2 2 2 2" xfId="12925"/>
    <cellStyle name="Normal 6 2 8 2 2 2 2 2" xfId="28431"/>
    <cellStyle name="Normal 6 2 8 2 2 2 2 3" xfId="38988"/>
    <cellStyle name="Normal 6 2 8 2 2 2 2 4" xfId="49543"/>
    <cellStyle name="Normal 6 2 8 2 2 2 2 5" xfId="60107"/>
    <cellStyle name="Normal 6 2 8 2 2 2 3" xfId="18044"/>
    <cellStyle name="Normal 6 2 8 2 2 2 4" xfId="23151"/>
    <cellStyle name="Normal 6 2 8 2 2 2 5" xfId="33708"/>
    <cellStyle name="Normal 6 2 8 2 2 2 6" xfId="44263"/>
    <cellStyle name="Normal 6 2 8 2 2 2 7" xfId="54827"/>
    <cellStyle name="Normal 6 2 8 2 2 3" xfId="10284"/>
    <cellStyle name="Normal 6 2 8 2 2 3 2" xfId="25791"/>
    <cellStyle name="Normal 6 2 8 2 2 3 3" xfId="36348"/>
    <cellStyle name="Normal 6 2 8 2 2 3 4" xfId="46903"/>
    <cellStyle name="Normal 6 2 8 2 2 3 5" xfId="57467"/>
    <cellStyle name="Normal 6 2 8 2 2 4" xfId="5002"/>
    <cellStyle name="Normal 6 2 8 2 2 5" xfId="15580"/>
    <cellStyle name="Normal 6 2 8 2 2 6" xfId="20511"/>
    <cellStyle name="Normal 6 2 8 2 2 7" xfId="31068"/>
    <cellStyle name="Normal 6 2 8 2 2 8" xfId="41623"/>
    <cellStyle name="Normal 6 2 8 2 2 9" xfId="52187"/>
    <cellStyle name="Normal 6 2 8 2 3" xfId="6412"/>
    <cellStyle name="Normal 6 2 8 2 3 2" xfId="11693"/>
    <cellStyle name="Normal 6 2 8 2 3 2 2" xfId="27199"/>
    <cellStyle name="Normal 6 2 8 2 3 2 3" xfId="37756"/>
    <cellStyle name="Normal 6 2 8 2 3 2 4" xfId="48311"/>
    <cellStyle name="Normal 6 2 8 2 3 2 5" xfId="58875"/>
    <cellStyle name="Normal 6 2 8 2 3 3" xfId="16812"/>
    <cellStyle name="Normal 6 2 8 2 3 4" xfId="21919"/>
    <cellStyle name="Normal 6 2 8 2 3 5" xfId="32476"/>
    <cellStyle name="Normal 6 2 8 2 3 6" xfId="43031"/>
    <cellStyle name="Normal 6 2 8 2 3 7" xfId="53595"/>
    <cellStyle name="Normal 6 2 8 2 4" xfId="9052"/>
    <cellStyle name="Normal 6 2 8 2 4 2" xfId="24559"/>
    <cellStyle name="Normal 6 2 8 2 4 3" xfId="35116"/>
    <cellStyle name="Normal 6 2 8 2 4 4" xfId="45671"/>
    <cellStyle name="Normal 6 2 8 2 4 5" xfId="56235"/>
    <cellStyle name="Normal 6 2 8 2 5" xfId="3770"/>
    <cellStyle name="Normal 6 2 8 2 6" xfId="14348"/>
    <cellStyle name="Normal 6 2 8 2 7" xfId="19279"/>
    <cellStyle name="Normal 6 2 8 2 8" xfId="29836"/>
    <cellStyle name="Normal 6 2 8 2 9" xfId="40391"/>
    <cellStyle name="Normal 6 2 8 3" xfId="1654"/>
    <cellStyle name="Normal 6 2 8 3 2" xfId="6940"/>
    <cellStyle name="Normal 6 2 8 3 2 2" xfId="12221"/>
    <cellStyle name="Normal 6 2 8 3 2 2 2" xfId="27727"/>
    <cellStyle name="Normal 6 2 8 3 2 2 3" xfId="38284"/>
    <cellStyle name="Normal 6 2 8 3 2 2 4" xfId="48839"/>
    <cellStyle name="Normal 6 2 8 3 2 2 5" xfId="59403"/>
    <cellStyle name="Normal 6 2 8 3 2 3" xfId="17340"/>
    <cellStyle name="Normal 6 2 8 3 2 4" xfId="22447"/>
    <cellStyle name="Normal 6 2 8 3 2 5" xfId="33004"/>
    <cellStyle name="Normal 6 2 8 3 2 6" xfId="43559"/>
    <cellStyle name="Normal 6 2 8 3 2 7" xfId="54123"/>
    <cellStyle name="Normal 6 2 8 3 3" xfId="9580"/>
    <cellStyle name="Normal 6 2 8 3 3 2" xfId="25087"/>
    <cellStyle name="Normal 6 2 8 3 3 3" xfId="35644"/>
    <cellStyle name="Normal 6 2 8 3 3 4" xfId="46199"/>
    <cellStyle name="Normal 6 2 8 3 3 5" xfId="56763"/>
    <cellStyle name="Normal 6 2 8 3 4" xfId="4298"/>
    <cellStyle name="Normal 6 2 8 3 5" xfId="14876"/>
    <cellStyle name="Normal 6 2 8 3 6" xfId="19807"/>
    <cellStyle name="Normal 6 2 8 3 7" xfId="30364"/>
    <cellStyle name="Normal 6 2 8 3 8" xfId="40919"/>
    <cellStyle name="Normal 6 2 8 3 9" xfId="51483"/>
    <cellStyle name="Normal 6 2 8 4" xfId="5707"/>
    <cellStyle name="Normal 6 2 8 4 2" xfId="10989"/>
    <cellStyle name="Normal 6 2 8 4 2 2" xfId="26495"/>
    <cellStyle name="Normal 6 2 8 4 2 3" xfId="37052"/>
    <cellStyle name="Normal 6 2 8 4 2 4" xfId="47607"/>
    <cellStyle name="Normal 6 2 8 4 2 5" xfId="58171"/>
    <cellStyle name="Normal 6 2 8 4 3" xfId="16108"/>
    <cellStyle name="Normal 6 2 8 4 4" xfId="21215"/>
    <cellStyle name="Normal 6 2 8 4 5" xfId="31772"/>
    <cellStyle name="Normal 6 2 8 4 6" xfId="42327"/>
    <cellStyle name="Normal 6 2 8 4 7" xfId="52891"/>
    <cellStyle name="Normal 6 2 8 5" xfId="8348"/>
    <cellStyle name="Normal 6 2 8 5 2" xfId="23855"/>
    <cellStyle name="Normal 6 2 8 5 3" xfId="34412"/>
    <cellStyle name="Normal 6 2 8 5 4" xfId="44967"/>
    <cellStyle name="Normal 6 2 8 5 5" xfId="55531"/>
    <cellStyle name="Normal 6 2 8 6" xfId="3070"/>
    <cellStyle name="Normal 6 2 8 7" xfId="13644"/>
    <cellStyle name="Normal 6 2 8 8" xfId="18575"/>
    <cellStyle name="Normal 6 2 8 9" xfId="29136"/>
    <cellStyle name="Normal 6 2 9" xfId="774"/>
    <cellStyle name="Normal 6 2 9 10" xfId="50603"/>
    <cellStyle name="Normal 6 2 9 2" xfId="2006"/>
    <cellStyle name="Normal 6 2 9 2 2" xfId="7292"/>
    <cellStyle name="Normal 6 2 9 2 2 2" xfId="12573"/>
    <cellStyle name="Normal 6 2 9 2 2 2 2" xfId="28079"/>
    <cellStyle name="Normal 6 2 9 2 2 2 3" xfId="38636"/>
    <cellStyle name="Normal 6 2 9 2 2 2 4" xfId="49191"/>
    <cellStyle name="Normal 6 2 9 2 2 2 5" xfId="59755"/>
    <cellStyle name="Normal 6 2 9 2 2 3" xfId="17692"/>
    <cellStyle name="Normal 6 2 9 2 2 4" xfId="22799"/>
    <cellStyle name="Normal 6 2 9 2 2 5" xfId="33356"/>
    <cellStyle name="Normal 6 2 9 2 2 6" xfId="43911"/>
    <cellStyle name="Normal 6 2 9 2 2 7" xfId="54475"/>
    <cellStyle name="Normal 6 2 9 2 3" xfId="9932"/>
    <cellStyle name="Normal 6 2 9 2 3 2" xfId="25439"/>
    <cellStyle name="Normal 6 2 9 2 3 3" xfId="35996"/>
    <cellStyle name="Normal 6 2 9 2 3 4" xfId="46551"/>
    <cellStyle name="Normal 6 2 9 2 3 5" xfId="57115"/>
    <cellStyle name="Normal 6 2 9 2 4" xfId="4650"/>
    <cellStyle name="Normal 6 2 9 2 5" xfId="15228"/>
    <cellStyle name="Normal 6 2 9 2 6" xfId="20159"/>
    <cellStyle name="Normal 6 2 9 2 7" xfId="30716"/>
    <cellStyle name="Normal 6 2 9 2 8" xfId="41271"/>
    <cellStyle name="Normal 6 2 9 2 9" xfId="51835"/>
    <cellStyle name="Normal 6 2 9 3" xfId="6060"/>
    <cellStyle name="Normal 6 2 9 3 2" xfId="11341"/>
    <cellStyle name="Normal 6 2 9 3 2 2" xfId="26847"/>
    <cellStyle name="Normal 6 2 9 3 2 3" xfId="37404"/>
    <cellStyle name="Normal 6 2 9 3 2 4" xfId="47959"/>
    <cellStyle name="Normal 6 2 9 3 2 5" xfId="58523"/>
    <cellStyle name="Normal 6 2 9 3 3" xfId="16460"/>
    <cellStyle name="Normal 6 2 9 3 4" xfId="21567"/>
    <cellStyle name="Normal 6 2 9 3 5" xfId="32124"/>
    <cellStyle name="Normal 6 2 9 3 6" xfId="42679"/>
    <cellStyle name="Normal 6 2 9 3 7" xfId="53243"/>
    <cellStyle name="Normal 6 2 9 4" xfId="8700"/>
    <cellStyle name="Normal 6 2 9 4 2" xfId="24207"/>
    <cellStyle name="Normal 6 2 9 4 3" xfId="34764"/>
    <cellStyle name="Normal 6 2 9 4 4" xfId="45319"/>
    <cellStyle name="Normal 6 2 9 4 5" xfId="55883"/>
    <cellStyle name="Normal 6 2 9 5" xfId="3418"/>
    <cellStyle name="Normal 6 2 9 6" xfId="13996"/>
    <cellStyle name="Normal 6 2 9 7" xfId="18927"/>
    <cellStyle name="Normal 6 2 9 8" xfId="29484"/>
    <cellStyle name="Normal 6 2 9 9" xfId="40039"/>
    <cellStyle name="Normal 6 3" xfId="20"/>
    <cellStyle name="Normal 6 3 10" xfId="5365"/>
    <cellStyle name="Normal 6 3 10 2" xfId="10647"/>
    <cellStyle name="Normal 6 3 10 2 2" xfId="26153"/>
    <cellStyle name="Normal 6 3 10 2 3" xfId="36710"/>
    <cellStyle name="Normal 6 3 10 2 4" xfId="47265"/>
    <cellStyle name="Normal 6 3 10 2 5" xfId="57829"/>
    <cellStyle name="Normal 6 3 10 3" xfId="20873"/>
    <cellStyle name="Normal 6 3 10 4" xfId="31430"/>
    <cellStyle name="Normal 6 3 10 5" xfId="41985"/>
    <cellStyle name="Normal 6 3 10 6" xfId="52549"/>
    <cellStyle name="Normal 6 3 11" xfId="8006"/>
    <cellStyle name="Normal 6 3 11 2" xfId="23513"/>
    <cellStyle name="Normal 6 3 11 3" xfId="34070"/>
    <cellStyle name="Normal 6 3 11 4" xfId="44625"/>
    <cellStyle name="Normal 6 3 11 5" xfId="55189"/>
    <cellStyle name="Normal 6 3 12" xfId="2706"/>
    <cellStyle name="Normal 6 3 13" xfId="13300"/>
    <cellStyle name="Normal 6 3 14" xfId="18229"/>
    <cellStyle name="Normal 6 3 15" xfId="28783"/>
    <cellStyle name="Normal 6 3 16" xfId="39338"/>
    <cellStyle name="Normal 6 3 17" xfId="49906"/>
    <cellStyle name="Normal 6 3 2" xfId="58"/>
    <cellStyle name="Normal 6 3 2 10" xfId="2726"/>
    <cellStyle name="Normal 6 3 2 11" xfId="13338"/>
    <cellStyle name="Normal 6 3 2 12" xfId="18267"/>
    <cellStyle name="Normal 6 3 2 13" xfId="28800"/>
    <cellStyle name="Normal 6 3 2 14" xfId="39355"/>
    <cellStyle name="Normal 6 3 2 15" xfId="49944"/>
    <cellStyle name="Normal 6 3 2 2" xfId="198"/>
    <cellStyle name="Normal 6 3 2 2 10" xfId="13425"/>
    <cellStyle name="Normal 6 3 2 2 11" xfId="18355"/>
    <cellStyle name="Normal 6 3 2 2 12" xfId="28917"/>
    <cellStyle name="Normal 6 3 2 2 13" xfId="39472"/>
    <cellStyle name="Normal 6 3 2 2 14" xfId="50032"/>
    <cellStyle name="Normal 6 3 2 2 2" xfId="378"/>
    <cellStyle name="Normal 6 3 2 2 2 10" xfId="29093"/>
    <cellStyle name="Normal 6 3 2 2 2 11" xfId="39648"/>
    <cellStyle name="Normal 6 3 2 2 2 12" xfId="50208"/>
    <cellStyle name="Normal 6 3 2 2 2 2" xfId="731"/>
    <cellStyle name="Normal 6 3 2 2 2 2 10" xfId="50560"/>
    <cellStyle name="Normal 6 3 2 2 2 2 2" xfId="1963"/>
    <cellStyle name="Normal 6 3 2 2 2 2 2 2" xfId="7249"/>
    <cellStyle name="Normal 6 3 2 2 2 2 2 2 2" xfId="12530"/>
    <cellStyle name="Normal 6 3 2 2 2 2 2 2 2 2" xfId="28036"/>
    <cellStyle name="Normal 6 3 2 2 2 2 2 2 2 3" xfId="38593"/>
    <cellStyle name="Normal 6 3 2 2 2 2 2 2 2 4" xfId="49148"/>
    <cellStyle name="Normal 6 3 2 2 2 2 2 2 2 5" xfId="59712"/>
    <cellStyle name="Normal 6 3 2 2 2 2 2 2 3" xfId="17649"/>
    <cellStyle name="Normal 6 3 2 2 2 2 2 2 4" xfId="22756"/>
    <cellStyle name="Normal 6 3 2 2 2 2 2 2 5" xfId="33313"/>
    <cellStyle name="Normal 6 3 2 2 2 2 2 2 6" xfId="43868"/>
    <cellStyle name="Normal 6 3 2 2 2 2 2 2 7" xfId="54432"/>
    <cellStyle name="Normal 6 3 2 2 2 2 2 3" xfId="9889"/>
    <cellStyle name="Normal 6 3 2 2 2 2 2 3 2" xfId="25396"/>
    <cellStyle name="Normal 6 3 2 2 2 2 2 3 3" xfId="35953"/>
    <cellStyle name="Normal 6 3 2 2 2 2 2 3 4" xfId="46508"/>
    <cellStyle name="Normal 6 3 2 2 2 2 2 3 5" xfId="57072"/>
    <cellStyle name="Normal 6 3 2 2 2 2 2 4" xfId="4607"/>
    <cellStyle name="Normal 6 3 2 2 2 2 2 5" xfId="15185"/>
    <cellStyle name="Normal 6 3 2 2 2 2 2 6" xfId="20116"/>
    <cellStyle name="Normal 6 3 2 2 2 2 2 7" xfId="30673"/>
    <cellStyle name="Normal 6 3 2 2 2 2 2 8" xfId="41228"/>
    <cellStyle name="Normal 6 3 2 2 2 2 2 9" xfId="51792"/>
    <cellStyle name="Normal 6 3 2 2 2 2 3" xfId="6017"/>
    <cellStyle name="Normal 6 3 2 2 2 2 3 2" xfId="11298"/>
    <cellStyle name="Normal 6 3 2 2 2 2 3 2 2" xfId="26804"/>
    <cellStyle name="Normal 6 3 2 2 2 2 3 2 3" xfId="37361"/>
    <cellStyle name="Normal 6 3 2 2 2 2 3 2 4" xfId="47916"/>
    <cellStyle name="Normal 6 3 2 2 2 2 3 2 5" xfId="58480"/>
    <cellStyle name="Normal 6 3 2 2 2 2 3 3" xfId="16417"/>
    <cellStyle name="Normal 6 3 2 2 2 2 3 4" xfId="21524"/>
    <cellStyle name="Normal 6 3 2 2 2 2 3 5" xfId="32081"/>
    <cellStyle name="Normal 6 3 2 2 2 2 3 6" xfId="42636"/>
    <cellStyle name="Normal 6 3 2 2 2 2 3 7" xfId="53200"/>
    <cellStyle name="Normal 6 3 2 2 2 2 4" xfId="8657"/>
    <cellStyle name="Normal 6 3 2 2 2 2 4 2" xfId="24164"/>
    <cellStyle name="Normal 6 3 2 2 2 2 4 3" xfId="34721"/>
    <cellStyle name="Normal 6 3 2 2 2 2 4 4" xfId="45276"/>
    <cellStyle name="Normal 6 3 2 2 2 2 4 5" xfId="55840"/>
    <cellStyle name="Normal 6 3 2 2 2 2 5" xfId="3375"/>
    <cellStyle name="Normal 6 3 2 2 2 2 6" xfId="13953"/>
    <cellStyle name="Normal 6 3 2 2 2 2 7" xfId="18884"/>
    <cellStyle name="Normal 6 3 2 2 2 2 8" xfId="29441"/>
    <cellStyle name="Normal 6 3 2 2 2 2 9" xfId="39996"/>
    <cellStyle name="Normal 6 3 2 2 2 3" xfId="1083"/>
    <cellStyle name="Normal 6 3 2 2 2 3 10" xfId="50912"/>
    <cellStyle name="Normal 6 3 2 2 2 3 2" xfId="2315"/>
    <cellStyle name="Normal 6 3 2 2 2 3 2 2" xfId="7601"/>
    <cellStyle name="Normal 6 3 2 2 2 3 2 2 2" xfId="12882"/>
    <cellStyle name="Normal 6 3 2 2 2 3 2 2 2 2" xfId="28388"/>
    <cellStyle name="Normal 6 3 2 2 2 3 2 2 2 3" xfId="38945"/>
    <cellStyle name="Normal 6 3 2 2 2 3 2 2 2 4" xfId="49500"/>
    <cellStyle name="Normal 6 3 2 2 2 3 2 2 2 5" xfId="60064"/>
    <cellStyle name="Normal 6 3 2 2 2 3 2 2 3" xfId="18001"/>
    <cellStyle name="Normal 6 3 2 2 2 3 2 2 4" xfId="23108"/>
    <cellStyle name="Normal 6 3 2 2 2 3 2 2 5" xfId="33665"/>
    <cellStyle name="Normal 6 3 2 2 2 3 2 2 6" xfId="44220"/>
    <cellStyle name="Normal 6 3 2 2 2 3 2 2 7" xfId="54784"/>
    <cellStyle name="Normal 6 3 2 2 2 3 2 3" xfId="10241"/>
    <cellStyle name="Normal 6 3 2 2 2 3 2 3 2" xfId="25748"/>
    <cellStyle name="Normal 6 3 2 2 2 3 2 3 3" xfId="36305"/>
    <cellStyle name="Normal 6 3 2 2 2 3 2 3 4" xfId="46860"/>
    <cellStyle name="Normal 6 3 2 2 2 3 2 3 5" xfId="57424"/>
    <cellStyle name="Normal 6 3 2 2 2 3 2 4" xfId="4959"/>
    <cellStyle name="Normal 6 3 2 2 2 3 2 5" xfId="15537"/>
    <cellStyle name="Normal 6 3 2 2 2 3 2 6" xfId="20468"/>
    <cellStyle name="Normal 6 3 2 2 2 3 2 7" xfId="31025"/>
    <cellStyle name="Normal 6 3 2 2 2 3 2 8" xfId="41580"/>
    <cellStyle name="Normal 6 3 2 2 2 3 2 9" xfId="52144"/>
    <cellStyle name="Normal 6 3 2 2 2 3 3" xfId="6369"/>
    <cellStyle name="Normal 6 3 2 2 2 3 3 2" xfId="11650"/>
    <cellStyle name="Normal 6 3 2 2 2 3 3 2 2" xfId="27156"/>
    <cellStyle name="Normal 6 3 2 2 2 3 3 2 3" xfId="37713"/>
    <cellStyle name="Normal 6 3 2 2 2 3 3 2 4" xfId="48268"/>
    <cellStyle name="Normal 6 3 2 2 2 3 3 2 5" xfId="58832"/>
    <cellStyle name="Normal 6 3 2 2 2 3 3 3" xfId="16769"/>
    <cellStyle name="Normal 6 3 2 2 2 3 3 4" xfId="21876"/>
    <cellStyle name="Normal 6 3 2 2 2 3 3 5" xfId="32433"/>
    <cellStyle name="Normal 6 3 2 2 2 3 3 6" xfId="42988"/>
    <cellStyle name="Normal 6 3 2 2 2 3 3 7" xfId="53552"/>
    <cellStyle name="Normal 6 3 2 2 2 3 4" xfId="9009"/>
    <cellStyle name="Normal 6 3 2 2 2 3 4 2" xfId="24516"/>
    <cellStyle name="Normal 6 3 2 2 2 3 4 3" xfId="35073"/>
    <cellStyle name="Normal 6 3 2 2 2 3 4 4" xfId="45628"/>
    <cellStyle name="Normal 6 3 2 2 2 3 4 5" xfId="56192"/>
    <cellStyle name="Normal 6 3 2 2 2 3 5" xfId="3727"/>
    <cellStyle name="Normal 6 3 2 2 2 3 6" xfId="14305"/>
    <cellStyle name="Normal 6 3 2 2 2 3 7" xfId="19236"/>
    <cellStyle name="Normal 6 3 2 2 2 3 8" xfId="29793"/>
    <cellStyle name="Normal 6 3 2 2 2 3 9" xfId="40348"/>
    <cellStyle name="Normal 6 3 2 2 2 4" xfId="1611"/>
    <cellStyle name="Normal 6 3 2 2 2 4 2" xfId="6897"/>
    <cellStyle name="Normal 6 3 2 2 2 4 2 2" xfId="12178"/>
    <cellStyle name="Normal 6 3 2 2 2 4 2 2 2" xfId="27684"/>
    <cellStyle name="Normal 6 3 2 2 2 4 2 2 3" xfId="38241"/>
    <cellStyle name="Normal 6 3 2 2 2 4 2 2 4" xfId="48796"/>
    <cellStyle name="Normal 6 3 2 2 2 4 2 2 5" xfId="59360"/>
    <cellStyle name="Normal 6 3 2 2 2 4 2 3" xfId="17297"/>
    <cellStyle name="Normal 6 3 2 2 2 4 2 4" xfId="22404"/>
    <cellStyle name="Normal 6 3 2 2 2 4 2 5" xfId="32961"/>
    <cellStyle name="Normal 6 3 2 2 2 4 2 6" xfId="43516"/>
    <cellStyle name="Normal 6 3 2 2 2 4 2 7" xfId="54080"/>
    <cellStyle name="Normal 6 3 2 2 2 4 3" xfId="9537"/>
    <cellStyle name="Normal 6 3 2 2 2 4 3 2" xfId="25044"/>
    <cellStyle name="Normal 6 3 2 2 2 4 3 3" xfId="35601"/>
    <cellStyle name="Normal 6 3 2 2 2 4 3 4" xfId="46156"/>
    <cellStyle name="Normal 6 3 2 2 2 4 3 5" xfId="56720"/>
    <cellStyle name="Normal 6 3 2 2 2 4 4" xfId="4255"/>
    <cellStyle name="Normal 6 3 2 2 2 4 5" xfId="14833"/>
    <cellStyle name="Normal 6 3 2 2 2 4 6" xfId="19764"/>
    <cellStyle name="Normal 6 3 2 2 2 4 7" xfId="30321"/>
    <cellStyle name="Normal 6 3 2 2 2 4 8" xfId="40876"/>
    <cellStyle name="Normal 6 3 2 2 2 4 9" xfId="51440"/>
    <cellStyle name="Normal 6 3 2 2 2 5" xfId="5664"/>
    <cellStyle name="Normal 6 3 2 2 2 5 2" xfId="10946"/>
    <cellStyle name="Normal 6 3 2 2 2 5 2 2" xfId="26452"/>
    <cellStyle name="Normal 6 3 2 2 2 5 2 3" xfId="37009"/>
    <cellStyle name="Normal 6 3 2 2 2 5 2 4" xfId="47564"/>
    <cellStyle name="Normal 6 3 2 2 2 5 2 5" xfId="58128"/>
    <cellStyle name="Normal 6 3 2 2 2 5 3" xfId="16065"/>
    <cellStyle name="Normal 6 3 2 2 2 5 4" xfId="21172"/>
    <cellStyle name="Normal 6 3 2 2 2 5 5" xfId="31729"/>
    <cellStyle name="Normal 6 3 2 2 2 5 6" xfId="42284"/>
    <cellStyle name="Normal 6 3 2 2 2 5 7" xfId="52848"/>
    <cellStyle name="Normal 6 3 2 2 2 6" xfId="8305"/>
    <cellStyle name="Normal 6 3 2 2 2 6 2" xfId="23812"/>
    <cellStyle name="Normal 6 3 2 2 2 6 3" xfId="34369"/>
    <cellStyle name="Normal 6 3 2 2 2 6 4" xfId="44924"/>
    <cellStyle name="Normal 6 3 2 2 2 6 5" xfId="55488"/>
    <cellStyle name="Normal 6 3 2 2 2 7" xfId="3027"/>
    <cellStyle name="Normal 6 3 2 2 2 8" xfId="13601"/>
    <cellStyle name="Normal 6 3 2 2 2 9" xfId="18532"/>
    <cellStyle name="Normal 6 3 2 2 3" xfId="554"/>
    <cellStyle name="Normal 6 3 2 2 3 10" xfId="39820"/>
    <cellStyle name="Normal 6 3 2 2 3 11" xfId="50384"/>
    <cellStyle name="Normal 6 3 2 2 3 2" xfId="1259"/>
    <cellStyle name="Normal 6 3 2 2 3 2 10" xfId="51088"/>
    <cellStyle name="Normal 6 3 2 2 3 2 2" xfId="2491"/>
    <cellStyle name="Normal 6 3 2 2 3 2 2 2" xfId="7777"/>
    <cellStyle name="Normal 6 3 2 2 3 2 2 2 2" xfId="13058"/>
    <cellStyle name="Normal 6 3 2 2 3 2 2 2 2 2" xfId="28564"/>
    <cellStyle name="Normal 6 3 2 2 3 2 2 2 2 3" xfId="39121"/>
    <cellStyle name="Normal 6 3 2 2 3 2 2 2 2 4" xfId="49676"/>
    <cellStyle name="Normal 6 3 2 2 3 2 2 2 2 5" xfId="60240"/>
    <cellStyle name="Normal 6 3 2 2 3 2 2 2 3" xfId="18177"/>
    <cellStyle name="Normal 6 3 2 2 3 2 2 2 4" xfId="23284"/>
    <cellStyle name="Normal 6 3 2 2 3 2 2 2 5" xfId="33841"/>
    <cellStyle name="Normal 6 3 2 2 3 2 2 2 6" xfId="44396"/>
    <cellStyle name="Normal 6 3 2 2 3 2 2 2 7" xfId="54960"/>
    <cellStyle name="Normal 6 3 2 2 3 2 2 3" xfId="10417"/>
    <cellStyle name="Normal 6 3 2 2 3 2 2 3 2" xfId="25924"/>
    <cellStyle name="Normal 6 3 2 2 3 2 2 3 3" xfId="36481"/>
    <cellStyle name="Normal 6 3 2 2 3 2 2 3 4" xfId="47036"/>
    <cellStyle name="Normal 6 3 2 2 3 2 2 3 5" xfId="57600"/>
    <cellStyle name="Normal 6 3 2 2 3 2 2 4" xfId="5135"/>
    <cellStyle name="Normal 6 3 2 2 3 2 2 5" xfId="15713"/>
    <cellStyle name="Normal 6 3 2 2 3 2 2 6" xfId="20644"/>
    <cellStyle name="Normal 6 3 2 2 3 2 2 7" xfId="31201"/>
    <cellStyle name="Normal 6 3 2 2 3 2 2 8" xfId="41756"/>
    <cellStyle name="Normal 6 3 2 2 3 2 2 9" xfId="52320"/>
    <cellStyle name="Normal 6 3 2 2 3 2 3" xfId="6545"/>
    <cellStyle name="Normal 6 3 2 2 3 2 3 2" xfId="11826"/>
    <cellStyle name="Normal 6 3 2 2 3 2 3 2 2" xfId="27332"/>
    <cellStyle name="Normal 6 3 2 2 3 2 3 2 3" xfId="37889"/>
    <cellStyle name="Normal 6 3 2 2 3 2 3 2 4" xfId="48444"/>
    <cellStyle name="Normal 6 3 2 2 3 2 3 2 5" xfId="59008"/>
    <cellStyle name="Normal 6 3 2 2 3 2 3 3" xfId="16945"/>
    <cellStyle name="Normal 6 3 2 2 3 2 3 4" xfId="22052"/>
    <cellStyle name="Normal 6 3 2 2 3 2 3 5" xfId="32609"/>
    <cellStyle name="Normal 6 3 2 2 3 2 3 6" xfId="43164"/>
    <cellStyle name="Normal 6 3 2 2 3 2 3 7" xfId="53728"/>
    <cellStyle name="Normal 6 3 2 2 3 2 4" xfId="9185"/>
    <cellStyle name="Normal 6 3 2 2 3 2 4 2" xfId="24692"/>
    <cellStyle name="Normal 6 3 2 2 3 2 4 3" xfId="35249"/>
    <cellStyle name="Normal 6 3 2 2 3 2 4 4" xfId="45804"/>
    <cellStyle name="Normal 6 3 2 2 3 2 4 5" xfId="56368"/>
    <cellStyle name="Normal 6 3 2 2 3 2 5" xfId="3903"/>
    <cellStyle name="Normal 6 3 2 2 3 2 6" xfId="14481"/>
    <cellStyle name="Normal 6 3 2 2 3 2 7" xfId="19412"/>
    <cellStyle name="Normal 6 3 2 2 3 2 8" xfId="29969"/>
    <cellStyle name="Normal 6 3 2 2 3 2 9" xfId="40524"/>
    <cellStyle name="Normal 6 3 2 2 3 3" xfId="1787"/>
    <cellStyle name="Normal 6 3 2 2 3 3 2" xfId="7073"/>
    <cellStyle name="Normal 6 3 2 2 3 3 2 2" xfId="12354"/>
    <cellStyle name="Normal 6 3 2 2 3 3 2 2 2" xfId="27860"/>
    <cellStyle name="Normal 6 3 2 2 3 3 2 2 3" xfId="38417"/>
    <cellStyle name="Normal 6 3 2 2 3 3 2 2 4" xfId="48972"/>
    <cellStyle name="Normal 6 3 2 2 3 3 2 2 5" xfId="59536"/>
    <cellStyle name="Normal 6 3 2 2 3 3 2 3" xfId="17473"/>
    <cellStyle name="Normal 6 3 2 2 3 3 2 4" xfId="22580"/>
    <cellStyle name="Normal 6 3 2 2 3 3 2 5" xfId="33137"/>
    <cellStyle name="Normal 6 3 2 2 3 3 2 6" xfId="43692"/>
    <cellStyle name="Normal 6 3 2 2 3 3 2 7" xfId="54256"/>
    <cellStyle name="Normal 6 3 2 2 3 3 3" xfId="9713"/>
    <cellStyle name="Normal 6 3 2 2 3 3 3 2" xfId="25220"/>
    <cellStyle name="Normal 6 3 2 2 3 3 3 3" xfId="35777"/>
    <cellStyle name="Normal 6 3 2 2 3 3 3 4" xfId="46332"/>
    <cellStyle name="Normal 6 3 2 2 3 3 3 5" xfId="56896"/>
    <cellStyle name="Normal 6 3 2 2 3 3 4" xfId="4431"/>
    <cellStyle name="Normal 6 3 2 2 3 3 5" xfId="15009"/>
    <cellStyle name="Normal 6 3 2 2 3 3 6" xfId="19940"/>
    <cellStyle name="Normal 6 3 2 2 3 3 7" xfId="30497"/>
    <cellStyle name="Normal 6 3 2 2 3 3 8" xfId="41052"/>
    <cellStyle name="Normal 6 3 2 2 3 3 9" xfId="51616"/>
    <cellStyle name="Normal 6 3 2 2 3 4" xfId="5840"/>
    <cellStyle name="Normal 6 3 2 2 3 4 2" xfId="11122"/>
    <cellStyle name="Normal 6 3 2 2 3 4 2 2" xfId="26628"/>
    <cellStyle name="Normal 6 3 2 2 3 4 2 3" xfId="37185"/>
    <cellStyle name="Normal 6 3 2 2 3 4 2 4" xfId="47740"/>
    <cellStyle name="Normal 6 3 2 2 3 4 2 5" xfId="58304"/>
    <cellStyle name="Normal 6 3 2 2 3 4 3" xfId="16241"/>
    <cellStyle name="Normal 6 3 2 2 3 4 4" xfId="21348"/>
    <cellStyle name="Normal 6 3 2 2 3 4 5" xfId="31905"/>
    <cellStyle name="Normal 6 3 2 2 3 4 6" xfId="42460"/>
    <cellStyle name="Normal 6 3 2 2 3 4 7" xfId="53024"/>
    <cellStyle name="Normal 6 3 2 2 3 5" xfId="8481"/>
    <cellStyle name="Normal 6 3 2 2 3 5 2" xfId="23988"/>
    <cellStyle name="Normal 6 3 2 2 3 5 3" xfId="34545"/>
    <cellStyle name="Normal 6 3 2 2 3 5 4" xfId="45100"/>
    <cellStyle name="Normal 6 3 2 2 3 5 5" xfId="55664"/>
    <cellStyle name="Normal 6 3 2 2 3 6" xfId="3199"/>
    <cellStyle name="Normal 6 3 2 2 3 7" xfId="13777"/>
    <cellStyle name="Normal 6 3 2 2 3 8" xfId="18708"/>
    <cellStyle name="Normal 6 3 2 2 3 9" xfId="29265"/>
    <cellStyle name="Normal 6 3 2 2 4" xfId="907"/>
    <cellStyle name="Normal 6 3 2 2 4 10" xfId="50736"/>
    <cellStyle name="Normal 6 3 2 2 4 2" xfId="2139"/>
    <cellStyle name="Normal 6 3 2 2 4 2 2" xfId="7425"/>
    <cellStyle name="Normal 6 3 2 2 4 2 2 2" xfId="12706"/>
    <cellStyle name="Normal 6 3 2 2 4 2 2 2 2" xfId="28212"/>
    <cellStyle name="Normal 6 3 2 2 4 2 2 2 3" xfId="38769"/>
    <cellStyle name="Normal 6 3 2 2 4 2 2 2 4" xfId="49324"/>
    <cellStyle name="Normal 6 3 2 2 4 2 2 2 5" xfId="59888"/>
    <cellStyle name="Normal 6 3 2 2 4 2 2 3" xfId="17825"/>
    <cellStyle name="Normal 6 3 2 2 4 2 2 4" xfId="22932"/>
    <cellStyle name="Normal 6 3 2 2 4 2 2 5" xfId="33489"/>
    <cellStyle name="Normal 6 3 2 2 4 2 2 6" xfId="44044"/>
    <cellStyle name="Normal 6 3 2 2 4 2 2 7" xfId="54608"/>
    <cellStyle name="Normal 6 3 2 2 4 2 3" xfId="10065"/>
    <cellStyle name="Normal 6 3 2 2 4 2 3 2" xfId="25572"/>
    <cellStyle name="Normal 6 3 2 2 4 2 3 3" xfId="36129"/>
    <cellStyle name="Normal 6 3 2 2 4 2 3 4" xfId="46684"/>
    <cellStyle name="Normal 6 3 2 2 4 2 3 5" xfId="57248"/>
    <cellStyle name="Normal 6 3 2 2 4 2 4" xfId="4783"/>
    <cellStyle name="Normal 6 3 2 2 4 2 5" xfId="15361"/>
    <cellStyle name="Normal 6 3 2 2 4 2 6" xfId="20292"/>
    <cellStyle name="Normal 6 3 2 2 4 2 7" xfId="30849"/>
    <cellStyle name="Normal 6 3 2 2 4 2 8" xfId="41404"/>
    <cellStyle name="Normal 6 3 2 2 4 2 9" xfId="51968"/>
    <cellStyle name="Normal 6 3 2 2 4 3" xfId="6193"/>
    <cellStyle name="Normal 6 3 2 2 4 3 2" xfId="11474"/>
    <cellStyle name="Normal 6 3 2 2 4 3 2 2" xfId="26980"/>
    <cellStyle name="Normal 6 3 2 2 4 3 2 3" xfId="37537"/>
    <cellStyle name="Normal 6 3 2 2 4 3 2 4" xfId="48092"/>
    <cellStyle name="Normal 6 3 2 2 4 3 2 5" xfId="58656"/>
    <cellStyle name="Normal 6 3 2 2 4 3 3" xfId="16593"/>
    <cellStyle name="Normal 6 3 2 2 4 3 4" xfId="21700"/>
    <cellStyle name="Normal 6 3 2 2 4 3 5" xfId="32257"/>
    <cellStyle name="Normal 6 3 2 2 4 3 6" xfId="42812"/>
    <cellStyle name="Normal 6 3 2 2 4 3 7" xfId="53376"/>
    <cellStyle name="Normal 6 3 2 2 4 4" xfId="8833"/>
    <cellStyle name="Normal 6 3 2 2 4 4 2" xfId="24340"/>
    <cellStyle name="Normal 6 3 2 2 4 4 3" xfId="34897"/>
    <cellStyle name="Normal 6 3 2 2 4 4 4" xfId="45452"/>
    <cellStyle name="Normal 6 3 2 2 4 4 5" xfId="56016"/>
    <cellStyle name="Normal 6 3 2 2 4 5" xfId="3551"/>
    <cellStyle name="Normal 6 3 2 2 4 6" xfId="14129"/>
    <cellStyle name="Normal 6 3 2 2 4 7" xfId="19060"/>
    <cellStyle name="Normal 6 3 2 2 4 8" xfId="29617"/>
    <cellStyle name="Normal 6 3 2 2 4 9" xfId="40172"/>
    <cellStyle name="Normal 6 3 2 2 5" xfId="1435"/>
    <cellStyle name="Normal 6 3 2 2 5 2" xfId="6721"/>
    <cellStyle name="Normal 6 3 2 2 5 2 2" xfId="12002"/>
    <cellStyle name="Normal 6 3 2 2 5 2 2 2" xfId="27508"/>
    <cellStyle name="Normal 6 3 2 2 5 2 2 3" xfId="38065"/>
    <cellStyle name="Normal 6 3 2 2 5 2 2 4" xfId="48620"/>
    <cellStyle name="Normal 6 3 2 2 5 2 2 5" xfId="59184"/>
    <cellStyle name="Normal 6 3 2 2 5 2 3" xfId="17121"/>
    <cellStyle name="Normal 6 3 2 2 5 2 4" xfId="22228"/>
    <cellStyle name="Normal 6 3 2 2 5 2 5" xfId="32785"/>
    <cellStyle name="Normal 6 3 2 2 5 2 6" xfId="43340"/>
    <cellStyle name="Normal 6 3 2 2 5 2 7" xfId="53904"/>
    <cellStyle name="Normal 6 3 2 2 5 3" xfId="9361"/>
    <cellStyle name="Normal 6 3 2 2 5 3 2" xfId="24868"/>
    <cellStyle name="Normal 6 3 2 2 5 3 3" xfId="35425"/>
    <cellStyle name="Normal 6 3 2 2 5 3 4" xfId="45980"/>
    <cellStyle name="Normal 6 3 2 2 5 3 5" xfId="56544"/>
    <cellStyle name="Normal 6 3 2 2 5 4" xfId="4079"/>
    <cellStyle name="Normal 6 3 2 2 5 5" xfId="14657"/>
    <cellStyle name="Normal 6 3 2 2 5 6" xfId="19588"/>
    <cellStyle name="Normal 6 3 2 2 5 7" xfId="30145"/>
    <cellStyle name="Normal 6 3 2 2 5 8" xfId="40700"/>
    <cellStyle name="Normal 6 3 2 2 5 9" xfId="51264"/>
    <cellStyle name="Normal 6 3 2 2 6" xfId="2667"/>
    <cellStyle name="Normal 6 3 2 2 6 2" xfId="7953"/>
    <cellStyle name="Normal 6 3 2 2 6 2 2" xfId="13234"/>
    <cellStyle name="Normal 6 3 2 2 6 2 2 2" xfId="28740"/>
    <cellStyle name="Normal 6 3 2 2 6 2 2 3" xfId="39297"/>
    <cellStyle name="Normal 6 3 2 2 6 2 2 4" xfId="49852"/>
    <cellStyle name="Normal 6 3 2 2 6 2 2 5" xfId="60416"/>
    <cellStyle name="Normal 6 3 2 2 6 2 3" xfId="23460"/>
    <cellStyle name="Normal 6 3 2 2 6 2 4" xfId="34017"/>
    <cellStyle name="Normal 6 3 2 2 6 2 5" xfId="44572"/>
    <cellStyle name="Normal 6 3 2 2 6 2 6" xfId="55136"/>
    <cellStyle name="Normal 6 3 2 2 6 3" xfId="10593"/>
    <cellStyle name="Normal 6 3 2 2 6 3 2" xfId="26100"/>
    <cellStyle name="Normal 6 3 2 2 6 3 3" xfId="36657"/>
    <cellStyle name="Normal 6 3 2 2 6 3 4" xfId="47212"/>
    <cellStyle name="Normal 6 3 2 2 6 3 5" xfId="57776"/>
    <cellStyle name="Normal 6 3 2 2 6 4" xfId="5311"/>
    <cellStyle name="Normal 6 3 2 2 6 5" xfId="15889"/>
    <cellStyle name="Normal 6 3 2 2 6 6" xfId="20820"/>
    <cellStyle name="Normal 6 3 2 2 6 7" xfId="31377"/>
    <cellStyle name="Normal 6 3 2 2 6 8" xfId="41932"/>
    <cellStyle name="Normal 6 3 2 2 6 9" xfId="52496"/>
    <cellStyle name="Normal 6 3 2 2 7" xfId="5488"/>
    <cellStyle name="Normal 6 3 2 2 7 2" xfId="10770"/>
    <cellStyle name="Normal 6 3 2 2 7 2 2" xfId="26276"/>
    <cellStyle name="Normal 6 3 2 2 7 2 3" xfId="36833"/>
    <cellStyle name="Normal 6 3 2 2 7 2 4" xfId="47388"/>
    <cellStyle name="Normal 6 3 2 2 7 2 5" xfId="57952"/>
    <cellStyle name="Normal 6 3 2 2 7 3" xfId="20996"/>
    <cellStyle name="Normal 6 3 2 2 7 4" xfId="31553"/>
    <cellStyle name="Normal 6 3 2 2 7 5" xfId="42108"/>
    <cellStyle name="Normal 6 3 2 2 7 6" xfId="52672"/>
    <cellStyle name="Normal 6 3 2 2 8" xfId="8129"/>
    <cellStyle name="Normal 6 3 2 2 8 2" xfId="23636"/>
    <cellStyle name="Normal 6 3 2 2 8 3" xfId="34193"/>
    <cellStyle name="Normal 6 3 2 2 8 4" xfId="44748"/>
    <cellStyle name="Normal 6 3 2 2 8 5" xfId="55312"/>
    <cellStyle name="Normal 6 3 2 2 9" xfId="2844"/>
    <cellStyle name="Normal 6 3 2 3" xfId="291"/>
    <cellStyle name="Normal 6 3 2 3 10" xfId="29006"/>
    <cellStyle name="Normal 6 3 2 3 11" xfId="39561"/>
    <cellStyle name="Normal 6 3 2 3 12" xfId="50121"/>
    <cellStyle name="Normal 6 3 2 3 2" xfId="644"/>
    <cellStyle name="Normal 6 3 2 3 2 10" xfId="50473"/>
    <cellStyle name="Normal 6 3 2 3 2 2" xfId="1876"/>
    <cellStyle name="Normal 6 3 2 3 2 2 2" xfId="7162"/>
    <cellStyle name="Normal 6 3 2 3 2 2 2 2" xfId="12443"/>
    <cellStyle name="Normal 6 3 2 3 2 2 2 2 2" xfId="27949"/>
    <cellStyle name="Normal 6 3 2 3 2 2 2 2 3" xfId="38506"/>
    <cellStyle name="Normal 6 3 2 3 2 2 2 2 4" xfId="49061"/>
    <cellStyle name="Normal 6 3 2 3 2 2 2 2 5" xfId="59625"/>
    <cellStyle name="Normal 6 3 2 3 2 2 2 3" xfId="17562"/>
    <cellStyle name="Normal 6 3 2 3 2 2 2 4" xfId="22669"/>
    <cellStyle name="Normal 6 3 2 3 2 2 2 5" xfId="33226"/>
    <cellStyle name="Normal 6 3 2 3 2 2 2 6" xfId="43781"/>
    <cellStyle name="Normal 6 3 2 3 2 2 2 7" xfId="54345"/>
    <cellStyle name="Normal 6 3 2 3 2 2 3" xfId="9802"/>
    <cellStyle name="Normal 6 3 2 3 2 2 3 2" xfId="25309"/>
    <cellStyle name="Normal 6 3 2 3 2 2 3 3" xfId="35866"/>
    <cellStyle name="Normal 6 3 2 3 2 2 3 4" xfId="46421"/>
    <cellStyle name="Normal 6 3 2 3 2 2 3 5" xfId="56985"/>
    <cellStyle name="Normal 6 3 2 3 2 2 4" xfId="4520"/>
    <cellStyle name="Normal 6 3 2 3 2 2 5" xfId="15098"/>
    <cellStyle name="Normal 6 3 2 3 2 2 6" xfId="20029"/>
    <cellStyle name="Normal 6 3 2 3 2 2 7" xfId="30586"/>
    <cellStyle name="Normal 6 3 2 3 2 2 8" xfId="41141"/>
    <cellStyle name="Normal 6 3 2 3 2 2 9" xfId="51705"/>
    <cellStyle name="Normal 6 3 2 3 2 3" xfId="5930"/>
    <cellStyle name="Normal 6 3 2 3 2 3 2" xfId="11211"/>
    <cellStyle name="Normal 6 3 2 3 2 3 2 2" xfId="26717"/>
    <cellStyle name="Normal 6 3 2 3 2 3 2 3" xfId="37274"/>
    <cellStyle name="Normal 6 3 2 3 2 3 2 4" xfId="47829"/>
    <cellStyle name="Normal 6 3 2 3 2 3 2 5" xfId="58393"/>
    <cellStyle name="Normal 6 3 2 3 2 3 3" xfId="16330"/>
    <cellStyle name="Normal 6 3 2 3 2 3 4" xfId="21437"/>
    <cellStyle name="Normal 6 3 2 3 2 3 5" xfId="31994"/>
    <cellStyle name="Normal 6 3 2 3 2 3 6" xfId="42549"/>
    <cellStyle name="Normal 6 3 2 3 2 3 7" xfId="53113"/>
    <cellStyle name="Normal 6 3 2 3 2 4" xfId="8570"/>
    <cellStyle name="Normal 6 3 2 3 2 4 2" xfId="24077"/>
    <cellStyle name="Normal 6 3 2 3 2 4 3" xfId="34634"/>
    <cellStyle name="Normal 6 3 2 3 2 4 4" xfId="45189"/>
    <cellStyle name="Normal 6 3 2 3 2 4 5" xfId="55753"/>
    <cellStyle name="Normal 6 3 2 3 2 5" xfId="3288"/>
    <cellStyle name="Normal 6 3 2 3 2 6" xfId="13866"/>
    <cellStyle name="Normal 6 3 2 3 2 7" xfId="18797"/>
    <cellStyle name="Normal 6 3 2 3 2 8" xfId="29354"/>
    <cellStyle name="Normal 6 3 2 3 2 9" xfId="39909"/>
    <cellStyle name="Normal 6 3 2 3 3" xfId="996"/>
    <cellStyle name="Normal 6 3 2 3 3 10" xfId="50825"/>
    <cellStyle name="Normal 6 3 2 3 3 2" xfId="2228"/>
    <cellStyle name="Normal 6 3 2 3 3 2 2" xfId="7514"/>
    <cellStyle name="Normal 6 3 2 3 3 2 2 2" xfId="12795"/>
    <cellStyle name="Normal 6 3 2 3 3 2 2 2 2" xfId="28301"/>
    <cellStyle name="Normal 6 3 2 3 3 2 2 2 3" xfId="38858"/>
    <cellStyle name="Normal 6 3 2 3 3 2 2 2 4" xfId="49413"/>
    <cellStyle name="Normal 6 3 2 3 3 2 2 2 5" xfId="59977"/>
    <cellStyle name="Normal 6 3 2 3 3 2 2 3" xfId="17914"/>
    <cellStyle name="Normal 6 3 2 3 3 2 2 4" xfId="23021"/>
    <cellStyle name="Normal 6 3 2 3 3 2 2 5" xfId="33578"/>
    <cellStyle name="Normal 6 3 2 3 3 2 2 6" xfId="44133"/>
    <cellStyle name="Normal 6 3 2 3 3 2 2 7" xfId="54697"/>
    <cellStyle name="Normal 6 3 2 3 3 2 3" xfId="10154"/>
    <cellStyle name="Normal 6 3 2 3 3 2 3 2" xfId="25661"/>
    <cellStyle name="Normal 6 3 2 3 3 2 3 3" xfId="36218"/>
    <cellStyle name="Normal 6 3 2 3 3 2 3 4" xfId="46773"/>
    <cellStyle name="Normal 6 3 2 3 3 2 3 5" xfId="57337"/>
    <cellStyle name="Normal 6 3 2 3 3 2 4" xfId="4872"/>
    <cellStyle name="Normal 6 3 2 3 3 2 5" xfId="15450"/>
    <cellStyle name="Normal 6 3 2 3 3 2 6" xfId="20381"/>
    <cellStyle name="Normal 6 3 2 3 3 2 7" xfId="30938"/>
    <cellStyle name="Normal 6 3 2 3 3 2 8" xfId="41493"/>
    <cellStyle name="Normal 6 3 2 3 3 2 9" xfId="52057"/>
    <cellStyle name="Normal 6 3 2 3 3 3" xfId="6282"/>
    <cellStyle name="Normal 6 3 2 3 3 3 2" xfId="11563"/>
    <cellStyle name="Normal 6 3 2 3 3 3 2 2" xfId="27069"/>
    <cellStyle name="Normal 6 3 2 3 3 3 2 3" xfId="37626"/>
    <cellStyle name="Normal 6 3 2 3 3 3 2 4" xfId="48181"/>
    <cellStyle name="Normal 6 3 2 3 3 3 2 5" xfId="58745"/>
    <cellStyle name="Normal 6 3 2 3 3 3 3" xfId="16682"/>
    <cellStyle name="Normal 6 3 2 3 3 3 4" xfId="21789"/>
    <cellStyle name="Normal 6 3 2 3 3 3 5" xfId="32346"/>
    <cellStyle name="Normal 6 3 2 3 3 3 6" xfId="42901"/>
    <cellStyle name="Normal 6 3 2 3 3 3 7" xfId="53465"/>
    <cellStyle name="Normal 6 3 2 3 3 4" xfId="8922"/>
    <cellStyle name="Normal 6 3 2 3 3 4 2" xfId="24429"/>
    <cellStyle name="Normal 6 3 2 3 3 4 3" xfId="34986"/>
    <cellStyle name="Normal 6 3 2 3 3 4 4" xfId="45541"/>
    <cellStyle name="Normal 6 3 2 3 3 4 5" xfId="56105"/>
    <cellStyle name="Normal 6 3 2 3 3 5" xfId="3640"/>
    <cellStyle name="Normal 6 3 2 3 3 6" xfId="14218"/>
    <cellStyle name="Normal 6 3 2 3 3 7" xfId="19149"/>
    <cellStyle name="Normal 6 3 2 3 3 8" xfId="29706"/>
    <cellStyle name="Normal 6 3 2 3 3 9" xfId="40261"/>
    <cellStyle name="Normal 6 3 2 3 4" xfId="1524"/>
    <cellStyle name="Normal 6 3 2 3 4 2" xfId="6810"/>
    <cellStyle name="Normal 6 3 2 3 4 2 2" xfId="12091"/>
    <cellStyle name="Normal 6 3 2 3 4 2 2 2" xfId="27597"/>
    <cellStyle name="Normal 6 3 2 3 4 2 2 3" xfId="38154"/>
    <cellStyle name="Normal 6 3 2 3 4 2 2 4" xfId="48709"/>
    <cellStyle name="Normal 6 3 2 3 4 2 2 5" xfId="59273"/>
    <cellStyle name="Normal 6 3 2 3 4 2 3" xfId="17210"/>
    <cellStyle name="Normal 6 3 2 3 4 2 4" xfId="22317"/>
    <cellStyle name="Normal 6 3 2 3 4 2 5" xfId="32874"/>
    <cellStyle name="Normal 6 3 2 3 4 2 6" xfId="43429"/>
    <cellStyle name="Normal 6 3 2 3 4 2 7" xfId="53993"/>
    <cellStyle name="Normal 6 3 2 3 4 3" xfId="9450"/>
    <cellStyle name="Normal 6 3 2 3 4 3 2" xfId="24957"/>
    <cellStyle name="Normal 6 3 2 3 4 3 3" xfId="35514"/>
    <cellStyle name="Normal 6 3 2 3 4 3 4" xfId="46069"/>
    <cellStyle name="Normal 6 3 2 3 4 3 5" xfId="56633"/>
    <cellStyle name="Normal 6 3 2 3 4 4" xfId="4168"/>
    <cellStyle name="Normal 6 3 2 3 4 5" xfId="14746"/>
    <cellStyle name="Normal 6 3 2 3 4 6" xfId="19677"/>
    <cellStyle name="Normal 6 3 2 3 4 7" xfId="30234"/>
    <cellStyle name="Normal 6 3 2 3 4 8" xfId="40789"/>
    <cellStyle name="Normal 6 3 2 3 4 9" xfId="51353"/>
    <cellStyle name="Normal 6 3 2 3 5" xfId="5577"/>
    <cellStyle name="Normal 6 3 2 3 5 2" xfId="10859"/>
    <cellStyle name="Normal 6 3 2 3 5 2 2" xfId="26365"/>
    <cellStyle name="Normal 6 3 2 3 5 2 3" xfId="36922"/>
    <cellStyle name="Normal 6 3 2 3 5 2 4" xfId="47477"/>
    <cellStyle name="Normal 6 3 2 3 5 2 5" xfId="58041"/>
    <cellStyle name="Normal 6 3 2 3 5 3" xfId="15978"/>
    <cellStyle name="Normal 6 3 2 3 5 4" xfId="21085"/>
    <cellStyle name="Normal 6 3 2 3 5 5" xfId="31642"/>
    <cellStyle name="Normal 6 3 2 3 5 6" xfId="42197"/>
    <cellStyle name="Normal 6 3 2 3 5 7" xfId="52761"/>
    <cellStyle name="Normal 6 3 2 3 6" xfId="8218"/>
    <cellStyle name="Normal 6 3 2 3 6 2" xfId="23725"/>
    <cellStyle name="Normal 6 3 2 3 6 3" xfId="34282"/>
    <cellStyle name="Normal 6 3 2 3 6 4" xfId="44837"/>
    <cellStyle name="Normal 6 3 2 3 6 5" xfId="55401"/>
    <cellStyle name="Normal 6 3 2 3 7" xfId="2940"/>
    <cellStyle name="Normal 6 3 2 3 8" xfId="13514"/>
    <cellStyle name="Normal 6 3 2 3 9" xfId="18445"/>
    <cellStyle name="Normal 6 3 2 4" xfId="467"/>
    <cellStyle name="Normal 6 3 2 4 10" xfId="39735"/>
    <cellStyle name="Normal 6 3 2 4 11" xfId="50297"/>
    <cellStyle name="Normal 6 3 2 4 2" xfId="1172"/>
    <cellStyle name="Normal 6 3 2 4 2 10" xfId="51001"/>
    <cellStyle name="Normal 6 3 2 4 2 2" xfId="2404"/>
    <cellStyle name="Normal 6 3 2 4 2 2 2" xfId="7690"/>
    <cellStyle name="Normal 6 3 2 4 2 2 2 2" xfId="12971"/>
    <cellStyle name="Normal 6 3 2 4 2 2 2 2 2" xfId="28477"/>
    <cellStyle name="Normal 6 3 2 4 2 2 2 2 3" xfId="39034"/>
    <cellStyle name="Normal 6 3 2 4 2 2 2 2 4" xfId="49589"/>
    <cellStyle name="Normal 6 3 2 4 2 2 2 2 5" xfId="60153"/>
    <cellStyle name="Normal 6 3 2 4 2 2 2 3" xfId="18090"/>
    <cellStyle name="Normal 6 3 2 4 2 2 2 4" xfId="23197"/>
    <cellStyle name="Normal 6 3 2 4 2 2 2 5" xfId="33754"/>
    <cellStyle name="Normal 6 3 2 4 2 2 2 6" xfId="44309"/>
    <cellStyle name="Normal 6 3 2 4 2 2 2 7" xfId="54873"/>
    <cellStyle name="Normal 6 3 2 4 2 2 3" xfId="10330"/>
    <cellStyle name="Normal 6 3 2 4 2 2 3 2" xfId="25837"/>
    <cellStyle name="Normal 6 3 2 4 2 2 3 3" xfId="36394"/>
    <cellStyle name="Normal 6 3 2 4 2 2 3 4" xfId="46949"/>
    <cellStyle name="Normal 6 3 2 4 2 2 3 5" xfId="57513"/>
    <cellStyle name="Normal 6 3 2 4 2 2 4" xfId="5048"/>
    <cellStyle name="Normal 6 3 2 4 2 2 5" xfId="15626"/>
    <cellStyle name="Normal 6 3 2 4 2 2 6" xfId="20557"/>
    <cellStyle name="Normal 6 3 2 4 2 2 7" xfId="31114"/>
    <cellStyle name="Normal 6 3 2 4 2 2 8" xfId="41669"/>
    <cellStyle name="Normal 6 3 2 4 2 2 9" xfId="52233"/>
    <cellStyle name="Normal 6 3 2 4 2 3" xfId="6458"/>
    <cellStyle name="Normal 6 3 2 4 2 3 2" xfId="11739"/>
    <cellStyle name="Normal 6 3 2 4 2 3 2 2" xfId="27245"/>
    <cellStyle name="Normal 6 3 2 4 2 3 2 3" xfId="37802"/>
    <cellStyle name="Normal 6 3 2 4 2 3 2 4" xfId="48357"/>
    <cellStyle name="Normal 6 3 2 4 2 3 2 5" xfId="58921"/>
    <cellStyle name="Normal 6 3 2 4 2 3 3" xfId="16858"/>
    <cellStyle name="Normal 6 3 2 4 2 3 4" xfId="21965"/>
    <cellStyle name="Normal 6 3 2 4 2 3 5" xfId="32522"/>
    <cellStyle name="Normal 6 3 2 4 2 3 6" xfId="43077"/>
    <cellStyle name="Normal 6 3 2 4 2 3 7" xfId="53641"/>
    <cellStyle name="Normal 6 3 2 4 2 4" xfId="9098"/>
    <cellStyle name="Normal 6 3 2 4 2 4 2" xfId="24605"/>
    <cellStyle name="Normal 6 3 2 4 2 4 3" xfId="35162"/>
    <cellStyle name="Normal 6 3 2 4 2 4 4" xfId="45717"/>
    <cellStyle name="Normal 6 3 2 4 2 4 5" xfId="56281"/>
    <cellStyle name="Normal 6 3 2 4 2 5" xfId="3816"/>
    <cellStyle name="Normal 6 3 2 4 2 6" xfId="14394"/>
    <cellStyle name="Normal 6 3 2 4 2 7" xfId="19325"/>
    <cellStyle name="Normal 6 3 2 4 2 8" xfId="29882"/>
    <cellStyle name="Normal 6 3 2 4 2 9" xfId="40437"/>
    <cellStyle name="Normal 6 3 2 4 3" xfId="1700"/>
    <cellStyle name="Normal 6 3 2 4 3 2" xfId="6986"/>
    <cellStyle name="Normal 6 3 2 4 3 2 2" xfId="12267"/>
    <cellStyle name="Normal 6 3 2 4 3 2 2 2" xfId="27773"/>
    <cellStyle name="Normal 6 3 2 4 3 2 2 3" xfId="38330"/>
    <cellStyle name="Normal 6 3 2 4 3 2 2 4" xfId="48885"/>
    <cellStyle name="Normal 6 3 2 4 3 2 2 5" xfId="59449"/>
    <cellStyle name="Normal 6 3 2 4 3 2 3" xfId="17386"/>
    <cellStyle name="Normal 6 3 2 4 3 2 4" xfId="22493"/>
    <cellStyle name="Normal 6 3 2 4 3 2 5" xfId="33050"/>
    <cellStyle name="Normal 6 3 2 4 3 2 6" xfId="43605"/>
    <cellStyle name="Normal 6 3 2 4 3 2 7" xfId="54169"/>
    <cellStyle name="Normal 6 3 2 4 3 3" xfId="9626"/>
    <cellStyle name="Normal 6 3 2 4 3 3 2" xfId="25133"/>
    <cellStyle name="Normal 6 3 2 4 3 3 3" xfId="35690"/>
    <cellStyle name="Normal 6 3 2 4 3 3 4" xfId="46245"/>
    <cellStyle name="Normal 6 3 2 4 3 3 5" xfId="56809"/>
    <cellStyle name="Normal 6 3 2 4 3 4" xfId="4344"/>
    <cellStyle name="Normal 6 3 2 4 3 5" xfId="14922"/>
    <cellStyle name="Normal 6 3 2 4 3 6" xfId="19853"/>
    <cellStyle name="Normal 6 3 2 4 3 7" xfId="30410"/>
    <cellStyle name="Normal 6 3 2 4 3 8" xfId="40965"/>
    <cellStyle name="Normal 6 3 2 4 3 9" xfId="51529"/>
    <cellStyle name="Normal 6 3 2 4 4" xfId="5753"/>
    <cellStyle name="Normal 6 3 2 4 4 2" xfId="11035"/>
    <cellStyle name="Normal 6 3 2 4 4 2 2" xfId="26541"/>
    <cellStyle name="Normal 6 3 2 4 4 2 3" xfId="37098"/>
    <cellStyle name="Normal 6 3 2 4 4 2 4" xfId="47653"/>
    <cellStyle name="Normal 6 3 2 4 4 2 5" xfId="58217"/>
    <cellStyle name="Normal 6 3 2 4 4 3" xfId="16154"/>
    <cellStyle name="Normal 6 3 2 4 4 4" xfId="21261"/>
    <cellStyle name="Normal 6 3 2 4 4 5" xfId="31818"/>
    <cellStyle name="Normal 6 3 2 4 4 6" xfId="42373"/>
    <cellStyle name="Normal 6 3 2 4 4 7" xfId="52937"/>
    <cellStyle name="Normal 6 3 2 4 5" xfId="8394"/>
    <cellStyle name="Normal 6 3 2 4 5 2" xfId="23901"/>
    <cellStyle name="Normal 6 3 2 4 5 3" xfId="34458"/>
    <cellStyle name="Normal 6 3 2 4 5 4" xfId="45013"/>
    <cellStyle name="Normal 6 3 2 4 5 5" xfId="55577"/>
    <cellStyle name="Normal 6 3 2 4 6" xfId="3114"/>
    <cellStyle name="Normal 6 3 2 4 7" xfId="13690"/>
    <cellStyle name="Normal 6 3 2 4 8" xfId="18621"/>
    <cellStyle name="Normal 6 3 2 4 9" xfId="29180"/>
    <cellStyle name="Normal 6 3 2 5" xfId="820"/>
    <cellStyle name="Normal 6 3 2 5 10" xfId="50649"/>
    <cellStyle name="Normal 6 3 2 5 2" xfId="2052"/>
    <cellStyle name="Normal 6 3 2 5 2 2" xfId="7338"/>
    <cellStyle name="Normal 6 3 2 5 2 2 2" xfId="12619"/>
    <cellStyle name="Normal 6 3 2 5 2 2 2 2" xfId="28125"/>
    <cellStyle name="Normal 6 3 2 5 2 2 2 3" xfId="38682"/>
    <cellStyle name="Normal 6 3 2 5 2 2 2 4" xfId="49237"/>
    <cellStyle name="Normal 6 3 2 5 2 2 2 5" xfId="59801"/>
    <cellStyle name="Normal 6 3 2 5 2 2 3" xfId="17738"/>
    <cellStyle name="Normal 6 3 2 5 2 2 4" xfId="22845"/>
    <cellStyle name="Normal 6 3 2 5 2 2 5" xfId="33402"/>
    <cellStyle name="Normal 6 3 2 5 2 2 6" xfId="43957"/>
    <cellStyle name="Normal 6 3 2 5 2 2 7" xfId="54521"/>
    <cellStyle name="Normal 6 3 2 5 2 3" xfId="9978"/>
    <cellStyle name="Normal 6 3 2 5 2 3 2" xfId="25485"/>
    <cellStyle name="Normal 6 3 2 5 2 3 3" xfId="36042"/>
    <cellStyle name="Normal 6 3 2 5 2 3 4" xfId="46597"/>
    <cellStyle name="Normal 6 3 2 5 2 3 5" xfId="57161"/>
    <cellStyle name="Normal 6 3 2 5 2 4" xfId="4696"/>
    <cellStyle name="Normal 6 3 2 5 2 5" xfId="15274"/>
    <cellStyle name="Normal 6 3 2 5 2 6" xfId="20205"/>
    <cellStyle name="Normal 6 3 2 5 2 7" xfId="30762"/>
    <cellStyle name="Normal 6 3 2 5 2 8" xfId="41317"/>
    <cellStyle name="Normal 6 3 2 5 2 9" xfId="51881"/>
    <cellStyle name="Normal 6 3 2 5 3" xfId="6106"/>
    <cellStyle name="Normal 6 3 2 5 3 2" xfId="11387"/>
    <cellStyle name="Normal 6 3 2 5 3 2 2" xfId="26893"/>
    <cellStyle name="Normal 6 3 2 5 3 2 3" xfId="37450"/>
    <cellStyle name="Normal 6 3 2 5 3 2 4" xfId="48005"/>
    <cellStyle name="Normal 6 3 2 5 3 2 5" xfId="58569"/>
    <cellStyle name="Normal 6 3 2 5 3 3" xfId="16506"/>
    <cellStyle name="Normal 6 3 2 5 3 4" xfId="21613"/>
    <cellStyle name="Normal 6 3 2 5 3 5" xfId="32170"/>
    <cellStyle name="Normal 6 3 2 5 3 6" xfId="42725"/>
    <cellStyle name="Normal 6 3 2 5 3 7" xfId="53289"/>
    <cellStyle name="Normal 6 3 2 5 4" xfId="8746"/>
    <cellStyle name="Normal 6 3 2 5 4 2" xfId="24253"/>
    <cellStyle name="Normal 6 3 2 5 4 3" xfId="34810"/>
    <cellStyle name="Normal 6 3 2 5 4 4" xfId="45365"/>
    <cellStyle name="Normal 6 3 2 5 4 5" xfId="55929"/>
    <cellStyle name="Normal 6 3 2 5 5" xfId="3464"/>
    <cellStyle name="Normal 6 3 2 5 6" xfId="14042"/>
    <cellStyle name="Normal 6 3 2 5 7" xfId="18973"/>
    <cellStyle name="Normal 6 3 2 5 8" xfId="29530"/>
    <cellStyle name="Normal 6 3 2 5 9" xfId="40085"/>
    <cellStyle name="Normal 6 3 2 6" xfId="1348"/>
    <cellStyle name="Normal 6 3 2 6 2" xfId="6634"/>
    <cellStyle name="Normal 6 3 2 6 2 2" xfId="11915"/>
    <cellStyle name="Normal 6 3 2 6 2 2 2" xfId="27421"/>
    <cellStyle name="Normal 6 3 2 6 2 2 3" xfId="37978"/>
    <cellStyle name="Normal 6 3 2 6 2 2 4" xfId="48533"/>
    <cellStyle name="Normal 6 3 2 6 2 2 5" xfId="59097"/>
    <cellStyle name="Normal 6 3 2 6 2 3" xfId="17034"/>
    <cellStyle name="Normal 6 3 2 6 2 4" xfId="22141"/>
    <cellStyle name="Normal 6 3 2 6 2 5" xfId="32698"/>
    <cellStyle name="Normal 6 3 2 6 2 6" xfId="43253"/>
    <cellStyle name="Normal 6 3 2 6 2 7" xfId="53817"/>
    <cellStyle name="Normal 6 3 2 6 3" xfId="9274"/>
    <cellStyle name="Normal 6 3 2 6 3 2" xfId="24781"/>
    <cellStyle name="Normal 6 3 2 6 3 3" xfId="35338"/>
    <cellStyle name="Normal 6 3 2 6 3 4" xfId="45893"/>
    <cellStyle name="Normal 6 3 2 6 3 5" xfId="56457"/>
    <cellStyle name="Normal 6 3 2 6 4" xfId="3992"/>
    <cellStyle name="Normal 6 3 2 6 5" xfId="14570"/>
    <cellStyle name="Normal 6 3 2 6 6" xfId="19501"/>
    <cellStyle name="Normal 6 3 2 6 7" xfId="30058"/>
    <cellStyle name="Normal 6 3 2 6 8" xfId="40613"/>
    <cellStyle name="Normal 6 3 2 6 9" xfId="51177"/>
    <cellStyle name="Normal 6 3 2 7" xfId="2580"/>
    <cellStyle name="Normal 6 3 2 7 2" xfId="7866"/>
    <cellStyle name="Normal 6 3 2 7 2 2" xfId="13147"/>
    <cellStyle name="Normal 6 3 2 7 2 2 2" xfId="28653"/>
    <cellStyle name="Normal 6 3 2 7 2 2 3" xfId="39210"/>
    <cellStyle name="Normal 6 3 2 7 2 2 4" xfId="49765"/>
    <cellStyle name="Normal 6 3 2 7 2 2 5" xfId="60329"/>
    <cellStyle name="Normal 6 3 2 7 2 3" xfId="23373"/>
    <cellStyle name="Normal 6 3 2 7 2 4" xfId="33930"/>
    <cellStyle name="Normal 6 3 2 7 2 5" xfId="44485"/>
    <cellStyle name="Normal 6 3 2 7 2 6" xfId="55049"/>
    <cellStyle name="Normal 6 3 2 7 3" xfId="10506"/>
    <cellStyle name="Normal 6 3 2 7 3 2" xfId="26013"/>
    <cellStyle name="Normal 6 3 2 7 3 3" xfId="36570"/>
    <cellStyle name="Normal 6 3 2 7 3 4" xfId="47125"/>
    <cellStyle name="Normal 6 3 2 7 3 5" xfId="57689"/>
    <cellStyle name="Normal 6 3 2 7 4" xfId="5224"/>
    <cellStyle name="Normal 6 3 2 7 5" xfId="15802"/>
    <cellStyle name="Normal 6 3 2 7 6" xfId="20733"/>
    <cellStyle name="Normal 6 3 2 7 7" xfId="31290"/>
    <cellStyle name="Normal 6 3 2 7 8" xfId="41845"/>
    <cellStyle name="Normal 6 3 2 7 9" xfId="52409"/>
    <cellStyle name="Normal 6 3 2 8" xfId="5401"/>
    <cellStyle name="Normal 6 3 2 8 2" xfId="10683"/>
    <cellStyle name="Normal 6 3 2 8 2 2" xfId="26189"/>
    <cellStyle name="Normal 6 3 2 8 2 3" xfId="36746"/>
    <cellStyle name="Normal 6 3 2 8 2 4" xfId="47301"/>
    <cellStyle name="Normal 6 3 2 8 2 5" xfId="57865"/>
    <cellStyle name="Normal 6 3 2 8 3" xfId="20909"/>
    <cellStyle name="Normal 6 3 2 8 4" xfId="31466"/>
    <cellStyle name="Normal 6 3 2 8 5" xfId="42021"/>
    <cellStyle name="Normal 6 3 2 8 6" xfId="52585"/>
    <cellStyle name="Normal 6 3 2 9" xfId="8042"/>
    <cellStyle name="Normal 6 3 2 9 2" xfId="23549"/>
    <cellStyle name="Normal 6 3 2 9 3" xfId="34106"/>
    <cellStyle name="Normal 6 3 2 9 4" xfId="44661"/>
    <cellStyle name="Normal 6 3 2 9 5" xfId="55225"/>
    <cellStyle name="Normal 6 3 3" xfId="120"/>
    <cellStyle name="Normal 6 3 4" xfId="160"/>
    <cellStyle name="Normal 6 3 4 10" xfId="2711"/>
    <cellStyle name="Normal 6 3 4 11" xfId="13389"/>
    <cellStyle name="Normal 6 3 4 12" xfId="18319"/>
    <cellStyle name="Normal 6 3 4 13" xfId="49996"/>
    <cellStyle name="Normal 6 3 4 2" xfId="342"/>
    <cellStyle name="Normal 6 3 4 2 2" xfId="695"/>
    <cellStyle name="Normal 6 3 4 2 2 10" xfId="50524"/>
    <cellStyle name="Normal 6 3 4 2 2 2" xfId="1927"/>
    <cellStyle name="Normal 6 3 4 2 2 2 2" xfId="7213"/>
    <cellStyle name="Normal 6 3 4 2 2 2 2 2" xfId="12494"/>
    <cellStyle name="Normal 6 3 4 2 2 2 2 2 2" xfId="28000"/>
    <cellStyle name="Normal 6 3 4 2 2 2 2 2 3" xfId="38557"/>
    <cellStyle name="Normal 6 3 4 2 2 2 2 2 4" xfId="49112"/>
    <cellStyle name="Normal 6 3 4 2 2 2 2 2 5" xfId="59676"/>
    <cellStyle name="Normal 6 3 4 2 2 2 2 3" xfId="17613"/>
    <cellStyle name="Normal 6 3 4 2 2 2 2 4" xfId="22720"/>
    <cellStyle name="Normal 6 3 4 2 2 2 2 5" xfId="33277"/>
    <cellStyle name="Normal 6 3 4 2 2 2 2 6" xfId="43832"/>
    <cellStyle name="Normal 6 3 4 2 2 2 2 7" xfId="54396"/>
    <cellStyle name="Normal 6 3 4 2 2 2 3" xfId="9853"/>
    <cellStyle name="Normal 6 3 4 2 2 2 3 2" xfId="25360"/>
    <cellStyle name="Normal 6 3 4 2 2 2 3 3" xfId="35917"/>
    <cellStyle name="Normal 6 3 4 2 2 2 3 4" xfId="46472"/>
    <cellStyle name="Normal 6 3 4 2 2 2 3 5" xfId="57036"/>
    <cellStyle name="Normal 6 3 4 2 2 2 4" xfId="4571"/>
    <cellStyle name="Normal 6 3 4 2 2 2 5" xfId="15149"/>
    <cellStyle name="Normal 6 3 4 2 2 2 6" xfId="20080"/>
    <cellStyle name="Normal 6 3 4 2 2 2 7" xfId="30637"/>
    <cellStyle name="Normal 6 3 4 2 2 2 8" xfId="41192"/>
    <cellStyle name="Normal 6 3 4 2 2 2 9" xfId="51756"/>
    <cellStyle name="Normal 6 3 4 2 2 3" xfId="5981"/>
    <cellStyle name="Normal 6 3 4 2 2 3 2" xfId="11262"/>
    <cellStyle name="Normal 6 3 4 2 2 3 2 2" xfId="26768"/>
    <cellStyle name="Normal 6 3 4 2 2 3 2 3" xfId="37325"/>
    <cellStyle name="Normal 6 3 4 2 2 3 2 4" xfId="47880"/>
    <cellStyle name="Normal 6 3 4 2 2 3 2 5" xfId="58444"/>
    <cellStyle name="Normal 6 3 4 2 2 3 3" xfId="16381"/>
    <cellStyle name="Normal 6 3 4 2 2 3 4" xfId="21488"/>
    <cellStyle name="Normal 6 3 4 2 2 3 5" xfId="32045"/>
    <cellStyle name="Normal 6 3 4 2 2 3 6" xfId="42600"/>
    <cellStyle name="Normal 6 3 4 2 2 3 7" xfId="53164"/>
    <cellStyle name="Normal 6 3 4 2 2 4" xfId="8621"/>
    <cellStyle name="Normal 6 3 4 2 2 4 2" xfId="24128"/>
    <cellStyle name="Normal 6 3 4 2 2 4 3" xfId="34685"/>
    <cellStyle name="Normal 6 3 4 2 2 4 4" xfId="45240"/>
    <cellStyle name="Normal 6 3 4 2 2 4 5" xfId="55804"/>
    <cellStyle name="Normal 6 3 4 2 2 5" xfId="3339"/>
    <cellStyle name="Normal 6 3 4 2 2 6" xfId="13917"/>
    <cellStyle name="Normal 6 3 4 2 2 7" xfId="18848"/>
    <cellStyle name="Normal 6 3 4 2 2 8" xfId="29405"/>
    <cellStyle name="Normal 6 3 4 2 2 9" xfId="39960"/>
    <cellStyle name="Normal 6 3 4 2 3" xfId="1047"/>
    <cellStyle name="Normal 6 3 4 2 3 10" xfId="50876"/>
    <cellStyle name="Normal 6 3 4 2 3 2" xfId="2279"/>
    <cellStyle name="Normal 6 3 4 2 3 2 2" xfId="7565"/>
    <cellStyle name="Normal 6 3 4 2 3 2 2 2" xfId="12846"/>
    <cellStyle name="Normal 6 3 4 2 3 2 2 2 2" xfId="28352"/>
    <cellStyle name="Normal 6 3 4 2 3 2 2 2 3" xfId="38909"/>
    <cellStyle name="Normal 6 3 4 2 3 2 2 2 4" xfId="49464"/>
    <cellStyle name="Normal 6 3 4 2 3 2 2 2 5" xfId="60028"/>
    <cellStyle name="Normal 6 3 4 2 3 2 2 3" xfId="17965"/>
    <cellStyle name="Normal 6 3 4 2 3 2 2 4" xfId="23072"/>
    <cellStyle name="Normal 6 3 4 2 3 2 2 5" xfId="33629"/>
    <cellStyle name="Normal 6 3 4 2 3 2 2 6" xfId="44184"/>
    <cellStyle name="Normal 6 3 4 2 3 2 2 7" xfId="54748"/>
    <cellStyle name="Normal 6 3 4 2 3 2 3" xfId="10205"/>
    <cellStyle name="Normal 6 3 4 2 3 2 3 2" xfId="25712"/>
    <cellStyle name="Normal 6 3 4 2 3 2 3 3" xfId="36269"/>
    <cellStyle name="Normal 6 3 4 2 3 2 3 4" xfId="46824"/>
    <cellStyle name="Normal 6 3 4 2 3 2 3 5" xfId="57388"/>
    <cellStyle name="Normal 6 3 4 2 3 2 4" xfId="4923"/>
    <cellStyle name="Normal 6 3 4 2 3 2 5" xfId="15501"/>
    <cellStyle name="Normal 6 3 4 2 3 2 6" xfId="20432"/>
    <cellStyle name="Normal 6 3 4 2 3 2 7" xfId="30989"/>
    <cellStyle name="Normal 6 3 4 2 3 2 8" xfId="41544"/>
    <cellStyle name="Normal 6 3 4 2 3 2 9" xfId="52108"/>
    <cellStyle name="Normal 6 3 4 2 3 3" xfId="6333"/>
    <cellStyle name="Normal 6 3 4 2 3 3 2" xfId="11614"/>
    <cellStyle name="Normal 6 3 4 2 3 3 2 2" xfId="27120"/>
    <cellStyle name="Normal 6 3 4 2 3 3 2 3" xfId="37677"/>
    <cellStyle name="Normal 6 3 4 2 3 3 2 4" xfId="48232"/>
    <cellStyle name="Normal 6 3 4 2 3 3 2 5" xfId="58796"/>
    <cellStyle name="Normal 6 3 4 2 3 3 3" xfId="16733"/>
    <cellStyle name="Normal 6 3 4 2 3 3 4" xfId="21840"/>
    <cellStyle name="Normal 6 3 4 2 3 3 5" xfId="32397"/>
    <cellStyle name="Normal 6 3 4 2 3 3 6" xfId="42952"/>
    <cellStyle name="Normal 6 3 4 2 3 3 7" xfId="53516"/>
    <cellStyle name="Normal 6 3 4 2 3 4" xfId="8973"/>
    <cellStyle name="Normal 6 3 4 2 3 4 2" xfId="24480"/>
    <cellStyle name="Normal 6 3 4 2 3 4 3" xfId="35037"/>
    <cellStyle name="Normal 6 3 4 2 3 4 4" xfId="45592"/>
    <cellStyle name="Normal 6 3 4 2 3 4 5" xfId="56156"/>
    <cellStyle name="Normal 6 3 4 2 3 5" xfId="3691"/>
    <cellStyle name="Normal 6 3 4 2 3 6" xfId="14269"/>
    <cellStyle name="Normal 6 3 4 2 3 7" xfId="19200"/>
    <cellStyle name="Normal 6 3 4 2 3 8" xfId="29757"/>
    <cellStyle name="Normal 6 3 4 2 3 9" xfId="40312"/>
    <cellStyle name="Normal 6 3 4 2 4" xfId="1575"/>
    <cellStyle name="Normal 6 3 4 2 4 2" xfId="6861"/>
    <cellStyle name="Normal 6 3 4 2 4 2 2" xfId="12142"/>
    <cellStyle name="Normal 6 3 4 2 4 2 2 2" xfId="27648"/>
    <cellStyle name="Normal 6 3 4 2 4 2 2 3" xfId="38205"/>
    <cellStyle name="Normal 6 3 4 2 4 2 2 4" xfId="48760"/>
    <cellStyle name="Normal 6 3 4 2 4 2 2 5" xfId="59324"/>
    <cellStyle name="Normal 6 3 4 2 4 2 3" xfId="17261"/>
    <cellStyle name="Normal 6 3 4 2 4 2 4" xfId="22368"/>
    <cellStyle name="Normal 6 3 4 2 4 2 5" xfId="32925"/>
    <cellStyle name="Normal 6 3 4 2 4 2 6" xfId="43480"/>
    <cellStyle name="Normal 6 3 4 2 4 2 7" xfId="54044"/>
    <cellStyle name="Normal 6 3 4 2 4 3" xfId="9501"/>
    <cellStyle name="Normal 6 3 4 2 4 3 2" xfId="25008"/>
    <cellStyle name="Normal 6 3 4 2 4 3 3" xfId="35565"/>
    <cellStyle name="Normal 6 3 4 2 4 3 4" xfId="46120"/>
    <cellStyle name="Normal 6 3 4 2 4 3 5" xfId="56684"/>
    <cellStyle name="Normal 6 3 4 2 4 4" xfId="4219"/>
    <cellStyle name="Normal 6 3 4 2 4 5" xfId="14797"/>
    <cellStyle name="Normal 6 3 4 2 4 6" xfId="19728"/>
    <cellStyle name="Normal 6 3 4 2 4 7" xfId="30285"/>
    <cellStyle name="Normal 6 3 4 2 4 8" xfId="40840"/>
    <cellStyle name="Normal 6 3 4 2 4 9" xfId="51404"/>
    <cellStyle name="Normal 6 3 4 2 5" xfId="5628"/>
    <cellStyle name="Normal 6 3 4 2 5 2" xfId="10910"/>
    <cellStyle name="Normal 6 3 4 2 5 2 2" xfId="26416"/>
    <cellStyle name="Normal 6 3 4 2 5 2 3" xfId="36973"/>
    <cellStyle name="Normal 6 3 4 2 5 2 4" xfId="47528"/>
    <cellStyle name="Normal 6 3 4 2 5 2 5" xfId="58092"/>
    <cellStyle name="Normal 6 3 4 2 5 3" xfId="16029"/>
    <cellStyle name="Normal 6 3 4 2 5 4" xfId="21136"/>
    <cellStyle name="Normal 6 3 4 2 5 5" xfId="31693"/>
    <cellStyle name="Normal 6 3 4 2 5 6" xfId="42248"/>
    <cellStyle name="Normal 6 3 4 2 5 7" xfId="52812"/>
    <cellStyle name="Normal 6 3 4 2 6" xfId="8269"/>
    <cellStyle name="Normal 6 3 4 2 6 2" xfId="23776"/>
    <cellStyle name="Normal 6 3 4 2 6 3" xfId="34333"/>
    <cellStyle name="Normal 6 3 4 2 6 4" xfId="44888"/>
    <cellStyle name="Normal 6 3 4 2 6 5" xfId="55452"/>
    <cellStyle name="Normal 6 3 4 2 7" xfId="2991"/>
    <cellStyle name="Normal 6 3 4 2 7 2" xfId="18496"/>
    <cellStyle name="Normal 6 3 4 2 7 3" xfId="29057"/>
    <cellStyle name="Normal 6 3 4 2 7 4" xfId="39612"/>
    <cellStyle name="Normal 6 3 4 2 7 5" xfId="50172"/>
    <cellStyle name="Normal 6 3 4 2 8" xfId="2865"/>
    <cellStyle name="Normal 6 3 4 2 9" xfId="13565"/>
    <cellStyle name="Normal 6 3 4 3" xfId="518"/>
    <cellStyle name="Normal 6 3 4 3 10" xfId="39436"/>
    <cellStyle name="Normal 6 3 4 3 11" xfId="50348"/>
    <cellStyle name="Normal 6 3 4 3 2" xfId="1223"/>
    <cellStyle name="Normal 6 3 4 3 2 10" xfId="51052"/>
    <cellStyle name="Normal 6 3 4 3 2 2" xfId="2455"/>
    <cellStyle name="Normal 6 3 4 3 2 2 2" xfId="7741"/>
    <cellStyle name="Normal 6 3 4 3 2 2 2 2" xfId="13022"/>
    <cellStyle name="Normal 6 3 4 3 2 2 2 2 2" xfId="28528"/>
    <cellStyle name="Normal 6 3 4 3 2 2 2 2 3" xfId="39085"/>
    <cellStyle name="Normal 6 3 4 3 2 2 2 2 4" xfId="49640"/>
    <cellStyle name="Normal 6 3 4 3 2 2 2 2 5" xfId="60204"/>
    <cellStyle name="Normal 6 3 4 3 2 2 2 3" xfId="18141"/>
    <cellStyle name="Normal 6 3 4 3 2 2 2 4" xfId="23248"/>
    <cellStyle name="Normal 6 3 4 3 2 2 2 5" xfId="33805"/>
    <cellStyle name="Normal 6 3 4 3 2 2 2 6" xfId="44360"/>
    <cellStyle name="Normal 6 3 4 3 2 2 2 7" xfId="54924"/>
    <cellStyle name="Normal 6 3 4 3 2 2 3" xfId="10381"/>
    <cellStyle name="Normal 6 3 4 3 2 2 3 2" xfId="25888"/>
    <cellStyle name="Normal 6 3 4 3 2 2 3 3" xfId="36445"/>
    <cellStyle name="Normal 6 3 4 3 2 2 3 4" xfId="47000"/>
    <cellStyle name="Normal 6 3 4 3 2 2 3 5" xfId="57564"/>
    <cellStyle name="Normal 6 3 4 3 2 2 4" xfId="5099"/>
    <cellStyle name="Normal 6 3 4 3 2 2 5" xfId="15677"/>
    <cellStyle name="Normal 6 3 4 3 2 2 6" xfId="20608"/>
    <cellStyle name="Normal 6 3 4 3 2 2 7" xfId="31165"/>
    <cellStyle name="Normal 6 3 4 3 2 2 8" xfId="41720"/>
    <cellStyle name="Normal 6 3 4 3 2 2 9" xfId="52284"/>
    <cellStyle name="Normal 6 3 4 3 2 3" xfId="6509"/>
    <cellStyle name="Normal 6 3 4 3 2 3 2" xfId="11790"/>
    <cellStyle name="Normal 6 3 4 3 2 3 2 2" xfId="27296"/>
    <cellStyle name="Normal 6 3 4 3 2 3 2 3" xfId="37853"/>
    <cellStyle name="Normal 6 3 4 3 2 3 2 4" xfId="48408"/>
    <cellStyle name="Normal 6 3 4 3 2 3 2 5" xfId="58972"/>
    <cellStyle name="Normal 6 3 4 3 2 3 3" xfId="16909"/>
    <cellStyle name="Normal 6 3 4 3 2 3 4" xfId="22016"/>
    <cellStyle name="Normal 6 3 4 3 2 3 5" xfId="32573"/>
    <cellStyle name="Normal 6 3 4 3 2 3 6" xfId="43128"/>
    <cellStyle name="Normal 6 3 4 3 2 3 7" xfId="53692"/>
    <cellStyle name="Normal 6 3 4 3 2 4" xfId="9149"/>
    <cellStyle name="Normal 6 3 4 3 2 4 2" xfId="24656"/>
    <cellStyle name="Normal 6 3 4 3 2 4 3" xfId="35213"/>
    <cellStyle name="Normal 6 3 4 3 2 4 4" xfId="45768"/>
    <cellStyle name="Normal 6 3 4 3 2 4 5" xfId="56332"/>
    <cellStyle name="Normal 6 3 4 3 2 5" xfId="3867"/>
    <cellStyle name="Normal 6 3 4 3 2 6" xfId="14445"/>
    <cellStyle name="Normal 6 3 4 3 2 7" xfId="19376"/>
    <cellStyle name="Normal 6 3 4 3 2 8" xfId="29933"/>
    <cellStyle name="Normal 6 3 4 3 2 9" xfId="40488"/>
    <cellStyle name="Normal 6 3 4 3 3" xfId="1751"/>
    <cellStyle name="Normal 6 3 4 3 3 2" xfId="7037"/>
    <cellStyle name="Normal 6 3 4 3 3 2 2" xfId="12318"/>
    <cellStyle name="Normal 6 3 4 3 3 2 2 2" xfId="27824"/>
    <cellStyle name="Normal 6 3 4 3 3 2 2 3" xfId="38381"/>
    <cellStyle name="Normal 6 3 4 3 3 2 2 4" xfId="48936"/>
    <cellStyle name="Normal 6 3 4 3 3 2 2 5" xfId="59500"/>
    <cellStyle name="Normal 6 3 4 3 3 2 3" xfId="17437"/>
    <cellStyle name="Normal 6 3 4 3 3 2 4" xfId="22544"/>
    <cellStyle name="Normal 6 3 4 3 3 2 5" xfId="33101"/>
    <cellStyle name="Normal 6 3 4 3 3 2 6" xfId="43656"/>
    <cellStyle name="Normal 6 3 4 3 3 2 7" xfId="54220"/>
    <cellStyle name="Normal 6 3 4 3 3 3" xfId="9677"/>
    <cellStyle name="Normal 6 3 4 3 3 3 2" xfId="25184"/>
    <cellStyle name="Normal 6 3 4 3 3 3 3" xfId="35741"/>
    <cellStyle name="Normal 6 3 4 3 3 3 4" xfId="46296"/>
    <cellStyle name="Normal 6 3 4 3 3 3 5" xfId="56860"/>
    <cellStyle name="Normal 6 3 4 3 3 4" xfId="4395"/>
    <cellStyle name="Normal 6 3 4 3 3 5" xfId="14973"/>
    <cellStyle name="Normal 6 3 4 3 3 6" xfId="19904"/>
    <cellStyle name="Normal 6 3 4 3 3 7" xfId="30461"/>
    <cellStyle name="Normal 6 3 4 3 3 8" xfId="41016"/>
    <cellStyle name="Normal 6 3 4 3 3 9" xfId="51580"/>
    <cellStyle name="Normal 6 3 4 3 4" xfId="5804"/>
    <cellStyle name="Normal 6 3 4 3 4 2" xfId="11086"/>
    <cellStyle name="Normal 6 3 4 3 4 2 2" xfId="26592"/>
    <cellStyle name="Normal 6 3 4 3 4 2 3" xfId="37149"/>
    <cellStyle name="Normal 6 3 4 3 4 2 4" xfId="47704"/>
    <cellStyle name="Normal 6 3 4 3 4 2 5" xfId="58268"/>
    <cellStyle name="Normal 6 3 4 3 4 3" xfId="16205"/>
    <cellStyle name="Normal 6 3 4 3 4 4" xfId="21312"/>
    <cellStyle name="Normal 6 3 4 3 4 5" xfId="31869"/>
    <cellStyle name="Normal 6 3 4 3 4 6" xfId="42424"/>
    <cellStyle name="Normal 6 3 4 3 4 7" xfId="52988"/>
    <cellStyle name="Normal 6 3 4 3 5" xfId="8445"/>
    <cellStyle name="Normal 6 3 4 3 5 2" xfId="23952"/>
    <cellStyle name="Normal 6 3 4 3 5 3" xfId="34509"/>
    <cellStyle name="Normal 6 3 4 3 5 4" xfId="45064"/>
    <cellStyle name="Normal 6 3 4 3 5 5" xfId="55628"/>
    <cellStyle name="Normal 6 3 4 3 6" xfId="2808"/>
    <cellStyle name="Normal 6 3 4 3 7" xfId="13741"/>
    <cellStyle name="Normal 6 3 4 3 8" xfId="18672"/>
    <cellStyle name="Normal 6 3 4 3 9" xfId="28881"/>
    <cellStyle name="Normal 6 3 4 4" xfId="871"/>
    <cellStyle name="Normal 6 3 4 4 10" xfId="50700"/>
    <cellStyle name="Normal 6 3 4 4 2" xfId="2103"/>
    <cellStyle name="Normal 6 3 4 4 2 2" xfId="7389"/>
    <cellStyle name="Normal 6 3 4 4 2 2 2" xfId="12670"/>
    <cellStyle name="Normal 6 3 4 4 2 2 2 2" xfId="28176"/>
    <cellStyle name="Normal 6 3 4 4 2 2 2 3" xfId="38733"/>
    <cellStyle name="Normal 6 3 4 4 2 2 2 4" xfId="49288"/>
    <cellStyle name="Normal 6 3 4 4 2 2 2 5" xfId="59852"/>
    <cellStyle name="Normal 6 3 4 4 2 2 3" xfId="17789"/>
    <cellStyle name="Normal 6 3 4 4 2 2 4" xfId="22896"/>
    <cellStyle name="Normal 6 3 4 4 2 2 5" xfId="33453"/>
    <cellStyle name="Normal 6 3 4 4 2 2 6" xfId="44008"/>
    <cellStyle name="Normal 6 3 4 4 2 2 7" xfId="54572"/>
    <cellStyle name="Normal 6 3 4 4 2 3" xfId="10029"/>
    <cellStyle name="Normal 6 3 4 4 2 3 2" xfId="25536"/>
    <cellStyle name="Normal 6 3 4 4 2 3 3" xfId="36093"/>
    <cellStyle name="Normal 6 3 4 4 2 3 4" xfId="46648"/>
    <cellStyle name="Normal 6 3 4 4 2 3 5" xfId="57212"/>
    <cellStyle name="Normal 6 3 4 4 2 4" xfId="4747"/>
    <cellStyle name="Normal 6 3 4 4 2 5" xfId="15325"/>
    <cellStyle name="Normal 6 3 4 4 2 6" xfId="20256"/>
    <cellStyle name="Normal 6 3 4 4 2 7" xfId="30813"/>
    <cellStyle name="Normal 6 3 4 4 2 8" xfId="41368"/>
    <cellStyle name="Normal 6 3 4 4 2 9" xfId="51932"/>
    <cellStyle name="Normal 6 3 4 4 3" xfId="6157"/>
    <cellStyle name="Normal 6 3 4 4 3 2" xfId="11438"/>
    <cellStyle name="Normal 6 3 4 4 3 2 2" xfId="26944"/>
    <cellStyle name="Normal 6 3 4 4 3 2 3" xfId="37501"/>
    <cellStyle name="Normal 6 3 4 4 3 2 4" xfId="48056"/>
    <cellStyle name="Normal 6 3 4 4 3 2 5" xfId="58620"/>
    <cellStyle name="Normal 6 3 4 4 3 3" xfId="16557"/>
    <cellStyle name="Normal 6 3 4 4 3 4" xfId="21664"/>
    <cellStyle name="Normal 6 3 4 4 3 5" xfId="32221"/>
    <cellStyle name="Normal 6 3 4 4 3 6" xfId="42776"/>
    <cellStyle name="Normal 6 3 4 4 3 7" xfId="53340"/>
    <cellStyle name="Normal 6 3 4 4 4" xfId="8797"/>
    <cellStyle name="Normal 6 3 4 4 4 2" xfId="24304"/>
    <cellStyle name="Normal 6 3 4 4 4 3" xfId="34861"/>
    <cellStyle name="Normal 6 3 4 4 4 4" xfId="45416"/>
    <cellStyle name="Normal 6 3 4 4 4 5" xfId="55980"/>
    <cellStyle name="Normal 6 3 4 4 5" xfId="3515"/>
    <cellStyle name="Normal 6 3 4 4 6" xfId="14093"/>
    <cellStyle name="Normal 6 3 4 4 7" xfId="19024"/>
    <cellStyle name="Normal 6 3 4 4 8" xfId="29581"/>
    <cellStyle name="Normal 6 3 4 4 9" xfId="40136"/>
    <cellStyle name="Normal 6 3 4 5" xfId="1399"/>
    <cellStyle name="Normal 6 3 4 5 2" xfId="6685"/>
    <cellStyle name="Normal 6 3 4 5 2 2" xfId="11966"/>
    <cellStyle name="Normal 6 3 4 5 2 2 2" xfId="27472"/>
    <cellStyle name="Normal 6 3 4 5 2 2 3" xfId="38029"/>
    <cellStyle name="Normal 6 3 4 5 2 2 4" xfId="48584"/>
    <cellStyle name="Normal 6 3 4 5 2 2 5" xfId="59148"/>
    <cellStyle name="Normal 6 3 4 5 2 3" xfId="17085"/>
    <cellStyle name="Normal 6 3 4 5 2 4" xfId="22192"/>
    <cellStyle name="Normal 6 3 4 5 2 5" xfId="32749"/>
    <cellStyle name="Normal 6 3 4 5 2 6" xfId="43304"/>
    <cellStyle name="Normal 6 3 4 5 2 7" xfId="53868"/>
    <cellStyle name="Normal 6 3 4 5 3" xfId="9325"/>
    <cellStyle name="Normal 6 3 4 5 3 2" xfId="24832"/>
    <cellStyle name="Normal 6 3 4 5 3 3" xfId="35389"/>
    <cellStyle name="Normal 6 3 4 5 3 4" xfId="45944"/>
    <cellStyle name="Normal 6 3 4 5 3 5" xfId="56508"/>
    <cellStyle name="Normal 6 3 4 5 4" xfId="4043"/>
    <cellStyle name="Normal 6 3 4 5 5" xfId="14621"/>
    <cellStyle name="Normal 6 3 4 5 6" xfId="19552"/>
    <cellStyle name="Normal 6 3 4 5 7" xfId="30109"/>
    <cellStyle name="Normal 6 3 4 5 8" xfId="40664"/>
    <cellStyle name="Normal 6 3 4 5 9" xfId="51228"/>
    <cellStyle name="Normal 6 3 4 6" xfId="2631"/>
    <cellStyle name="Normal 6 3 4 6 2" xfId="7917"/>
    <cellStyle name="Normal 6 3 4 6 2 2" xfId="13198"/>
    <cellStyle name="Normal 6 3 4 6 2 2 2" xfId="28704"/>
    <cellStyle name="Normal 6 3 4 6 2 2 3" xfId="39261"/>
    <cellStyle name="Normal 6 3 4 6 2 2 4" xfId="49816"/>
    <cellStyle name="Normal 6 3 4 6 2 2 5" xfId="60380"/>
    <cellStyle name="Normal 6 3 4 6 2 3" xfId="23424"/>
    <cellStyle name="Normal 6 3 4 6 2 4" xfId="33981"/>
    <cellStyle name="Normal 6 3 4 6 2 5" xfId="44536"/>
    <cellStyle name="Normal 6 3 4 6 2 6" xfId="55100"/>
    <cellStyle name="Normal 6 3 4 6 3" xfId="10557"/>
    <cellStyle name="Normal 6 3 4 6 3 2" xfId="26064"/>
    <cellStyle name="Normal 6 3 4 6 3 3" xfId="36621"/>
    <cellStyle name="Normal 6 3 4 6 3 4" xfId="47176"/>
    <cellStyle name="Normal 6 3 4 6 3 5" xfId="57740"/>
    <cellStyle name="Normal 6 3 4 6 4" xfId="5275"/>
    <cellStyle name="Normal 6 3 4 6 5" xfId="15853"/>
    <cellStyle name="Normal 6 3 4 6 6" xfId="20784"/>
    <cellStyle name="Normal 6 3 4 6 7" xfId="31341"/>
    <cellStyle name="Normal 6 3 4 6 8" xfId="41896"/>
    <cellStyle name="Normal 6 3 4 6 9" xfId="52460"/>
    <cellStyle name="Normal 6 3 4 7" xfId="5452"/>
    <cellStyle name="Normal 6 3 4 7 2" xfId="10734"/>
    <cellStyle name="Normal 6 3 4 7 2 2" xfId="26240"/>
    <cellStyle name="Normal 6 3 4 7 2 3" xfId="36797"/>
    <cellStyle name="Normal 6 3 4 7 2 4" xfId="47352"/>
    <cellStyle name="Normal 6 3 4 7 2 5" xfId="57916"/>
    <cellStyle name="Normal 6 3 4 7 3" xfId="20960"/>
    <cellStyle name="Normal 6 3 4 7 4" xfId="31517"/>
    <cellStyle name="Normal 6 3 4 7 5" xfId="42072"/>
    <cellStyle name="Normal 6 3 4 7 6" xfId="52636"/>
    <cellStyle name="Normal 6 3 4 8" xfId="8093"/>
    <cellStyle name="Normal 6 3 4 8 2" xfId="23600"/>
    <cellStyle name="Normal 6 3 4 8 3" xfId="34157"/>
    <cellStyle name="Normal 6 3 4 8 4" xfId="44712"/>
    <cellStyle name="Normal 6 3 4 8 5" xfId="55276"/>
    <cellStyle name="Normal 6 3 4 9" xfId="13264"/>
    <cellStyle name="Normal 6 3 5" xfId="253"/>
    <cellStyle name="Normal 6 3 5 10" xfId="28968"/>
    <cellStyle name="Normal 6 3 5 11" xfId="39523"/>
    <cellStyle name="Normal 6 3 5 12" xfId="50083"/>
    <cellStyle name="Normal 6 3 5 2" xfId="606"/>
    <cellStyle name="Normal 6 3 5 2 10" xfId="50435"/>
    <cellStyle name="Normal 6 3 5 2 2" xfId="1838"/>
    <cellStyle name="Normal 6 3 5 2 2 2" xfId="7124"/>
    <cellStyle name="Normal 6 3 5 2 2 2 2" xfId="12405"/>
    <cellStyle name="Normal 6 3 5 2 2 2 2 2" xfId="27911"/>
    <cellStyle name="Normal 6 3 5 2 2 2 2 3" xfId="38468"/>
    <cellStyle name="Normal 6 3 5 2 2 2 2 4" xfId="49023"/>
    <cellStyle name="Normal 6 3 5 2 2 2 2 5" xfId="59587"/>
    <cellStyle name="Normal 6 3 5 2 2 2 3" xfId="17524"/>
    <cellStyle name="Normal 6 3 5 2 2 2 4" xfId="22631"/>
    <cellStyle name="Normal 6 3 5 2 2 2 5" xfId="33188"/>
    <cellStyle name="Normal 6 3 5 2 2 2 6" xfId="43743"/>
    <cellStyle name="Normal 6 3 5 2 2 2 7" xfId="54307"/>
    <cellStyle name="Normal 6 3 5 2 2 3" xfId="9764"/>
    <cellStyle name="Normal 6 3 5 2 2 3 2" xfId="25271"/>
    <cellStyle name="Normal 6 3 5 2 2 3 3" xfId="35828"/>
    <cellStyle name="Normal 6 3 5 2 2 3 4" xfId="46383"/>
    <cellStyle name="Normal 6 3 5 2 2 3 5" xfId="56947"/>
    <cellStyle name="Normal 6 3 5 2 2 4" xfId="4482"/>
    <cellStyle name="Normal 6 3 5 2 2 5" xfId="15060"/>
    <cellStyle name="Normal 6 3 5 2 2 6" xfId="19991"/>
    <cellStyle name="Normal 6 3 5 2 2 7" xfId="30548"/>
    <cellStyle name="Normal 6 3 5 2 2 8" xfId="41103"/>
    <cellStyle name="Normal 6 3 5 2 2 9" xfId="51667"/>
    <cellStyle name="Normal 6 3 5 2 3" xfId="5892"/>
    <cellStyle name="Normal 6 3 5 2 3 2" xfId="11173"/>
    <cellStyle name="Normal 6 3 5 2 3 2 2" xfId="26679"/>
    <cellStyle name="Normal 6 3 5 2 3 2 3" xfId="37236"/>
    <cellStyle name="Normal 6 3 5 2 3 2 4" xfId="47791"/>
    <cellStyle name="Normal 6 3 5 2 3 2 5" xfId="58355"/>
    <cellStyle name="Normal 6 3 5 2 3 3" xfId="16292"/>
    <cellStyle name="Normal 6 3 5 2 3 4" xfId="21399"/>
    <cellStyle name="Normal 6 3 5 2 3 5" xfId="31956"/>
    <cellStyle name="Normal 6 3 5 2 3 6" xfId="42511"/>
    <cellStyle name="Normal 6 3 5 2 3 7" xfId="53075"/>
    <cellStyle name="Normal 6 3 5 2 4" xfId="8532"/>
    <cellStyle name="Normal 6 3 5 2 4 2" xfId="24039"/>
    <cellStyle name="Normal 6 3 5 2 4 3" xfId="34596"/>
    <cellStyle name="Normal 6 3 5 2 4 4" xfId="45151"/>
    <cellStyle name="Normal 6 3 5 2 4 5" xfId="55715"/>
    <cellStyle name="Normal 6 3 5 2 5" xfId="3250"/>
    <cellStyle name="Normal 6 3 5 2 6" xfId="13828"/>
    <cellStyle name="Normal 6 3 5 2 7" xfId="18759"/>
    <cellStyle name="Normal 6 3 5 2 8" xfId="29316"/>
    <cellStyle name="Normal 6 3 5 2 9" xfId="39871"/>
    <cellStyle name="Normal 6 3 5 3" xfId="958"/>
    <cellStyle name="Normal 6 3 5 3 10" xfId="50787"/>
    <cellStyle name="Normal 6 3 5 3 2" xfId="2190"/>
    <cellStyle name="Normal 6 3 5 3 2 2" xfId="7476"/>
    <cellStyle name="Normal 6 3 5 3 2 2 2" xfId="12757"/>
    <cellStyle name="Normal 6 3 5 3 2 2 2 2" xfId="28263"/>
    <cellStyle name="Normal 6 3 5 3 2 2 2 3" xfId="38820"/>
    <cellStyle name="Normal 6 3 5 3 2 2 2 4" xfId="49375"/>
    <cellStyle name="Normal 6 3 5 3 2 2 2 5" xfId="59939"/>
    <cellStyle name="Normal 6 3 5 3 2 2 3" xfId="17876"/>
    <cellStyle name="Normal 6 3 5 3 2 2 4" xfId="22983"/>
    <cellStyle name="Normal 6 3 5 3 2 2 5" xfId="33540"/>
    <cellStyle name="Normal 6 3 5 3 2 2 6" xfId="44095"/>
    <cellStyle name="Normal 6 3 5 3 2 2 7" xfId="54659"/>
    <cellStyle name="Normal 6 3 5 3 2 3" xfId="10116"/>
    <cellStyle name="Normal 6 3 5 3 2 3 2" xfId="25623"/>
    <cellStyle name="Normal 6 3 5 3 2 3 3" xfId="36180"/>
    <cellStyle name="Normal 6 3 5 3 2 3 4" xfId="46735"/>
    <cellStyle name="Normal 6 3 5 3 2 3 5" xfId="57299"/>
    <cellStyle name="Normal 6 3 5 3 2 4" xfId="4834"/>
    <cellStyle name="Normal 6 3 5 3 2 5" xfId="15412"/>
    <cellStyle name="Normal 6 3 5 3 2 6" xfId="20343"/>
    <cellStyle name="Normal 6 3 5 3 2 7" xfId="30900"/>
    <cellStyle name="Normal 6 3 5 3 2 8" xfId="41455"/>
    <cellStyle name="Normal 6 3 5 3 2 9" xfId="52019"/>
    <cellStyle name="Normal 6 3 5 3 3" xfId="6244"/>
    <cellStyle name="Normal 6 3 5 3 3 2" xfId="11525"/>
    <cellStyle name="Normal 6 3 5 3 3 2 2" xfId="27031"/>
    <cellStyle name="Normal 6 3 5 3 3 2 3" xfId="37588"/>
    <cellStyle name="Normal 6 3 5 3 3 2 4" xfId="48143"/>
    <cellStyle name="Normal 6 3 5 3 3 2 5" xfId="58707"/>
    <cellStyle name="Normal 6 3 5 3 3 3" xfId="16644"/>
    <cellStyle name="Normal 6 3 5 3 3 4" xfId="21751"/>
    <cellStyle name="Normal 6 3 5 3 3 5" xfId="32308"/>
    <cellStyle name="Normal 6 3 5 3 3 6" xfId="42863"/>
    <cellStyle name="Normal 6 3 5 3 3 7" xfId="53427"/>
    <cellStyle name="Normal 6 3 5 3 4" xfId="8884"/>
    <cellStyle name="Normal 6 3 5 3 4 2" xfId="24391"/>
    <cellStyle name="Normal 6 3 5 3 4 3" xfId="34948"/>
    <cellStyle name="Normal 6 3 5 3 4 4" xfId="45503"/>
    <cellStyle name="Normal 6 3 5 3 4 5" xfId="56067"/>
    <cellStyle name="Normal 6 3 5 3 5" xfId="3602"/>
    <cellStyle name="Normal 6 3 5 3 6" xfId="14180"/>
    <cellStyle name="Normal 6 3 5 3 7" xfId="19111"/>
    <cellStyle name="Normal 6 3 5 3 8" xfId="29668"/>
    <cellStyle name="Normal 6 3 5 3 9" xfId="40223"/>
    <cellStyle name="Normal 6 3 5 4" xfId="1486"/>
    <cellStyle name="Normal 6 3 5 4 2" xfId="6772"/>
    <cellStyle name="Normal 6 3 5 4 2 2" xfId="12053"/>
    <cellStyle name="Normal 6 3 5 4 2 2 2" xfId="27559"/>
    <cellStyle name="Normal 6 3 5 4 2 2 3" xfId="38116"/>
    <cellStyle name="Normal 6 3 5 4 2 2 4" xfId="48671"/>
    <cellStyle name="Normal 6 3 5 4 2 2 5" xfId="59235"/>
    <cellStyle name="Normal 6 3 5 4 2 3" xfId="17172"/>
    <cellStyle name="Normal 6 3 5 4 2 4" xfId="22279"/>
    <cellStyle name="Normal 6 3 5 4 2 5" xfId="32836"/>
    <cellStyle name="Normal 6 3 5 4 2 6" xfId="43391"/>
    <cellStyle name="Normal 6 3 5 4 2 7" xfId="53955"/>
    <cellStyle name="Normal 6 3 5 4 3" xfId="9412"/>
    <cellStyle name="Normal 6 3 5 4 3 2" xfId="24919"/>
    <cellStyle name="Normal 6 3 5 4 3 3" xfId="35476"/>
    <cellStyle name="Normal 6 3 5 4 3 4" xfId="46031"/>
    <cellStyle name="Normal 6 3 5 4 3 5" xfId="56595"/>
    <cellStyle name="Normal 6 3 5 4 4" xfId="4130"/>
    <cellStyle name="Normal 6 3 5 4 5" xfId="14708"/>
    <cellStyle name="Normal 6 3 5 4 6" xfId="19639"/>
    <cellStyle name="Normal 6 3 5 4 7" xfId="30196"/>
    <cellStyle name="Normal 6 3 5 4 8" xfId="40751"/>
    <cellStyle name="Normal 6 3 5 4 9" xfId="51315"/>
    <cellStyle name="Normal 6 3 5 5" xfId="5539"/>
    <cellStyle name="Normal 6 3 5 5 2" xfId="10821"/>
    <cellStyle name="Normal 6 3 5 5 2 2" xfId="26327"/>
    <cellStyle name="Normal 6 3 5 5 2 3" xfId="36884"/>
    <cellStyle name="Normal 6 3 5 5 2 4" xfId="47439"/>
    <cellStyle name="Normal 6 3 5 5 2 5" xfId="58003"/>
    <cellStyle name="Normal 6 3 5 5 3" xfId="15940"/>
    <cellStyle name="Normal 6 3 5 5 4" xfId="21047"/>
    <cellStyle name="Normal 6 3 5 5 5" xfId="31604"/>
    <cellStyle name="Normal 6 3 5 5 6" xfId="42159"/>
    <cellStyle name="Normal 6 3 5 5 7" xfId="52723"/>
    <cellStyle name="Normal 6 3 5 6" xfId="8180"/>
    <cellStyle name="Normal 6 3 5 6 2" xfId="23687"/>
    <cellStyle name="Normal 6 3 5 6 3" xfId="34244"/>
    <cellStyle name="Normal 6 3 5 6 4" xfId="44799"/>
    <cellStyle name="Normal 6 3 5 6 5" xfId="55363"/>
    <cellStyle name="Normal 6 3 5 7" xfId="2902"/>
    <cellStyle name="Normal 6 3 5 8" xfId="13476"/>
    <cellStyle name="Normal 6 3 5 9" xfId="18407"/>
    <cellStyle name="Normal 6 3 6" xfId="431"/>
    <cellStyle name="Normal 6 3 6 10" xfId="39701"/>
    <cellStyle name="Normal 6 3 6 11" xfId="50261"/>
    <cellStyle name="Normal 6 3 6 2" xfId="1136"/>
    <cellStyle name="Normal 6 3 6 2 10" xfId="50965"/>
    <cellStyle name="Normal 6 3 6 2 2" xfId="2368"/>
    <cellStyle name="Normal 6 3 6 2 2 2" xfId="7654"/>
    <cellStyle name="Normal 6 3 6 2 2 2 2" xfId="12935"/>
    <cellStyle name="Normal 6 3 6 2 2 2 2 2" xfId="28441"/>
    <cellStyle name="Normal 6 3 6 2 2 2 2 3" xfId="38998"/>
    <cellStyle name="Normal 6 3 6 2 2 2 2 4" xfId="49553"/>
    <cellStyle name="Normal 6 3 6 2 2 2 2 5" xfId="60117"/>
    <cellStyle name="Normal 6 3 6 2 2 2 3" xfId="18054"/>
    <cellStyle name="Normal 6 3 6 2 2 2 4" xfId="23161"/>
    <cellStyle name="Normal 6 3 6 2 2 2 5" xfId="33718"/>
    <cellStyle name="Normal 6 3 6 2 2 2 6" xfId="44273"/>
    <cellStyle name="Normal 6 3 6 2 2 2 7" xfId="54837"/>
    <cellStyle name="Normal 6 3 6 2 2 3" xfId="10294"/>
    <cellStyle name="Normal 6 3 6 2 2 3 2" xfId="25801"/>
    <cellStyle name="Normal 6 3 6 2 2 3 3" xfId="36358"/>
    <cellStyle name="Normal 6 3 6 2 2 3 4" xfId="46913"/>
    <cellStyle name="Normal 6 3 6 2 2 3 5" xfId="57477"/>
    <cellStyle name="Normal 6 3 6 2 2 4" xfId="5012"/>
    <cellStyle name="Normal 6 3 6 2 2 5" xfId="15590"/>
    <cellStyle name="Normal 6 3 6 2 2 6" xfId="20521"/>
    <cellStyle name="Normal 6 3 6 2 2 7" xfId="31078"/>
    <cellStyle name="Normal 6 3 6 2 2 8" xfId="41633"/>
    <cellStyle name="Normal 6 3 6 2 2 9" xfId="52197"/>
    <cellStyle name="Normal 6 3 6 2 3" xfId="6422"/>
    <cellStyle name="Normal 6 3 6 2 3 2" xfId="11703"/>
    <cellStyle name="Normal 6 3 6 2 3 2 2" xfId="27209"/>
    <cellStyle name="Normal 6 3 6 2 3 2 3" xfId="37766"/>
    <cellStyle name="Normal 6 3 6 2 3 2 4" xfId="48321"/>
    <cellStyle name="Normal 6 3 6 2 3 2 5" xfId="58885"/>
    <cellStyle name="Normal 6 3 6 2 3 3" xfId="16822"/>
    <cellStyle name="Normal 6 3 6 2 3 4" xfId="21929"/>
    <cellStyle name="Normal 6 3 6 2 3 5" xfId="32486"/>
    <cellStyle name="Normal 6 3 6 2 3 6" xfId="43041"/>
    <cellStyle name="Normal 6 3 6 2 3 7" xfId="53605"/>
    <cellStyle name="Normal 6 3 6 2 4" xfId="9062"/>
    <cellStyle name="Normal 6 3 6 2 4 2" xfId="24569"/>
    <cellStyle name="Normal 6 3 6 2 4 3" xfId="35126"/>
    <cellStyle name="Normal 6 3 6 2 4 4" xfId="45681"/>
    <cellStyle name="Normal 6 3 6 2 4 5" xfId="56245"/>
    <cellStyle name="Normal 6 3 6 2 5" xfId="3780"/>
    <cellStyle name="Normal 6 3 6 2 6" xfId="14358"/>
    <cellStyle name="Normal 6 3 6 2 7" xfId="19289"/>
    <cellStyle name="Normal 6 3 6 2 8" xfId="29846"/>
    <cellStyle name="Normal 6 3 6 2 9" xfId="40401"/>
    <cellStyle name="Normal 6 3 6 3" xfId="1664"/>
    <cellStyle name="Normal 6 3 6 3 2" xfId="6950"/>
    <cellStyle name="Normal 6 3 6 3 2 2" xfId="12231"/>
    <cellStyle name="Normal 6 3 6 3 2 2 2" xfId="27737"/>
    <cellStyle name="Normal 6 3 6 3 2 2 3" xfId="38294"/>
    <cellStyle name="Normal 6 3 6 3 2 2 4" xfId="48849"/>
    <cellStyle name="Normal 6 3 6 3 2 2 5" xfId="59413"/>
    <cellStyle name="Normal 6 3 6 3 2 3" xfId="17350"/>
    <cellStyle name="Normal 6 3 6 3 2 4" xfId="22457"/>
    <cellStyle name="Normal 6 3 6 3 2 5" xfId="33014"/>
    <cellStyle name="Normal 6 3 6 3 2 6" xfId="43569"/>
    <cellStyle name="Normal 6 3 6 3 2 7" xfId="54133"/>
    <cellStyle name="Normal 6 3 6 3 3" xfId="9590"/>
    <cellStyle name="Normal 6 3 6 3 3 2" xfId="25097"/>
    <cellStyle name="Normal 6 3 6 3 3 3" xfId="35654"/>
    <cellStyle name="Normal 6 3 6 3 3 4" xfId="46209"/>
    <cellStyle name="Normal 6 3 6 3 3 5" xfId="56773"/>
    <cellStyle name="Normal 6 3 6 3 4" xfId="4308"/>
    <cellStyle name="Normal 6 3 6 3 5" xfId="14886"/>
    <cellStyle name="Normal 6 3 6 3 6" xfId="19817"/>
    <cellStyle name="Normal 6 3 6 3 7" xfId="30374"/>
    <cellStyle name="Normal 6 3 6 3 8" xfId="40929"/>
    <cellStyle name="Normal 6 3 6 3 9" xfId="51493"/>
    <cellStyle name="Normal 6 3 6 4" xfId="5717"/>
    <cellStyle name="Normal 6 3 6 4 2" xfId="10999"/>
    <cellStyle name="Normal 6 3 6 4 2 2" xfId="26505"/>
    <cellStyle name="Normal 6 3 6 4 2 3" xfId="37062"/>
    <cellStyle name="Normal 6 3 6 4 2 4" xfId="47617"/>
    <cellStyle name="Normal 6 3 6 4 2 5" xfId="58181"/>
    <cellStyle name="Normal 6 3 6 4 3" xfId="16118"/>
    <cellStyle name="Normal 6 3 6 4 4" xfId="21225"/>
    <cellStyle name="Normal 6 3 6 4 5" xfId="31782"/>
    <cellStyle name="Normal 6 3 6 4 6" xfId="42337"/>
    <cellStyle name="Normal 6 3 6 4 7" xfId="52901"/>
    <cellStyle name="Normal 6 3 6 5" xfId="8358"/>
    <cellStyle name="Normal 6 3 6 5 2" xfId="23865"/>
    <cellStyle name="Normal 6 3 6 5 3" xfId="34422"/>
    <cellStyle name="Normal 6 3 6 5 4" xfId="44977"/>
    <cellStyle name="Normal 6 3 6 5 5" xfId="55541"/>
    <cellStyle name="Normal 6 3 6 6" xfId="3080"/>
    <cellStyle name="Normal 6 3 6 7" xfId="13654"/>
    <cellStyle name="Normal 6 3 6 8" xfId="18585"/>
    <cellStyle name="Normal 6 3 6 9" xfId="29146"/>
    <cellStyle name="Normal 6 3 7" xfId="784"/>
    <cellStyle name="Normal 6 3 7 10" xfId="50613"/>
    <cellStyle name="Normal 6 3 7 2" xfId="2016"/>
    <cellStyle name="Normal 6 3 7 2 2" xfId="7302"/>
    <cellStyle name="Normal 6 3 7 2 2 2" xfId="12583"/>
    <cellStyle name="Normal 6 3 7 2 2 2 2" xfId="28089"/>
    <cellStyle name="Normal 6 3 7 2 2 2 3" xfId="38646"/>
    <cellStyle name="Normal 6 3 7 2 2 2 4" xfId="49201"/>
    <cellStyle name="Normal 6 3 7 2 2 2 5" xfId="59765"/>
    <cellStyle name="Normal 6 3 7 2 2 3" xfId="17702"/>
    <cellStyle name="Normal 6 3 7 2 2 4" xfId="22809"/>
    <cellStyle name="Normal 6 3 7 2 2 5" xfId="33366"/>
    <cellStyle name="Normal 6 3 7 2 2 6" xfId="43921"/>
    <cellStyle name="Normal 6 3 7 2 2 7" xfId="54485"/>
    <cellStyle name="Normal 6 3 7 2 3" xfId="9942"/>
    <cellStyle name="Normal 6 3 7 2 3 2" xfId="25449"/>
    <cellStyle name="Normal 6 3 7 2 3 3" xfId="36006"/>
    <cellStyle name="Normal 6 3 7 2 3 4" xfId="46561"/>
    <cellStyle name="Normal 6 3 7 2 3 5" xfId="57125"/>
    <cellStyle name="Normal 6 3 7 2 4" xfId="4660"/>
    <cellStyle name="Normal 6 3 7 2 5" xfId="15238"/>
    <cellStyle name="Normal 6 3 7 2 6" xfId="20169"/>
    <cellStyle name="Normal 6 3 7 2 7" xfId="30726"/>
    <cellStyle name="Normal 6 3 7 2 8" xfId="41281"/>
    <cellStyle name="Normal 6 3 7 2 9" xfId="51845"/>
    <cellStyle name="Normal 6 3 7 3" xfId="6070"/>
    <cellStyle name="Normal 6 3 7 3 2" xfId="11351"/>
    <cellStyle name="Normal 6 3 7 3 2 2" xfId="26857"/>
    <cellStyle name="Normal 6 3 7 3 2 3" xfId="37414"/>
    <cellStyle name="Normal 6 3 7 3 2 4" xfId="47969"/>
    <cellStyle name="Normal 6 3 7 3 2 5" xfId="58533"/>
    <cellStyle name="Normal 6 3 7 3 3" xfId="16470"/>
    <cellStyle name="Normal 6 3 7 3 4" xfId="21577"/>
    <cellStyle name="Normal 6 3 7 3 5" xfId="32134"/>
    <cellStyle name="Normal 6 3 7 3 6" xfId="42689"/>
    <cellStyle name="Normal 6 3 7 3 7" xfId="53253"/>
    <cellStyle name="Normal 6 3 7 4" xfId="8710"/>
    <cellStyle name="Normal 6 3 7 4 2" xfId="24217"/>
    <cellStyle name="Normal 6 3 7 4 3" xfId="34774"/>
    <cellStyle name="Normal 6 3 7 4 4" xfId="45329"/>
    <cellStyle name="Normal 6 3 7 4 5" xfId="55893"/>
    <cellStyle name="Normal 6 3 7 5" xfId="3428"/>
    <cellStyle name="Normal 6 3 7 6" xfId="14006"/>
    <cellStyle name="Normal 6 3 7 7" xfId="18937"/>
    <cellStyle name="Normal 6 3 7 8" xfId="29494"/>
    <cellStyle name="Normal 6 3 7 9" xfId="40049"/>
    <cellStyle name="Normal 6 3 8" xfId="1310"/>
    <cellStyle name="Normal 6 3 8 2" xfId="6596"/>
    <cellStyle name="Normal 6 3 8 2 2" xfId="11877"/>
    <cellStyle name="Normal 6 3 8 2 2 2" xfId="27383"/>
    <cellStyle name="Normal 6 3 8 2 2 3" xfId="37940"/>
    <cellStyle name="Normal 6 3 8 2 2 4" xfId="48495"/>
    <cellStyle name="Normal 6 3 8 2 2 5" xfId="59059"/>
    <cellStyle name="Normal 6 3 8 2 3" xfId="16996"/>
    <cellStyle name="Normal 6 3 8 2 4" xfId="22103"/>
    <cellStyle name="Normal 6 3 8 2 5" xfId="32660"/>
    <cellStyle name="Normal 6 3 8 2 6" xfId="43215"/>
    <cellStyle name="Normal 6 3 8 2 7" xfId="53779"/>
    <cellStyle name="Normal 6 3 8 3" xfId="9236"/>
    <cellStyle name="Normal 6 3 8 3 2" xfId="24743"/>
    <cellStyle name="Normal 6 3 8 3 3" xfId="35300"/>
    <cellStyle name="Normal 6 3 8 3 4" xfId="45855"/>
    <cellStyle name="Normal 6 3 8 3 5" xfId="56419"/>
    <cellStyle name="Normal 6 3 8 4" xfId="3954"/>
    <cellStyle name="Normal 6 3 8 5" xfId="14532"/>
    <cellStyle name="Normal 6 3 8 6" xfId="19463"/>
    <cellStyle name="Normal 6 3 8 7" xfId="30020"/>
    <cellStyle name="Normal 6 3 8 8" xfId="40575"/>
    <cellStyle name="Normal 6 3 8 9" xfId="51139"/>
    <cellStyle name="Normal 6 3 9" xfId="2542"/>
    <cellStyle name="Normal 6 3 9 2" xfId="7828"/>
    <cellStyle name="Normal 6 3 9 2 2" xfId="13109"/>
    <cellStyle name="Normal 6 3 9 2 2 2" xfId="28615"/>
    <cellStyle name="Normal 6 3 9 2 2 3" xfId="39172"/>
    <cellStyle name="Normal 6 3 9 2 2 4" xfId="49727"/>
    <cellStyle name="Normal 6 3 9 2 2 5" xfId="60291"/>
    <cellStyle name="Normal 6 3 9 2 3" xfId="23335"/>
    <cellStyle name="Normal 6 3 9 2 4" xfId="33892"/>
    <cellStyle name="Normal 6 3 9 2 5" xfId="44447"/>
    <cellStyle name="Normal 6 3 9 2 6" xfId="55011"/>
    <cellStyle name="Normal 6 3 9 3" xfId="10468"/>
    <cellStyle name="Normal 6 3 9 3 2" xfId="25975"/>
    <cellStyle name="Normal 6 3 9 3 3" xfId="36532"/>
    <cellStyle name="Normal 6 3 9 3 4" xfId="47087"/>
    <cellStyle name="Normal 6 3 9 3 5" xfId="57651"/>
    <cellStyle name="Normal 6 3 9 4" xfId="5186"/>
    <cellStyle name="Normal 6 3 9 5" xfId="15764"/>
    <cellStyle name="Normal 6 3 9 6" xfId="20695"/>
    <cellStyle name="Normal 6 3 9 7" xfId="31252"/>
    <cellStyle name="Normal 6 3 9 8" xfId="41807"/>
    <cellStyle name="Normal 6 3 9 9" xfId="52371"/>
    <cellStyle name="Normal 6 4" xfId="96"/>
    <cellStyle name="Normal 6 4 10" xfId="2752"/>
    <cellStyle name="Normal 6 4 11" xfId="13316"/>
    <cellStyle name="Normal 6 4 12" xfId="18245"/>
    <cellStyle name="Normal 6 4 13" xfId="28826"/>
    <cellStyle name="Normal 6 4 14" xfId="39381"/>
    <cellStyle name="Normal 6 4 15" xfId="49922"/>
    <cellStyle name="Normal 6 4 2" xfId="176"/>
    <cellStyle name="Normal 6 4 2 10" xfId="13403"/>
    <cellStyle name="Normal 6 4 2 11" xfId="18333"/>
    <cellStyle name="Normal 6 4 2 12" xfId="28895"/>
    <cellStyle name="Normal 6 4 2 13" xfId="39450"/>
    <cellStyle name="Normal 6 4 2 14" xfId="50010"/>
    <cellStyle name="Normal 6 4 2 2" xfId="356"/>
    <cellStyle name="Normal 6 4 2 2 10" xfId="29071"/>
    <cellStyle name="Normal 6 4 2 2 11" xfId="39626"/>
    <cellStyle name="Normal 6 4 2 2 12" xfId="50186"/>
    <cellStyle name="Normal 6 4 2 2 2" xfId="709"/>
    <cellStyle name="Normal 6 4 2 2 2 10" xfId="50538"/>
    <cellStyle name="Normal 6 4 2 2 2 2" xfId="1941"/>
    <cellStyle name="Normal 6 4 2 2 2 2 2" xfId="7227"/>
    <cellStyle name="Normal 6 4 2 2 2 2 2 2" xfId="12508"/>
    <cellStyle name="Normal 6 4 2 2 2 2 2 2 2" xfId="28014"/>
    <cellStyle name="Normal 6 4 2 2 2 2 2 2 3" xfId="38571"/>
    <cellStyle name="Normal 6 4 2 2 2 2 2 2 4" xfId="49126"/>
    <cellStyle name="Normal 6 4 2 2 2 2 2 2 5" xfId="59690"/>
    <cellStyle name="Normal 6 4 2 2 2 2 2 3" xfId="17627"/>
    <cellStyle name="Normal 6 4 2 2 2 2 2 4" xfId="22734"/>
    <cellStyle name="Normal 6 4 2 2 2 2 2 5" xfId="33291"/>
    <cellStyle name="Normal 6 4 2 2 2 2 2 6" xfId="43846"/>
    <cellStyle name="Normal 6 4 2 2 2 2 2 7" xfId="54410"/>
    <cellStyle name="Normal 6 4 2 2 2 2 3" xfId="9867"/>
    <cellStyle name="Normal 6 4 2 2 2 2 3 2" xfId="25374"/>
    <cellStyle name="Normal 6 4 2 2 2 2 3 3" xfId="35931"/>
    <cellStyle name="Normal 6 4 2 2 2 2 3 4" xfId="46486"/>
    <cellStyle name="Normal 6 4 2 2 2 2 3 5" xfId="57050"/>
    <cellStyle name="Normal 6 4 2 2 2 2 4" xfId="4585"/>
    <cellStyle name="Normal 6 4 2 2 2 2 5" xfId="15163"/>
    <cellStyle name="Normal 6 4 2 2 2 2 6" xfId="20094"/>
    <cellStyle name="Normal 6 4 2 2 2 2 7" xfId="30651"/>
    <cellStyle name="Normal 6 4 2 2 2 2 8" xfId="41206"/>
    <cellStyle name="Normal 6 4 2 2 2 2 9" xfId="51770"/>
    <cellStyle name="Normal 6 4 2 2 2 3" xfId="5995"/>
    <cellStyle name="Normal 6 4 2 2 2 3 2" xfId="11276"/>
    <cellStyle name="Normal 6 4 2 2 2 3 2 2" xfId="26782"/>
    <cellStyle name="Normal 6 4 2 2 2 3 2 3" xfId="37339"/>
    <cellStyle name="Normal 6 4 2 2 2 3 2 4" xfId="47894"/>
    <cellStyle name="Normal 6 4 2 2 2 3 2 5" xfId="58458"/>
    <cellStyle name="Normal 6 4 2 2 2 3 3" xfId="16395"/>
    <cellStyle name="Normal 6 4 2 2 2 3 4" xfId="21502"/>
    <cellStyle name="Normal 6 4 2 2 2 3 5" xfId="32059"/>
    <cellStyle name="Normal 6 4 2 2 2 3 6" xfId="42614"/>
    <cellStyle name="Normal 6 4 2 2 2 3 7" xfId="53178"/>
    <cellStyle name="Normal 6 4 2 2 2 4" xfId="8635"/>
    <cellStyle name="Normal 6 4 2 2 2 4 2" xfId="24142"/>
    <cellStyle name="Normal 6 4 2 2 2 4 3" xfId="34699"/>
    <cellStyle name="Normal 6 4 2 2 2 4 4" xfId="45254"/>
    <cellStyle name="Normal 6 4 2 2 2 4 5" xfId="55818"/>
    <cellStyle name="Normal 6 4 2 2 2 5" xfId="3353"/>
    <cellStyle name="Normal 6 4 2 2 2 6" xfId="13931"/>
    <cellStyle name="Normal 6 4 2 2 2 7" xfId="18862"/>
    <cellStyle name="Normal 6 4 2 2 2 8" xfId="29419"/>
    <cellStyle name="Normal 6 4 2 2 2 9" xfId="39974"/>
    <cellStyle name="Normal 6 4 2 2 3" xfId="1061"/>
    <cellStyle name="Normal 6 4 2 2 3 10" xfId="50890"/>
    <cellStyle name="Normal 6 4 2 2 3 2" xfId="2293"/>
    <cellStyle name="Normal 6 4 2 2 3 2 2" xfId="7579"/>
    <cellStyle name="Normal 6 4 2 2 3 2 2 2" xfId="12860"/>
    <cellStyle name="Normal 6 4 2 2 3 2 2 2 2" xfId="28366"/>
    <cellStyle name="Normal 6 4 2 2 3 2 2 2 3" xfId="38923"/>
    <cellStyle name="Normal 6 4 2 2 3 2 2 2 4" xfId="49478"/>
    <cellStyle name="Normal 6 4 2 2 3 2 2 2 5" xfId="60042"/>
    <cellStyle name="Normal 6 4 2 2 3 2 2 3" xfId="17979"/>
    <cellStyle name="Normal 6 4 2 2 3 2 2 4" xfId="23086"/>
    <cellStyle name="Normal 6 4 2 2 3 2 2 5" xfId="33643"/>
    <cellStyle name="Normal 6 4 2 2 3 2 2 6" xfId="44198"/>
    <cellStyle name="Normal 6 4 2 2 3 2 2 7" xfId="54762"/>
    <cellStyle name="Normal 6 4 2 2 3 2 3" xfId="10219"/>
    <cellStyle name="Normal 6 4 2 2 3 2 3 2" xfId="25726"/>
    <cellStyle name="Normal 6 4 2 2 3 2 3 3" xfId="36283"/>
    <cellStyle name="Normal 6 4 2 2 3 2 3 4" xfId="46838"/>
    <cellStyle name="Normal 6 4 2 2 3 2 3 5" xfId="57402"/>
    <cellStyle name="Normal 6 4 2 2 3 2 4" xfId="4937"/>
    <cellStyle name="Normal 6 4 2 2 3 2 5" xfId="15515"/>
    <cellStyle name="Normal 6 4 2 2 3 2 6" xfId="20446"/>
    <cellStyle name="Normal 6 4 2 2 3 2 7" xfId="31003"/>
    <cellStyle name="Normal 6 4 2 2 3 2 8" xfId="41558"/>
    <cellStyle name="Normal 6 4 2 2 3 2 9" xfId="52122"/>
    <cellStyle name="Normal 6 4 2 2 3 3" xfId="6347"/>
    <cellStyle name="Normal 6 4 2 2 3 3 2" xfId="11628"/>
    <cellStyle name="Normal 6 4 2 2 3 3 2 2" xfId="27134"/>
    <cellStyle name="Normal 6 4 2 2 3 3 2 3" xfId="37691"/>
    <cellStyle name="Normal 6 4 2 2 3 3 2 4" xfId="48246"/>
    <cellStyle name="Normal 6 4 2 2 3 3 2 5" xfId="58810"/>
    <cellStyle name="Normal 6 4 2 2 3 3 3" xfId="16747"/>
    <cellStyle name="Normal 6 4 2 2 3 3 4" xfId="21854"/>
    <cellStyle name="Normal 6 4 2 2 3 3 5" xfId="32411"/>
    <cellStyle name="Normal 6 4 2 2 3 3 6" xfId="42966"/>
    <cellStyle name="Normal 6 4 2 2 3 3 7" xfId="53530"/>
    <cellStyle name="Normal 6 4 2 2 3 4" xfId="8987"/>
    <cellStyle name="Normal 6 4 2 2 3 4 2" xfId="24494"/>
    <cellStyle name="Normal 6 4 2 2 3 4 3" xfId="35051"/>
    <cellStyle name="Normal 6 4 2 2 3 4 4" xfId="45606"/>
    <cellStyle name="Normal 6 4 2 2 3 4 5" xfId="56170"/>
    <cellStyle name="Normal 6 4 2 2 3 5" xfId="3705"/>
    <cellStyle name="Normal 6 4 2 2 3 6" xfId="14283"/>
    <cellStyle name="Normal 6 4 2 2 3 7" xfId="19214"/>
    <cellStyle name="Normal 6 4 2 2 3 8" xfId="29771"/>
    <cellStyle name="Normal 6 4 2 2 3 9" xfId="40326"/>
    <cellStyle name="Normal 6 4 2 2 4" xfId="1589"/>
    <cellStyle name="Normal 6 4 2 2 4 2" xfId="6875"/>
    <cellStyle name="Normal 6 4 2 2 4 2 2" xfId="12156"/>
    <cellStyle name="Normal 6 4 2 2 4 2 2 2" xfId="27662"/>
    <cellStyle name="Normal 6 4 2 2 4 2 2 3" xfId="38219"/>
    <cellStyle name="Normal 6 4 2 2 4 2 2 4" xfId="48774"/>
    <cellStyle name="Normal 6 4 2 2 4 2 2 5" xfId="59338"/>
    <cellStyle name="Normal 6 4 2 2 4 2 3" xfId="17275"/>
    <cellStyle name="Normal 6 4 2 2 4 2 4" xfId="22382"/>
    <cellStyle name="Normal 6 4 2 2 4 2 5" xfId="32939"/>
    <cellStyle name="Normal 6 4 2 2 4 2 6" xfId="43494"/>
    <cellStyle name="Normal 6 4 2 2 4 2 7" xfId="54058"/>
    <cellStyle name="Normal 6 4 2 2 4 3" xfId="9515"/>
    <cellStyle name="Normal 6 4 2 2 4 3 2" xfId="25022"/>
    <cellStyle name="Normal 6 4 2 2 4 3 3" xfId="35579"/>
    <cellStyle name="Normal 6 4 2 2 4 3 4" xfId="46134"/>
    <cellStyle name="Normal 6 4 2 2 4 3 5" xfId="56698"/>
    <cellStyle name="Normal 6 4 2 2 4 4" xfId="4233"/>
    <cellStyle name="Normal 6 4 2 2 4 5" xfId="14811"/>
    <cellStyle name="Normal 6 4 2 2 4 6" xfId="19742"/>
    <cellStyle name="Normal 6 4 2 2 4 7" xfId="30299"/>
    <cellStyle name="Normal 6 4 2 2 4 8" xfId="40854"/>
    <cellStyle name="Normal 6 4 2 2 4 9" xfId="51418"/>
    <cellStyle name="Normal 6 4 2 2 5" xfId="5642"/>
    <cellStyle name="Normal 6 4 2 2 5 2" xfId="10924"/>
    <cellStyle name="Normal 6 4 2 2 5 2 2" xfId="26430"/>
    <cellStyle name="Normal 6 4 2 2 5 2 3" xfId="36987"/>
    <cellStyle name="Normal 6 4 2 2 5 2 4" xfId="47542"/>
    <cellStyle name="Normal 6 4 2 2 5 2 5" xfId="58106"/>
    <cellStyle name="Normal 6 4 2 2 5 3" xfId="16043"/>
    <cellStyle name="Normal 6 4 2 2 5 4" xfId="21150"/>
    <cellStyle name="Normal 6 4 2 2 5 5" xfId="31707"/>
    <cellStyle name="Normal 6 4 2 2 5 6" xfId="42262"/>
    <cellStyle name="Normal 6 4 2 2 5 7" xfId="52826"/>
    <cellStyle name="Normal 6 4 2 2 6" xfId="8283"/>
    <cellStyle name="Normal 6 4 2 2 6 2" xfId="23790"/>
    <cellStyle name="Normal 6 4 2 2 6 3" xfId="34347"/>
    <cellStyle name="Normal 6 4 2 2 6 4" xfId="44902"/>
    <cellStyle name="Normal 6 4 2 2 6 5" xfId="55466"/>
    <cellStyle name="Normal 6 4 2 2 7" xfId="3005"/>
    <cellStyle name="Normal 6 4 2 2 8" xfId="13579"/>
    <cellStyle name="Normal 6 4 2 2 9" xfId="18510"/>
    <cellStyle name="Normal 6 4 2 3" xfId="532"/>
    <cellStyle name="Normal 6 4 2 3 10" xfId="39798"/>
    <cellStyle name="Normal 6 4 2 3 11" xfId="50362"/>
    <cellStyle name="Normal 6 4 2 3 2" xfId="1237"/>
    <cellStyle name="Normal 6 4 2 3 2 10" xfId="51066"/>
    <cellStyle name="Normal 6 4 2 3 2 2" xfId="2469"/>
    <cellStyle name="Normal 6 4 2 3 2 2 2" xfId="7755"/>
    <cellStyle name="Normal 6 4 2 3 2 2 2 2" xfId="13036"/>
    <cellStyle name="Normal 6 4 2 3 2 2 2 2 2" xfId="28542"/>
    <cellStyle name="Normal 6 4 2 3 2 2 2 2 3" xfId="39099"/>
    <cellStyle name="Normal 6 4 2 3 2 2 2 2 4" xfId="49654"/>
    <cellStyle name="Normal 6 4 2 3 2 2 2 2 5" xfId="60218"/>
    <cellStyle name="Normal 6 4 2 3 2 2 2 3" xfId="18155"/>
    <cellStyle name="Normal 6 4 2 3 2 2 2 4" xfId="23262"/>
    <cellStyle name="Normal 6 4 2 3 2 2 2 5" xfId="33819"/>
    <cellStyle name="Normal 6 4 2 3 2 2 2 6" xfId="44374"/>
    <cellStyle name="Normal 6 4 2 3 2 2 2 7" xfId="54938"/>
    <cellStyle name="Normal 6 4 2 3 2 2 3" xfId="10395"/>
    <cellStyle name="Normal 6 4 2 3 2 2 3 2" xfId="25902"/>
    <cellStyle name="Normal 6 4 2 3 2 2 3 3" xfId="36459"/>
    <cellStyle name="Normal 6 4 2 3 2 2 3 4" xfId="47014"/>
    <cellStyle name="Normal 6 4 2 3 2 2 3 5" xfId="57578"/>
    <cellStyle name="Normal 6 4 2 3 2 2 4" xfId="5113"/>
    <cellStyle name="Normal 6 4 2 3 2 2 5" xfId="15691"/>
    <cellStyle name="Normal 6 4 2 3 2 2 6" xfId="20622"/>
    <cellStyle name="Normal 6 4 2 3 2 2 7" xfId="31179"/>
    <cellStyle name="Normal 6 4 2 3 2 2 8" xfId="41734"/>
    <cellStyle name="Normal 6 4 2 3 2 2 9" xfId="52298"/>
    <cellStyle name="Normal 6 4 2 3 2 3" xfId="6523"/>
    <cellStyle name="Normal 6 4 2 3 2 3 2" xfId="11804"/>
    <cellStyle name="Normal 6 4 2 3 2 3 2 2" xfId="27310"/>
    <cellStyle name="Normal 6 4 2 3 2 3 2 3" xfId="37867"/>
    <cellStyle name="Normal 6 4 2 3 2 3 2 4" xfId="48422"/>
    <cellStyle name="Normal 6 4 2 3 2 3 2 5" xfId="58986"/>
    <cellStyle name="Normal 6 4 2 3 2 3 3" xfId="16923"/>
    <cellStyle name="Normal 6 4 2 3 2 3 4" xfId="22030"/>
    <cellStyle name="Normal 6 4 2 3 2 3 5" xfId="32587"/>
    <cellStyle name="Normal 6 4 2 3 2 3 6" xfId="43142"/>
    <cellStyle name="Normal 6 4 2 3 2 3 7" xfId="53706"/>
    <cellStyle name="Normal 6 4 2 3 2 4" xfId="9163"/>
    <cellStyle name="Normal 6 4 2 3 2 4 2" xfId="24670"/>
    <cellStyle name="Normal 6 4 2 3 2 4 3" xfId="35227"/>
    <cellStyle name="Normal 6 4 2 3 2 4 4" xfId="45782"/>
    <cellStyle name="Normal 6 4 2 3 2 4 5" xfId="56346"/>
    <cellStyle name="Normal 6 4 2 3 2 5" xfId="3881"/>
    <cellStyle name="Normal 6 4 2 3 2 6" xfId="14459"/>
    <cellStyle name="Normal 6 4 2 3 2 7" xfId="19390"/>
    <cellStyle name="Normal 6 4 2 3 2 8" xfId="29947"/>
    <cellStyle name="Normal 6 4 2 3 2 9" xfId="40502"/>
    <cellStyle name="Normal 6 4 2 3 3" xfId="1765"/>
    <cellStyle name="Normal 6 4 2 3 3 2" xfId="7051"/>
    <cellStyle name="Normal 6 4 2 3 3 2 2" xfId="12332"/>
    <cellStyle name="Normal 6 4 2 3 3 2 2 2" xfId="27838"/>
    <cellStyle name="Normal 6 4 2 3 3 2 2 3" xfId="38395"/>
    <cellStyle name="Normal 6 4 2 3 3 2 2 4" xfId="48950"/>
    <cellStyle name="Normal 6 4 2 3 3 2 2 5" xfId="59514"/>
    <cellStyle name="Normal 6 4 2 3 3 2 3" xfId="17451"/>
    <cellStyle name="Normal 6 4 2 3 3 2 4" xfId="22558"/>
    <cellStyle name="Normal 6 4 2 3 3 2 5" xfId="33115"/>
    <cellStyle name="Normal 6 4 2 3 3 2 6" xfId="43670"/>
    <cellStyle name="Normal 6 4 2 3 3 2 7" xfId="54234"/>
    <cellStyle name="Normal 6 4 2 3 3 3" xfId="9691"/>
    <cellStyle name="Normal 6 4 2 3 3 3 2" xfId="25198"/>
    <cellStyle name="Normal 6 4 2 3 3 3 3" xfId="35755"/>
    <cellStyle name="Normal 6 4 2 3 3 3 4" xfId="46310"/>
    <cellStyle name="Normal 6 4 2 3 3 3 5" xfId="56874"/>
    <cellStyle name="Normal 6 4 2 3 3 4" xfId="4409"/>
    <cellStyle name="Normal 6 4 2 3 3 5" xfId="14987"/>
    <cellStyle name="Normal 6 4 2 3 3 6" xfId="19918"/>
    <cellStyle name="Normal 6 4 2 3 3 7" xfId="30475"/>
    <cellStyle name="Normal 6 4 2 3 3 8" xfId="41030"/>
    <cellStyle name="Normal 6 4 2 3 3 9" xfId="51594"/>
    <cellStyle name="Normal 6 4 2 3 4" xfId="5818"/>
    <cellStyle name="Normal 6 4 2 3 4 2" xfId="11100"/>
    <cellStyle name="Normal 6 4 2 3 4 2 2" xfId="26606"/>
    <cellStyle name="Normal 6 4 2 3 4 2 3" xfId="37163"/>
    <cellStyle name="Normal 6 4 2 3 4 2 4" xfId="47718"/>
    <cellStyle name="Normal 6 4 2 3 4 2 5" xfId="58282"/>
    <cellStyle name="Normal 6 4 2 3 4 3" xfId="16219"/>
    <cellStyle name="Normal 6 4 2 3 4 4" xfId="21326"/>
    <cellStyle name="Normal 6 4 2 3 4 5" xfId="31883"/>
    <cellStyle name="Normal 6 4 2 3 4 6" xfId="42438"/>
    <cellStyle name="Normal 6 4 2 3 4 7" xfId="53002"/>
    <cellStyle name="Normal 6 4 2 3 5" xfId="8459"/>
    <cellStyle name="Normal 6 4 2 3 5 2" xfId="23966"/>
    <cellStyle name="Normal 6 4 2 3 5 3" xfId="34523"/>
    <cellStyle name="Normal 6 4 2 3 5 4" xfId="45078"/>
    <cellStyle name="Normal 6 4 2 3 5 5" xfId="55642"/>
    <cellStyle name="Normal 6 4 2 3 6" xfId="3177"/>
    <cellStyle name="Normal 6 4 2 3 7" xfId="13755"/>
    <cellStyle name="Normal 6 4 2 3 8" xfId="18686"/>
    <cellStyle name="Normal 6 4 2 3 9" xfId="29243"/>
    <cellStyle name="Normal 6 4 2 4" xfId="885"/>
    <cellStyle name="Normal 6 4 2 4 10" xfId="50714"/>
    <cellStyle name="Normal 6 4 2 4 2" xfId="2117"/>
    <cellStyle name="Normal 6 4 2 4 2 2" xfId="7403"/>
    <cellStyle name="Normal 6 4 2 4 2 2 2" xfId="12684"/>
    <cellStyle name="Normal 6 4 2 4 2 2 2 2" xfId="28190"/>
    <cellStyle name="Normal 6 4 2 4 2 2 2 3" xfId="38747"/>
    <cellStyle name="Normal 6 4 2 4 2 2 2 4" xfId="49302"/>
    <cellStyle name="Normal 6 4 2 4 2 2 2 5" xfId="59866"/>
    <cellStyle name="Normal 6 4 2 4 2 2 3" xfId="17803"/>
    <cellStyle name="Normal 6 4 2 4 2 2 4" xfId="22910"/>
    <cellStyle name="Normal 6 4 2 4 2 2 5" xfId="33467"/>
    <cellStyle name="Normal 6 4 2 4 2 2 6" xfId="44022"/>
    <cellStyle name="Normal 6 4 2 4 2 2 7" xfId="54586"/>
    <cellStyle name="Normal 6 4 2 4 2 3" xfId="10043"/>
    <cellStyle name="Normal 6 4 2 4 2 3 2" xfId="25550"/>
    <cellStyle name="Normal 6 4 2 4 2 3 3" xfId="36107"/>
    <cellStyle name="Normal 6 4 2 4 2 3 4" xfId="46662"/>
    <cellStyle name="Normal 6 4 2 4 2 3 5" xfId="57226"/>
    <cellStyle name="Normal 6 4 2 4 2 4" xfId="4761"/>
    <cellStyle name="Normal 6 4 2 4 2 5" xfId="15339"/>
    <cellStyle name="Normal 6 4 2 4 2 6" xfId="20270"/>
    <cellStyle name="Normal 6 4 2 4 2 7" xfId="30827"/>
    <cellStyle name="Normal 6 4 2 4 2 8" xfId="41382"/>
    <cellStyle name="Normal 6 4 2 4 2 9" xfId="51946"/>
    <cellStyle name="Normal 6 4 2 4 3" xfId="6171"/>
    <cellStyle name="Normal 6 4 2 4 3 2" xfId="11452"/>
    <cellStyle name="Normal 6 4 2 4 3 2 2" xfId="26958"/>
    <cellStyle name="Normal 6 4 2 4 3 2 3" xfId="37515"/>
    <cellStyle name="Normal 6 4 2 4 3 2 4" xfId="48070"/>
    <cellStyle name="Normal 6 4 2 4 3 2 5" xfId="58634"/>
    <cellStyle name="Normal 6 4 2 4 3 3" xfId="16571"/>
    <cellStyle name="Normal 6 4 2 4 3 4" xfId="21678"/>
    <cellStyle name="Normal 6 4 2 4 3 5" xfId="32235"/>
    <cellStyle name="Normal 6 4 2 4 3 6" xfId="42790"/>
    <cellStyle name="Normal 6 4 2 4 3 7" xfId="53354"/>
    <cellStyle name="Normal 6 4 2 4 4" xfId="8811"/>
    <cellStyle name="Normal 6 4 2 4 4 2" xfId="24318"/>
    <cellStyle name="Normal 6 4 2 4 4 3" xfId="34875"/>
    <cellStyle name="Normal 6 4 2 4 4 4" xfId="45430"/>
    <cellStyle name="Normal 6 4 2 4 4 5" xfId="55994"/>
    <cellStyle name="Normal 6 4 2 4 5" xfId="3529"/>
    <cellStyle name="Normal 6 4 2 4 6" xfId="14107"/>
    <cellStyle name="Normal 6 4 2 4 7" xfId="19038"/>
    <cellStyle name="Normal 6 4 2 4 8" xfId="29595"/>
    <cellStyle name="Normal 6 4 2 4 9" xfId="40150"/>
    <cellStyle name="Normal 6 4 2 5" xfId="1413"/>
    <cellStyle name="Normal 6 4 2 5 2" xfId="6699"/>
    <cellStyle name="Normal 6 4 2 5 2 2" xfId="11980"/>
    <cellStyle name="Normal 6 4 2 5 2 2 2" xfId="27486"/>
    <cellStyle name="Normal 6 4 2 5 2 2 3" xfId="38043"/>
    <cellStyle name="Normal 6 4 2 5 2 2 4" xfId="48598"/>
    <cellStyle name="Normal 6 4 2 5 2 2 5" xfId="59162"/>
    <cellStyle name="Normal 6 4 2 5 2 3" xfId="17099"/>
    <cellStyle name="Normal 6 4 2 5 2 4" xfId="22206"/>
    <cellStyle name="Normal 6 4 2 5 2 5" xfId="32763"/>
    <cellStyle name="Normal 6 4 2 5 2 6" xfId="43318"/>
    <cellStyle name="Normal 6 4 2 5 2 7" xfId="53882"/>
    <cellStyle name="Normal 6 4 2 5 3" xfId="9339"/>
    <cellStyle name="Normal 6 4 2 5 3 2" xfId="24846"/>
    <cellStyle name="Normal 6 4 2 5 3 3" xfId="35403"/>
    <cellStyle name="Normal 6 4 2 5 3 4" xfId="45958"/>
    <cellStyle name="Normal 6 4 2 5 3 5" xfId="56522"/>
    <cellStyle name="Normal 6 4 2 5 4" xfId="4057"/>
    <cellStyle name="Normal 6 4 2 5 5" xfId="14635"/>
    <cellStyle name="Normal 6 4 2 5 6" xfId="19566"/>
    <cellStyle name="Normal 6 4 2 5 7" xfId="30123"/>
    <cellStyle name="Normal 6 4 2 5 8" xfId="40678"/>
    <cellStyle name="Normal 6 4 2 5 9" xfId="51242"/>
    <cellStyle name="Normal 6 4 2 6" xfId="2645"/>
    <cellStyle name="Normal 6 4 2 6 2" xfId="7931"/>
    <cellStyle name="Normal 6 4 2 6 2 2" xfId="13212"/>
    <cellStyle name="Normal 6 4 2 6 2 2 2" xfId="28718"/>
    <cellStyle name="Normal 6 4 2 6 2 2 3" xfId="39275"/>
    <cellStyle name="Normal 6 4 2 6 2 2 4" xfId="49830"/>
    <cellStyle name="Normal 6 4 2 6 2 2 5" xfId="60394"/>
    <cellStyle name="Normal 6 4 2 6 2 3" xfId="23438"/>
    <cellStyle name="Normal 6 4 2 6 2 4" xfId="33995"/>
    <cellStyle name="Normal 6 4 2 6 2 5" xfId="44550"/>
    <cellStyle name="Normal 6 4 2 6 2 6" xfId="55114"/>
    <cellStyle name="Normal 6 4 2 6 3" xfId="10571"/>
    <cellStyle name="Normal 6 4 2 6 3 2" xfId="26078"/>
    <cellStyle name="Normal 6 4 2 6 3 3" xfId="36635"/>
    <cellStyle name="Normal 6 4 2 6 3 4" xfId="47190"/>
    <cellStyle name="Normal 6 4 2 6 3 5" xfId="57754"/>
    <cellStyle name="Normal 6 4 2 6 4" xfId="5289"/>
    <cellStyle name="Normal 6 4 2 6 5" xfId="15867"/>
    <cellStyle name="Normal 6 4 2 6 6" xfId="20798"/>
    <cellStyle name="Normal 6 4 2 6 7" xfId="31355"/>
    <cellStyle name="Normal 6 4 2 6 8" xfId="41910"/>
    <cellStyle name="Normal 6 4 2 6 9" xfId="52474"/>
    <cellStyle name="Normal 6 4 2 7" xfId="5466"/>
    <cellStyle name="Normal 6 4 2 7 2" xfId="10748"/>
    <cellStyle name="Normal 6 4 2 7 2 2" xfId="26254"/>
    <cellStyle name="Normal 6 4 2 7 2 3" xfId="36811"/>
    <cellStyle name="Normal 6 4 2 7 2 4" xfId="47366"/>
    <cellStyle name="Normal 6 4 2 7 2 5" xfId="57930"/>
    <cellStyle name="Normal 6 4 2 7 3" xfId="20974"/>
    <cellStyle name="Normal 6 4 2 7 4" xfId="31531"/>
    <cellStyle name="Normal 6 4 2 7 5" xfId="42086"/>
    <cellStyle name="Normal 6 4 2 7 6" xfId="52650"/>
    <cellStyle name="Normal 6 4 2 8" xfId="8107"/>
    <cellStyle name="Normal 6 4 2 8 2" xfId="23614"/>
    <cellStyle name="Normal 6 4 2 8 3" xfId="34171"/>
    <cellStyle name="Normal 6 4 2 8 4" xfId="44726"/>
    <cellStyle name="Normal 6 4 2 8 5" xfId="55290"/>
    <cellStyle name="Normal 6 4 2 9" xfId="2822"/>
    <cellStyle name="Normal 6 4 3" xfId="269"/>
    <cellStyle name="Normal 6 4 3 10" xfId="28984"/>
    <cellStyle name="Normal 6 4 3 11" xfId="39539"/>
    <cellStyle name="Normal 6 4 3 12" xfId="50099"/>
    <cellStyle name="Normal 6 4 3 2" xfId="622"/>
    <cellStyle name="Normal 6 4 3 2 10" xfId="50451"/>
    <cellStyle name="Normal 6 4 3 2 2" xfId="1854"/>
    <cellStyle name="Normal 6 4 3 2 2 2" xfId="7140"/>
    <cellStyle name="Normal 6 4 3 2 2 2 2" xfId="12421"/>
    <cellStyle name="Normal 6 4 3 2 2 2 2 2" xfId="27927"/>
    <cellStyle name="Normal 6 4 3 2 2 2 2 3" xfId="38484"/>
    <cellStyle name="Normal 6 4 3 2 2 2 2 4" xfId="49039"/>
    <cellStyle name="Normal 6 4 3 2 2 2 2 5" xfId="59603"/>
    <cellStyle name="Normal 6 4 3 2 2 2 3" xfId="17540"/>
    <cellStyle name="Normal 6 4 3 2 2 2 4" xfId="22647"/>
    <cellStyle name="Normal 6 4 3 2 2 2 5" xfId="33204"/>
    <cellStyle name="Normal 6 4 3 2 2 2 6" xfId="43759"/>
    <cellStyle name="Normal 6 4 3 2 2 2 7" xfId="54323"/>
    <cellStyle name="Normal 6 4 3 2 2 3" xfId="9780"/>
    <cellStyle name="Normal 6 4 3 2 2 3 2" xfId="25287"/>
    <cellStyle name="Normal 6 4 3 2 2 3 3" xfId="35844"/>
    <cellStyle name="Normal 6 4 3 2 2 3 4" xfId="46399"/>
    <cellStyle name="Normal 6 4 3 2 2 3 5" xfId="56963"/>
    <cellStyle name="Normal 6 4 3 2 2 4" xfId="4498"/>
    <cellStyle name="Normal 6 4 3 2 2 5" xfId="15076"/>
    <cellStyle name="Normal 6 4 3 2 2 6" xfId="20007"/>
    <cellStyle name="Normal 6 4 3 2 2 7" xfId="30564"/>
    <cellStyle name="Normal 6 4 3 2 2 8" xfId="41119"/>
    <cellStyle name="Normal 6 4 3 2 2 9" xfId="51683"/>
    <cellStyle name="Normal 6 4 3 2 3" xfId="5908"/>
    <cellStyle name="Normal 6 4 3 2 3 2" xfId="11189"/>
    <cellStyle name="Normal 6 4 3 2 3 2 2" xfId="26695"/>
    <cellStyle name="Normal 6 4 3 2 3 2 3" xfId="37252"/>
    <cellStyle name="Normal 6 4 3 2 3 2 4" xfId="47807"/>
    <cellStyle name="Normal 6 4 3 2 3 2 5" xfId="58371"/>
    <cellStyle name="Normal 6 4 3 2 3 3" xfId="16308"/>
    <cellStyle name="Normal 6 4 3 2 3 4" xfId="21415"/>
    <cellStyle name="Normal 6 4 3 2 3 5" xfId="31972"/>
    <cellStyle name="Normal 6 4 3 2 3 6" xfId="42527"/>
    <cellStyle name="Normal 6 4 3 2 3 7" xfId="53091"/>
    <cellStyle name="Normal 6 4 3 2 4" xfId="8548"/>
    <cellStyle name="Normal 6 4 3 2 4 2" xfId="24055"/>
    <cellStyle name="Normal 6 4 3 2 4 3" xfId="34612"/>
    <cellStyle name="Normal 6 4 3 2 4 4" xfId="45167"/>
    <cellStyle name="Normal 6 4 3 2 4 5" xfId="55731"/>
    <cellStyle name="Normal 6 4 3 2 5" xfId="3266"/>
    <cellStyle name="Normal 6 4 3 2 6" xfId="13844"/>
    <cellStyle name="Normal 6 4 3 2 7" xfId="18775"/>
    <cellStyle name="Normal 6 4 3 2 8" xfId="29332"/>
    <cellStyle name="Normal 6 4 3 2 9" xfId="39887"/>
    <cellStyle name="Normal 6 4 3 3" xfId="974"/>
    <cellStyle name="Normal 6 4 3 3 10" xfId="50803"/>
    <cellStyle name="Normal 6 4 3 3 2" xfId="2206"/>
    <cellStyle name="Normal 6 4 3 3 2 2" xfId="7492"/>
    <cellStyle name="Normal 6 4 3 3 2 2 2" xfId="12773"/>
    <cellStyle name="Normal 6 4 3 3 2 2 2 2" xfId="28279"/>
    <cellStyle name="Normal 6 4 3 3 2 2 2 3" xfId="38836"/>
    <cellStyle name="Normal 6 4 3 3 2 2 2 4" xfId="49391"/>
    <cellStyle name="Normal 6 4 3 3 2 2 2 5" xfId="59955"/>
    <cellStyle name="Normal 6 4 3 3 2 2 3" xfId="17892"/>
    <cellStyle name="Normal 6 4 3 3 2 2 4" xfId="22999"/>
    <cellStyle name="Normal 6 4 3 3 2 2 5" xfId="33556"/>
    <cellStyle name="Normal 6 4 3 3 2 2 6" xfId="44111"/>
    <cellStyle name="Normal 6 4 3 3 2 2 7" xfId="54675"/>
    <cellStyle name="Normal 6 4 3 3 2 3" xfId="10132"/>
    <cellStyle name="Normal 6 4 3 3 2 3 2" xfId="25639"/>
    <cellStyle name="Normal 6 4 3 3 2 3 3" xfId="36196"/>
    <cellStyle name="Normal 6 4 3 3 2 3 4" xfId="46751"/>
    <cellStyle name="Normal 6 4 3 3 2 3 5" xfId="57315"/>
    <cellStyle name="Normal 6 4 3 3 2 4" xfId="4850"/>
    <cellStyle name="Normal 6 4 3 3 2 5" xfId="15428"/>
    <cellStyle name="Normal 6 4 3 3 2 6" xfId="20359"/>
    <cellStyle name="Normal 6 4 3 3 2 7" xfId="30916"/>
    <cellStyle name="Normal 6 4 3 3 2 8" xfId="41471"/>
    <cellStyle name="Normal 6 4 3 3 2 9" xfId="52035"/>
    <cellStyle name="Normal 6 4 3 3 3" xfId="6260"/>
    <cellStyle name="Normal 6 4 3 3 3 2" xfId="11541"/>
    <cellStyle name="Normal 6 4 3 3 3 2 2" xfId="27047"/>
    <cellStyle name="Normal 6 4 3 3 3 2 3" xfId="37604"/>
    <cellStyle name="Normal 6 4 3 3 3 2 4" xfId="48159"/>
    <cellStyle name="Normal 6 4 3 3 3 2 5" xfId="58723"/>
    <cellStyle name="Normal 6 4 3 3 3 3" xfId="16660"/>
    <cellStyle name="Normal 6 4 3 3 3 4" xfId="21767"/>
    <cellStyle name="Normal 6 4 3 3 3 5" xfId="32324"/>
    <cellStyle name="Normal 6 4 3 3 3 6" xfId="42879"/>
    <cellStyle name="Normal 6 4 3 3 3 7" xfId="53443"/>
    <cellStyle name="Normal 6 4 3 3 4" xfId="8900"/>
    <cellStyle name="Normal 6 4 3 3 4 2" xfId="24407"/>
    <cellStyle name="Normal 6 4 3 3 4 3" xfId="34964"/>
    <cellStyle name="Normal 6 4 3 3 4 4" xfId="45519"/>
    <cellStyle name="Normal 6 4 3 3 4 5" xfId="56083"/>
    <cellStyle name="Normal 6 4 3 3 5" xfId="3618"/>
    <cellStyle name="Normal 6 4 3 3 6" xfId="14196"/>
    <cellStyle name="Normal 6 4 3 3 7" xfId="19127"/>
    <cellStyle name="Normal 6 4 3 3 8" xfId="29684"/>
    <cellStyle name="Normal 6 4 3 3 9" xfId="40239"/>
    <cellStyle name="Normal 6 4 3 4" xfId="1502"/>
    <cellStyle name="Normal 6 4 3 4 2" xfId="6788"/>
    <cellStyle name="Normal 6 4 3 4 2 2" xfId="12069"/>
    <cellStyle name="Normal 6 4 3 4 2 2 2" xfId="27575"/>
    <cellStyle name="Normal 6 4 3 4 2 2 3" xfId="38132"/>
    <cellStyle name="Normal 6 4 3 4 2 2 4" xfId="48687"/>
    <cellStyle name="Normal 6 4 3 4 2 2 5" xfId="59251"/>
    <cellStyle name="Normal 6 4 3 4 2 3" xfId="17188"/>
    <cellStyle name="Normal 6 4 3 4 2 4" xfId="22295"/>
    <cellStyle name="Normal 6 4 3 4 2 5" xfId="32852"/>
    <cellStyle name="Normal 6 4 3 4 2 6" xfId="43407"/>
    <cellStyle name="Normal 6 4 3 4 2 7" xfId="53971"/>
    <cellStyle name="Normal 6 4 3 4 3" xfId="9428"/>
    <cellStyle name="Normal 6 4 3 4 3 2" xfId="24935"/>
    <cellStyle name="Normal 6 4 3 4 3 3" xfId="35492"/>
    <cellStyle name="Normal 6 4 3 4 3 4" xfId="46047"/>
    <cellStyle name="Normal 6 4 3 4 3 5" xfId="56611"/>
    <cellStyle name="Normal 6 4 3 4 4" xfId="4146"/>
    <cellStyle name="Normal 6 4 3 4 5" xfId="14724"/>
    <cellStyle name="Normal 6 4 3 4 6" xfId="19655"/>
    <cellStyle name="Normal 6 4 3 4 7" xfId="30212"/>
    <cellStyle name="Normal 6 4 3 4 8" xfId="40767"/>
    <cellStyle name="Normal 6 4 3 4 9" xfId="51331"/>
    <cellStyle name="Normal 6 4 3 5" xfId="5555"/>
    <cellStyle name="Normal 6 4 3 5 2" xfId="10837"/>
    <cellStyle name="Normal 6 4 3 5 2 2" xfId="26343"/>
    <cellStyle name="Normal 6 4 3 5 2 3" xfId="36900"/>
    <cellStyle name="Normal 6 4 3 5 2 4" xfId="47455"/>
    <cellStyle name="Normal 6 4 3 5 2 5" xfId="58019"/>
    <cellStyle name="Normal 6 4 3 5 3" xfId="15956"/>
    <cellStyle name="Normal 6 4 3 5 4" xfId="21063"/>
    <cellStyle name="Normal 6 4 3 5 5" xfId="31620"/>
    <cellStyle name="Normal 6 4 3 5 6" xfId="42175"/>
    <cellStyle name="Normal 6 4 3 5 7" xfId="52739"/>
    <cellStyle name="Normal 6 4 3 6" xfId="8196"/>
    <cellStyle name="Normal 6 4 3 6 2" xfId="23703"/>
    <cellStyle name="Normal 6 4 3 6 3" xfId="34260"/>
    <cellStyle name="Normal 6 4 3 6 4" xfId="44815"/>
    <cellStyle name="Normal 6 4 3 6 5" xfId="55379"/>
    <cellStyle name="Normal 6 4 3 7" xfId="2918"/>
    <cellStyle name="Normal 6 4 3 8" xfId="13492"/>
    <cellStyle name="Normal 6 4 3 9" xfId="18423"/>
    <cellStyle name="Normal 6 4 4" xfId="447"/>
    <cellStyle name="Normal 6 4 4 10" xfId="39715"/>
    <cellStyle name="Normal 6 4 4 11" xfId="50277"/>
    <cellStyle name="Normal 6 4 4 2" xfId="1152"/>
    <cellStyle name="Normal 6 4 4 2 10" xfId="50981"/>
    <cellStyle name="Normal 6 4 4 2 2" xfId="2384"/>
    <cellStyle name="Normal 6 4 4 2 2 2" xfId="7670"/>
    <cellStyle name="Normal 6 4 4 2 2 2 2" xfId="12951"/>
    <cellStyle name="Normal 6 4 4 2 2 2 2 2" xfId="28457"/>
    <cellStyle name="Normal 6 4 4 2 2 2 2 3" xfId="39014"/>
    <cellStyle name="Normal 6 4 4 2 2 2 2 4" xfId="49569"/>
    <cellStyle name="Normal 6 4 4 2 2 2 2 5" xfId="60133"/>
    <cellStyle name="Normal 6 4 4 2 2 2 3" xfId="18070"/>
    <cellStyle name="Normal 6 4 4 2 2 2 4" xfId="23177"/>
    <cellStyle name="Normal 6 4 4 2 2 2 5" xfId="33734"/>
    <cellStyle name="Normal 6 4 4 2 2 2 6" xfId="44289"/>
    <cellStyle name="Normal 6 4 4 2 2 2 7" xfId="54853"/>
    <cellStyle name="Normal 6 4 4 2 2 3" xfId="10310"/>
    <cellStyle name="Normal 6 4 4 2 2 3 2" xfId="25817"/>
    <cellStyle name="Normal 6 4 4 2 2 3 3" xfId="36374"/>
    <cellStyle name="Normal 6 4 4 2 2 3 4" xfId="46929"/>
    <cellStyle name="Normal 6 4 4 2 2 3 5" xfId="57493"/>
    <cellStyle name="Normal 6 4 4 2 2 4" xfId="5028"/>
    <cellStyle name="Normal 6 4 4 2 2 5" xfId="15606"/>
    <cellStyle name="Normal 6 4 4 2 2 6" xfId="20537"/>
    <cellStyle name="Normal 6 4 4 2 2 7" xfId="31094"/>
    <cellStyle name="Normal 6 4 4 2 2 8" xfId="41649"/>
    <cellStyle name="Normal 6 4 4 2 2 9" xfId="52213"/>
    <cellStyle name="Normal 6 4 4 2 3" xfId="6438"/>
    <cellStyle name="Normal 6 4 4 2 3 2" xfId="11719"/>
    <cellStyle name="Normal 6 4 4 2 3 2 2" xfId="27225"/>
    <cellStyle name="Normal 6 4 4 2 3 2 3" xfId="37782"/>
    <cellStyle name="Normal 6 4 4 2 3 2 4" xfId="48337"/>
    <cellStyle name="Normal 6 4 4 2 3 2 5" xfId="58901"/>
    <cellStyle name="Normal 6 4 4 2 3 3" xfId="16838"/>
    <cellStyle name="Normal 6 4 4 2 3 4" xfId="21945"/>
    <cellStyle name="Normal 6 4 4 2 3 5" xfId="32502"/>
    <cellStyle name="Normal 6 4 4 2 3 6" xfId="43057"/>
    <cellStyle name="Normal 6 4 4 2 3 7" xfId="53621"/>
    <cellStyle name="Normal 6 4 4 2 4" xfId="9078"/>
    <cellStyle name="Normal 6 4 4 2 4 2" xfId="24585"/>
    <cellStyle name="Normal 6 4 4 2 4 3" xfId="35142"/>
    <cellStyle name="Normal 6 4 4 2 4 4" xfId="45697"/>
    <cellStyle name="Normal 6 4 4 2 4 5" xfId="56261"/>
    <cellStyle name="Normal 6 4 4 2 5" xfId="3796"/>
    <cellStyle name="Normal 6 4 4 2 6" xfId="14374"/>
    <cellStyle name="Normal 6 4 4 2 7" xfId="19305"/>
    <cellStyle name="Normal 6 4 4 2 8" xfId="29862"/>
    <cellStyle name="Normal 6 4 4 2 9" xfId="40417"/>
    <cellStyle name="Normal 6 4 4 3" xfId="1680"/>
    <cellStyle name="Normal 6 4 4 3 2" xfId="6966"/>
    <cellStyle name="Normal 6 4 4 3 2 2" xfId="12247"/>
    <cellStyle name="Normal 6 4 4 3 2 2 2" xfId="27753"/>
    <cellStyle name="Normal 6 4 4 3 2 2 3" xfId="38310"/>
    <cellStyle name="Normal 6 4 4 3 2 2 4" xfId="48865"/>
    <cellStyle name="Normal 6 4 4 3 2 2 5" xfId="59429"/>
    <cellStyle name="Normal 6 4 4 3 2 3" xfId="17366"/>
    <cellStyle name="Normal 6 4 4 3 2 4" xfId="22473"/>
    <cellStyle name="Normal 6 4 4 3 2 5" xfId="33030"/>
    <cellStyle name="Normal 6 4 4 3 2 6" xfId="43585"/>
    <cellStyle name="Normal 6 4 4 3 2 7" xfId="54149"/>
    <cellStyle name="Normal 6 4 4 3 3" xfId="9606"/>
    <cellStyle name="Normal 6 4 4 3 3 2" xfId="25113"/>
    <cellStyle name="Normal 6 4 4 3 3 3" xfId="35670"/>
    <cellStyle name="Normal 6 4 4 3 3 4" xfId="46225"/>
    <cellStyle name="Normal 6 4 4 3 3 5" xfId="56789"/>
    <cellStyle name="Normal 6 4 4 3 4" xfId="4324"/>
    <cellStyle name="Normal 6 4 4 3 5" xfId="14902"/>
    <cellStyle name="Normal 6 4 4 3 6" xfId="19833"/>
    <cellStyle name="Normal 6 4 4 3 7" xfId="30390"/>
    <cellStyle name="Normal 6 4 4 3 8" xfId="40945"/>
    <cellStyle name="Normal 6 4 4 3 9" xfId="51509"/>
    <cellStyle name="Normal 6 4 4 4" xfId="5733"/>
    <cellStyle name="Normal 6 4 4 4 2" xfId="11015"/>
    <cellStyle name="Normal 6 4 4 4 2 2" xfId="26521"/>
    <cellStyle name="Normal 6 4 4 4 2 3" xfId="37078"/>
    <cellStyle name="Normal 6 4 4 4 2 4" xfId="47633"/>
    <cellStyle name="Normal 6 4 4 4 2 5" xfId="58197"/>
    <cellStyle name="Normal 6 4 4 4 3" xfId="16134"/>
    <cellStyle name="Normal 6 4 4 4 4" xfId="21241"/>
    <cellStyle name="Normal 6 4 4 4 5" xfId="31798"/>
    <cellStyle name="Normal 6 4 4 4 6" xfId="42353"/>
    <cellStyle name="Normal 6 4 4 4 7" xfId="52917"/>
    <cellStyle name="Normal 6 4 4 5" xfId="8374"/>
    <cellStyle name="Normal 6 4 4 5 2" xfId="23881"/>
    <cellStyle name="Normal 6 4 4 5 3" xfId="34438"/>
    <cellStyle name="Normal 6 4 4 5 4" xfId="44993"/>
    <cellStyle name="Normal 6 4 4 5 5" xfId="55557"/>
    <cellStyle name="Normal 6 4 4 6" xfId="3094"/>
    <cellStyle name="Normal 6 4 4 7" xfId="13670"/>
    <cellStyle name="Normal 6 4 4 8" xfId="18601"/>
    <cellStyle name="Normal 6 4 4 9" xfId="29160"/>
    <cellStyle name="Normal 6 4 5" xfId="800"/>
    <cellStyle name="Normal 6 4 5 10" xfId="50629"/>
    <cellStyle name="Normal 6 4 5 2" xfId="2032"/>
    <cellStyle name="Normal 6 4 5 2 2" xfId="7318"/>
    <cellStyle name="Normal 6 4 5 2 2 2" xfId="12599"/>
    <cellStyle name="Normal 6 4 5 2 2 2 2" xfId="28105"/>
    <cellStyle name="Normal 6 4 5 2 2 2 3" xfId="38662"/>
    <cellStyle name="Normal 6 4 5 2 2 2 4" xfId="49217"/>
    <cellStyle name="Normal 6 4 5 2 2 2 5" xfId="59781"/>
    <cellStyle name="Normal 6 4 5 2 2 3" xfId="17718"/>
    <cellStyle name="Normal 6 4 5 2 2 4" xfId="22825"/>
    <cellStyle name="Normal 6 4 5 2 2 5" xfId="33382"/>
    <cellStyle name="Normal 6 4 5 2 2 6" xfId="43937"/>
    <cellStyle name="Normal 6 4 5 2 2 7" xfId="54501"/>
    <cellStyle name="Normal 6 4 5 2 3" xfId="9958"/>
    <cellStyle name="Normal 6 4 5 2 3 2" xfId="25465"/>
    <cellStyle name="Normal 6 4 5 2 3 3" xfId="36022"/>
    <cellStyle name="Normal 6 4 5 2 3 4" xfId="46577"/>
    <cellStyle name="Normal 6 4 5 2 3 5" xfId="57141"/>
    <cellStyle name="Normal 6 4 5 2 4" xfId="4676"/>
    <cellStyle name="Normal 6 4 5 2 5" xfId="15254"/>
    <cellStyle name="Normal 6 4 5 2 6" xfId="20185"/>
    <cellStyle name="Normal 6 4 5 2 7" xfId="30742"/>
    <cellStyle name="Normal 6 4 5 2 8" xfId="41297"/>
    <cellStyle name="Normal 6 4 5 2 9" xfId="51861"/>
    <cellStyle name="Normal 6 4 5 3" xfId="6086"/>
    <cellStyle name="Normal 6 4 5 3 2" xfId="11367"/>
    <cellStyle name="Normal 6 4 5 3 2 2" xfId="26873"/>
    <cellStyle name="Normal 6 4 5 3 2 3" xfId="37430"/>
    <cellStyle name="Normal 6 4 5 3 2 4" xfId="47985"/>
    <cellStyle name="Normal 6 4 5 3 2 5" xfId="58549"/>
    <cellStyle name="Normal 6 4 5 3 3" xfId="16486"/>
    <cellStyle name="Normal 6 4 5 3 4" xfId="21593"/>
    <cellStyle name="Normal 6 4 5 3 5" xfId="32150"/>
    <cellStyle name="Normal 6 4 5 3 6" xfId="42705"/>
    <cellStyle name="Normal 6 4 5 3 7" xfId="53269"/>
    <cellStyle name="Normal 6 4 5 4" xfId="8726"/>
    <cellStyle name="Normal 6 4 5 4 2" xfId="24233"/>
    <cellStyle name="Normal 6 4 5 4 3" xfId="34790"/>
    <cellStyle name="Normal 6 4 5 4 4" xfId="45345"/>
    <cellStyle name="Normal 6 4 5 4 5" xfId="55909"/>
    <cellStyle name="Normal 6 4 5 5" xfId="3444"/>
    <cellStyle name="Normal 6 4 5 6" xfId="14022"/>
    <cellStyle name="Normal 6 4 5 7" xfId="18953"/>
    <cellStyle name="Normal 6 4 5 8" xfId="29510"/>
    <cellStyle name="Normal 6 4 5 9" xfId="40065"/>
    <cellStyle name="Normal 6 4 6" xfId="1326"/>
    <cellStyle name="Normal 6 4 6 2" xfId="6612"/>
    <cellStyle name="Normal 6 4 6 2 2" xfId="11893"/>
    <cellStyle name="Normal 6 4 6 2 2 2" xfId="27399"/>
    <cellStyle name="Normal 6 4 6 2 2 3" xfId="37956"/>
    <cellStyle name="Normal 6 4 6 2 2 4" xfId="48511"/>
    <cellStyle name="Normal 6 4 6 2 2 5" xfId="59075"/>
    <cellStyle name="Normal 6 4 6 2 3" xfId="17012"/>
    <cellStyle name="Normal 6 4 6 2 4" xfId="22119"/>
    <cellStyle name="Normal 6 4 6 2 5" xfId="32676"/>
    <cellStyle name="Normal 6 4 6 2 6" xfId="43231"/>
    <cellStyle name="Normal 6 4 6 2 7" xfId="53795"/>
    <cellStyle name="Normal 6 4 6 3" xfId="9252"/>
    <cellStyle name="Normal 6 4 6 3 2" xfId="24759"/>
    <cellStyle name="Normal 6 4 6 3 3" xfId="35316"/>
    <cellStyle name="Normal 6 4 6 3 4" xfId="45871"/>
    <cellStyle name="Normal 6 4 6 3 5" xfId="56435"/>
    <cellStyle name="Normal 6 4 6 4" xfId="3970"/>
    <cellStyle name="Normal 6 4 6 5" xfId="14548"/>
    <cellStyle name="Normal 6 4 6 6" xfId="19479"/>
    <cellStyle name="Normal 6 4 6 7" xfId="30036"/>
    <cellStyle name="Normal 6 4 6 8" xfId="40591"/>
    <cellStyle name="Normal 6 4 6 9" xfId="51155"/>
    <cellStyle name="Normal 6 4 7" xfId="2558"/>
    <cellStyle name="Normal 6 4 7 2" xfId="7844"/>
    <cellStyle name="Normal 6 4 7 2 2" xfId="13125"/>
    <cellStyle name="Normal 6 4 7 2 2 2" xfId="28631"/>
    <cellStyle name="Normal 6 4 7 2 2 3" xfId="39188"/>
    <cellStyle name="Normal 6 4 7 2 2 4" xfId="49743"/>
    <cellStyle name="Normal 6 4 7 2 2 5" xfId="60307"/>
    <cellStyle name="Normal 6 4 7 2 3" xfId="23351"/>
    <cellStyle name="Normal 6 4 7 2 4" xfId="33908"/>
    <cellStyle name="Normal 6 4 7 2 5" xfId="44463"/>
    <cellStyle name="Normal 6 4 7 2 6" xfId="55027"/>
    <cellStyle name="Normal 6 4 7 3" xfId="10484"/>
    <cellStyle name="Normal 6 4 7 3 2" xfId="25991"/>
    <cellStyle name="Normal 6 4 7 3 3" xfId="36548"/>
    <cellStyle name="Normal 6 4 7 3 4" xfId="47103"/>
    <cellStyle name="Normal 6 4 7 3 5" xfId="57667"/>
    <cellStyle name="Normal 6 4 7 4" xfId="5202"/>
    <cellStyle name="Normal 6 4 7 5" xfId="15780"/>
    <cellStyle name="Normal 6 4 7 6" xfId="20711"/>
    <cellStyle name="Normal 6 4 7 7" xfId="31268"/>
    <cellStyle name="Normal 6 4 7 8" xfId="41823"/>
    <cellStyle name="Normal 6 4 7 9" xfId="52387"/>
    <cellStyle name="Normal 6 4 8" xfId="5381"/>
    <cellStyle name="Normal 6 4 8 2" xfId="10663"/>
    <cellStyle name="Normal 6 4 8 2 2" xfId="26169"/>
    <cellStyle name="Normal 6 4 8 2 3" xfId="36726"/>
    <cellStyle name="Normal 6 4 8 2 4" xfId="47281"/>
    <cellStyle name="Normal 6 4 8 2 5" xfId="57845"/>
    <cellStyle name="Normal 6 4 8 3" xfId="20889"/>
    <cellStyle name="Normal 6 4 8 4" xfId="31446"/>
    <cellStyle name="Normal 6 4 8 5" xfId="42001"/>
    <cellStyle name="Normal 6 4 8 6" xfId="52565"/>
    <cellStyle name="Normal 6 4 9" xfId="8022"/>
    <cellStyle name="Normal 6 4 9 2" xfId="23529"/>
    <cellStyle name="Normal 6 4 9 3" xfId="34086"/>
    <cellStyle name="Normal 6 4 9 4" xfId="44641"/>
    <cellStyle name="Normal 6 4 9 5" xfId="55205"/>
    <cellStyle name="Normal 6 5" xfId="114"/>
    <cellStyle name="Normal 6 5 10" xfId="2769"/>
    <cellStyle name="Normal 6 5 11" xfId="13334"/>
    <cellStyle name="Normal 6 5 12" xfId="18263"/>
    <cellStyle name="Normal 6 5 13" xfId="28843"/>
    <cellStyle name="Normal 6 5 14" xfId="39398"/>
    <cellStyle name="Normal 6 5 15" xfId="49940"/>
    <cellStyle name="Normal 6 5 2" xfId="194"/>
    <cellStyle name="Normal 6 5 2 10" xfId="13421"/>
    <cellStyle name="Normal 6 5 2 11" xfId="18351"/>
    <cellStyle name="Normal 6 5 2 12" xfId="28913"/>
    <cellStyle name="Normal 6 5 2 13" xfId="39468"/>
    <cellStyle name="Normal 6 5 2 14" xfId="50028"/>
    <cellStyle name="Normal 6 5 2 2" xfId="374"/>
    <cellStyle name="Normal 6 5 2 2 10" xfId="29089"/>
    <cellStyle name="Normal 6 5 2 2 11" xfId="39644"/>
    <cellStyle name="Normal 6 5 2 2 12" xfId="50204"/>
    <cellStyle name="Normal 6 5 2 2 2" xfId="727"/>
    <cellStyle name="Normal 6 5 2 2 2 10" xfId="50556"/>
    <cellStyle name="Normal 6 5 2 2 2 2" xfId="1959"/>
    <cellStyle name="Normal 6 5 2 2 2 2 2" xfId="7245"/>
    <cellStyle name="Normal 6 5 2 2 2 2 2 2" xfId="12526"/>
    <cellStyle name="Normal 6 5 2 2 2 2 2 2 2" xfId="28032"/>
    <cellStyle name="Normal 6 5 2 2 2 2 2 2 3" xfId="38589"/>
    <cellStyle name="Normal 6 5 2 2 2 2 2 2 4" xfId="49144"/>
    <cellStyle name="Normal 6 5 2 2 2 2 2 2 5" xfId="59708"/>
    <cellStyle name="Normal 6 5 2 2 2 2 2 3" xfId="17645"/>
    <cellStyle name="Normal 6 5 2 2 2 2 2 4" xfId="22752"/>
    <cellStyle name="Normal 6 5 2 2 2 2 2 5" xfId="33309"/>
    <cellStyle name="Normal 6 5 2 2 2 2 2 6" xfId="43864"/>
    <cellStyle name="Normal 6 5 2 2 2 2 2 7" xfId="54428"/>
    <cellStyle name="Normal 6 5 2 2 2 2 3" xfId="9885"/>
    <cellStyle name="Normal 6 5 2 2 2 2 3 2" xfId="25392"/>
    <cellStyle name="Normal 6 5 2 2 2 2 3 3" xfId="35949"/>
    <cellStyle name="Normal 6 5 2 2 2 2 3 4" xfId="46504"/>
    <cellStyle name="Normal 6 5 2 2 2 2 3 5" xfId="57068"/>
    <cellStyle name="Normal 6 5 2 2 2 2 4" xfId="4603"/>
    <cellStyle name="Normal 6 5 2 2 2 2 5" xfId="15181"/>
    <cellStyle name="Normal 6 5 2 2 2 2 6" xfId="20112"/>
    <cellStyle name="Normal 6 5 2 2 2 2 7" xfId="30669"/>
    <cellStyle name="Normal 6 5 2 2 2 2 8" xfId="41224"/>
    <cellStyle name="Normal 6 5 2 2 2 2 9" xfId="51788"/>
    <cellStyle name="Normal 6 5 2 2 2 3" xfId="6013"/>
    <cellStyle name="Normal 6 5 2 2 2 3 2" xfId="11294"/>
    <cellStyle name="Normal 6 5 2 2 2 3 2 2" xfId="26800"/>
    <cellStyle name="Normal 6 5 2 2 2 3 2 3" xfId="37357"/>
    <cellStyle name="Normal 6 5 2 2 2 3 2 4" xfId="47912"/>
    <cellStyle name="Normal 6 5 2 2 2 3 2 5" xfId="58476"/>
    <cellStyle name="Normal 6 5 2 2 2 3 3" xfId="16413"/>
    <cellStyle name="Normal 6 5 2 2 2 3 4" xfId="21520"/>
    <cellStyle name="Normal 6 5 2 2 2 3 5" xfId="32077"/>
    <cellStyle name="Normal 6 5 2 2 2 3 6" xfId="42632"/>
    <cellStyle name="Normal 6 5 2 2 2 3 7" xfId="53196"/>
    <cellStyle name="Normal 6 5 2 2 2 4" xfId="8653"/>
    <cellStyle name="Normal 6 5 2 2 2 4 2" xfId="24160"/>
    <cellStyle name="Normal 6 5 2 2 2 4 3" xfId="34717"/>
    <cellStyle name="Normal 6 5 2 2 2 4 4" xfId="45272"/>
    <cellStyle name="Normal 6 5 2 2 2 4 5" xfId="55836"/>
    <cellStyle name="Normal 6 5 2 2 2 5" xfId="3371"/>
    <cellStyle name="Normal 6 5 2 2 2 6" xfId="13949"/>
    <cellStyle name="Normal 6 5 2 2 2 7" xfId="18880"/>
    <cellStyle name="Normal 6 5 2 2 2 8" xfId="29437"/>
    <cellStyle name="Normal 6 5 2 2 2 9" xfId="39992"/>
    <cellStyle name="Normal 6 5 2 2 3" xfId="1079"/>
    <cellStyle name="Normal 6 5 2 2 3 10" xfId="50908"/>
    <cellStyle name="Normal 6 5 2 2 3 2" xfId="2311"/>
    <cellStyle name="Normal 6 5 2 2 3 2 2" xfId="7597"/>
    <cellStyle name="Normal 6 5 2 2 3 2 2 2" xfId="12878"/>
    <cellStyle name="Normal 6 5 2 2 3 2 2 2 2" xfId="28384"/>
    <cellStyle name="Normal 6 5 2 2 3 2 2 2 3" xfId="38941"/>
    <cellStyle name="Normal 6 5 2 2 3 2 2 2 4" xfId="49496"/>
    <cellStyle name="Normal 6 5 2 2 3 2 2 2 5" xfId="60060"/>
    <cellStyle name="Normal 6 5 2 2 3 2 2 3" xfId="17997"/>
    <cellStyle name="Normal 6 5 2 2 3 2 2 4" xfId="23104"/>
    <cellStyle name="Normal 6 5 2 2 3 2 2 5" xfId="33661"/>
    <cellStyle name="Normal 6 5 2 2 3 2 2 6" xfId="44216"/>
    <cellStyle name="Normal 6 5 2 2 3 2 2 7" xfId="54780"/>
    <cellStyle name="Normal 6 5 2 2 3 2 3" xfId="10237"/>
    <cellStyle name="Normal 6 5 2 2 3 2 3 2" xfId="25744"/>
    <cellStyle name="Normal 6 5 2 2 3 2 3 3" xfId="36301"/>
    <cellStyle name="Normal 6 5 2 2 3 2 3 4" xfId="46856"/>
    <cellStyle name="Normal 6 5 2 2 3 2 3 5" xfId="57420"/>
    <cellStyle name="Normal 6 5 2 2 3 2 4" xfId="4955"/>
    <cellStyle name="Normal 6 5 2 2 3 2 5" xfId="15533"/>
    <cellStyle name="Normal 6 5 2 2 3 2 6" xfId="20464"/>
    <cellStyle name="Normal 6 5 2 2 3 2 7" xfId="31021"/>
    <cellStyle name="Normal 6 5 2 2 3 2 8" xfId="41576"/>
    <cellStyle name="Normal 6 5 2 2 3 2 9" xfId="52140"/>
    <cellStyle name="Normal 6 5 2 2 3 3" xfId="6365"/>
    <cellStyle name="Normal 6 5 2 2 3 3 2" xfId="11646"/>
    <cellStyle name="Normal 6 5 2 2 3 3 2 2" xfId="27152"/>
    <cellStyle name="Normal 6 5 2 2 3 3 2 3" xfId="37709"/>
    <cellStyle name="Normal 6 5 2 2 3 3 2 4" xfId="48264"/>
    <cellStyle name="Normal 6 5 2 2 3 3 2 5" xfId="58828"/>
    <cellStyle name="Normal 6 5 2 2 3 3 3" xfId="16765"/>
    <cellStyle name="Normal 6 5 2 2 3 3 4" xfId="21872"/>
    <cellStyle name="Normal 6 5 2 2 3 3 5" xfId="32429"/>
    <cellStyle name="Normal 6 5 2 2 3 3 6" xfId="42984"/>
    <cellStyle name="Normal 6 5 2 2 3 3 7" xfId="53548"/>
    <cellStyle name="Normal 6 5 2 2 3 4" xfId="9005"/>
    <cellStyle name="Normal 6 5 2 2 3 4 2" xfId="24512"/>
    <cellStyle name="Normal 6 5 2 2 3 4 3" xfId="35069"/>
    <cellStyle name="Normal 6 5 2 2 3 4 4" xfId="45624"/>
    <cellStyle name="Normal 6 5 2 2 3 4 5" xfId="56188"/>
    <cellStyle name="Normal 6 5 2 2 3 5" xfId="3723"/>
    <cellStyle name="Normal 6 5 2 2 3 6" xfId="14301"/>
    <cellStyle name="Normal 6 5 2 2 3 7" xfId="19232"/>
    <cellStyle name="Normal 6 5 2 2 3 8" xfId="29789"/>
    <cellStyle name="Normal 6 5 2 2 3 9" xfId="40344"/>
    <cellStyle name="Normal 6 5 2 2 4" xfId="1607"/>
    <cellStyle name="Normal 6 5 2 2 4 2" xfId="6893"/>
    <cellStyle name="Normal 6 5 2 2 4 2 2" xfId="12174"/>
    <cellStyle name="Normal 6 5 2 2 4 2 2 2" xfId="27680"/>
    <cellStyle name="Normal 6 5 2 2 4 2 2 3" xfId="38237"/>
    <cellStyle name="Normal 6 5 2 2 4 2 2 4" xfId="48792"/>
    <cellStyle name="Normal 6 5 2 2 4 2 2 5" xfId="59356"/>
    <cellStyle name="Normal 6 5 2 2 4 2 3" xfId="17293"/>
    <cellStyle name="Normal 6 5 2 2 4 2 4" xfId="22400"/>
    <cellStyle name="Normal 6 5 2 2 4 2 5" xfId="32957"/>
    <cellStyle name="Normal 6 5 2 2 4 2 6" xfId="43512"/>
    <cellStyle name="Normal 6 5 2 2 4 2 7" xfId="54076"/>
    <cellStyle name="Normal 6 5 2 2 4 3" xfId="9533"/>
    <cellStyle name="Normal 6 5 2 2 4 3 2" xfId="25040"/>
    <cellStyle name="Normal 6 5 2 2 4 3 3" xfId="35597"/>
    <cellStyle name="Normal 6 5 2 2 4 3 4" xfId="46152"/>
    <cellStyle name="Normal 6 5 2 2 4 3 5" xfId="56716"/>
    <cellStyle name="Normal 6 5 2 2 4 4" xfId="4251"/>
    <cellStyle name="Normal 6 5 2 2 4 5" xfId="14829"/>
    <cellStyle name="Normal 6 5 2 2 4 6" xfId="19760"/>
    <cellStyle name="Normal 6 5 2 2 4 7" xfId="30317"/>
    <cellStyle name="Normal 6 5 2 2 4 8" xfId="40872"/>
    <cellStyle name="Normal 6 5 2 2 4 9" xfId="51436"/>
    <cellStyle name="Normal 6 5 2 2 5" xfId="5660"/>
    <cellStyle name="Normal 6 5 2 2 5 2" xfId="10942"/>
    <cellStyle name="Normal 6 5 2 2 5 2 2" xfId="26448"/>
    <cellStyle name="Normal 6 5 2 2 5 2 3" xfId="37005"/>
    <cellStyle name="Normal 6 5 2 2 5 2 4" xfId="47560"/>
    <cellStyle name="Normal 6 5 2 2 5 2 5" xfId="58124"/>
    <cellStyle name="Normal 6 5 2 2 5 3" xfId="16061"/>
    <cellStyle name="Normal 6 5 2 2 5 4" xfId="21168"/>
    <cellStyle name="Normal 6 5 2 2 5 5" xfId="31725"/>
    <cellStyle name="Normal 6 5 2 2 5 6" xfId="42280"/>
    <cellStyle name="Normal 6 5 2 2 5 7" xfId="52844"/>
    <cellStyle name="Normal 6 5 2 2 6" xfId="8301"/>
    <cellStyle name="Normal 6 5 2 2 6 2" xfId="23808"/>
    <cellStyle name="Normal 6 5 2 2 6 3" xfId="34365"/>
    <cellStyle name="Normal 6 5 2 2 6 4" xfId="44920"/>
    <cellStyle name="Normal 6 5 2 2 6 5" xfId="55484"/>
    <cellStyle name="Normal 6 5 2 2 7" xfId="3023"/>
    <cellStyle name="Normal 6 5 2 2 8" xfId="13597"/>
    <cellStyle name="Normal 6 5 2 2 9" xfId="18528"/>
    <cellStyle name="Normal 6 5 2 3" xfId="550"/>
    <cellStyle name="Normal 6 5 2 3 10" xfId="39816"/>
    <cellStyle name="Normal 6 5 2 3 11" xfId="50380"/>
    <cellStyle name="Normal 6 5 2 3 2" xfId="1255"/>
    <cellStyle name="Normal 6 5 2 3 2 10" xfId="51084"/>
    <cellStyle name="Normal 6 5 2 3 2 2" xfId="2487"/>
    <cellStyle name="Normal 6 5 2 3 2 2 2" xfId="7773"/>
    <cellStyle name="Normal 6 5 2 3 2 2 2 2" xfId="13054"/>
    <cellStyle name="Normal 6 5 2 3 2 2 2 2 2" xfId="28560"/>
    <cellStyle name="Normal 6 5 2 3 2 2 2 2 3" xfId="39117"/>
    <cellStyle name="Normal 6 5 2 3 2 2 2 2 4" xfId="49672"/>
    <cellStyle name="Normal 6 5 2 3 2 2 2 2 5" xfId="60236"/>
    <cellStyle name="Normal 6 5 2 3 2 2 2 3" xfId="18173"/>
    <cellStyle name="Normal 6 5 2 3 2 2 2 4" xfId="23280"/>
    <cellStyle name="Normal 6 5 2 3 2 2 2 5" xfId="33837"/>
    <cellStyle name="Normal 6 5 2 3 2 2 2 6" xfId="44392"/>
    <cellStyle name="Normal 6 5 2 3 2 2 2 7" xfId="54956"/>
    <cellStyle name="Normal 6 5 2 3 2 2 3" xfId="10413"/>
    <cellStyle name="Normal 6 5 2 3 2 2 3 2" xfId="25920"/>
    <cellStyle name="Normal 6 5 2 3 2 2 3 3" xfId="36477"/>
    <cellStyle name="Normal 6 5 2 3 2 2 3 4" xfId="47032"/>
    <cellStyle name="Normal 6 5 2 3 2 2 3 5" xfId="57596"/>
    <cellStyle name="Normal 6 5 2 3 2 2 4" xfId="5131"/>
    <cellStyle name="Normal 6 5 2 3 2 2 5" xfId="15709"/>
    <cellStyle name="Normal 6 5 2 3 2 2 6" xfId="20640"/>
    <cellStyle name="Normal 6 5 2 3 2 2 7" xfId="31197"/>
    <cellStyle name="Normal 6 5 2 3 2 2 8" xfId="41752"/>
    <cellStyle name="Normal 6 5 2 3 2 2 9" xfId="52316"/>
    <cellStyle name="Normal 6 5 2 3 2 3" xfId="6541"/>
    <cellStyle name="Normal 6 5 2 3 2 3 2" xfId="11822"/>
    <cellStyle name="Normal 6 5 2 3 2 3 2 2" xfId="27328"/>
    <cellStyle name="Normal 6 5 2 3 2 3 2 3" xfId="37885"/>
    <cellStyle name="Normal 6 5 2 3 2 3 2 4" xfId="48440"/>
    <cellStyle name="Normal 6 5 2 3 2 3 2 5" xfId="59004"/>
    <cellStyle name="Normal 6 5 2 3 2 3 3" xfId="16941"/>
    <cellStyle name="Normal 6 5 2 3 2 3 4" xfId="22048"/>
    <cellStyle name="Normal 6 5 2 3 2 3 5" xfId="32605"/>
    <cellStyle name="Normal 6 5 2 3 2 3 6" xfId="43160"/>
    <cellStyle name="Normal 6 5 2 3 2 3 7" xfId="53724"/>
    <cellStyle name="Normal 6 5 2 3 2 4" xfId="9181"/>
    <cellStyle name="Normal 6 5 2 3 2 4 2" xfId="24688"/>
    <cellStyle name="Normal 6 5 2 3 2 4 3" xfId="35245"/>
    <cellStyle name="Normal 6 5 2 3 2 4 4" xfId="45800"/>
    <cellStyle name="Normal 6 5 2 3 2 4 5" xfId="56364"/>
    <cellStyle name="Normal 6 5 2 3 2 5" xfId="3899"/>
    <cellStyle name="Normal 6 5 2 3 2 6" xfId="14477"/>
    <cellStyle name="Normal 6 5 2 3 2 7" xfId="19408"/>
    <cellStyle name="Normal 6 5 2 3 2 8" xfId="29965"/>
    <cellStyle name="Normal 6 5 2 3 2 9" xfId="40520"/>
    <cellStyle name="Normal 6 5 2 3 3" xfId="1783"/>
    <cellStyle name="Normal 6 5 2 3 3 2" xfId="7069"/>
    <cellStyle name="Normal 6 5 2 3 3 2 2" xfId="12350"/>
    <cellStyle name="Normal 6 5 2 3 3 2 2 2" xfId="27856"/>
    <cellStyle name="Normal 6 5 2 3 3 2 2 3" xfId="38413"/>
    <cellStyle name="Normal 6 5 2 3 3 2 2 4" xfId="48968"/>
    <cellStyle name="Normal 6 5 2 3 3 2 2 5" xfId="59532"/>
    <cellStyle name="Normal 6 5 2 3 3 2 3" xfId="17469"/>
    <cellStyle name="Normal 6 5 2 3 3 2 4" xfId="22576"/>
    <cellStyle name="Normal 6 5 2 3 3 2 5" xfId="33133"/>
    <cellStyle name="Normal 6 5 2 3 3 2 6" xfId="43688"/>
    <cellStyle name="Normal 6 5 2 3 3 2 7" xfId="54252"/>
    <cellStyle name="Normal 6 5 2 3 3 3" xfId="9709"/>
    <cellStyle name="Normal 6 5 2 3 3 3 2" xfId="25216"/>
    <cellStyle name="Normal 6 5 2 3 3 3 3" xfId="35773"/>
    <cellStyle name="Normal 6 5 2 3 3 3 4" xfId="46328"/>
    <cellStyle name="Normal 6 5 2 3 3 3 5" xfId="56892"/>
    <cellStyle name="Normal 6 5 2 3 3 4" xfId="4427"/>
    <cellStyle name="Normal 6 5 2 3 3 5" xfId="15005"/>
    <cellStyle name="Normal 6 5 2 3 3 6" xfId="19936"/>
    <cellStyle name="Normal 6 5 2 3 3 7" xfId="30493"/>
    <cellStyle name="Normal 6 5 2 3 3 8" xfId="41048"/>
    <cellStyle name="Normal 6 5 2 3 3 9" xfId="51612"/>
    <cellStyle name="Normal 6 5 2 3 4" xfId="5836"/>
    <cellStyle name="Normal 6 5 2 3 4 2" xfId="11118"/>
    <cellStyle name="Normal 6 5 2 3 4 2 2" xfId="26624"/>
    <cellStyle name="Normal 6 5 2 3 4 2 3" xfId="37181"/>
    <cellStyle name="Normal 6 5 2 3 4 2 4" xfId="47736"/>
    <cellStyle name="Normal 6 5 2 3 4 2 5" xfId="58300"/>
    <cellStyle name="Normal 6 5 2 3 4 3" xfId="16237"/>
    <cellStyle name="Normal 6 5 2 3 4 4" xfId="21344"/>
    <cellStyle name="Normal 6 5 2 3 4 5" xfId="31901"/>
    <cellStyle name="Normal 6 5 2 3 4 6" xfId="42456"/>
    <cellStyle name="Normal 6 5 2 3 4 7" xfId="53020"/>
    <cellStyle name="Normal 6 5 2 3 5" xfId="8477"/>
    <cellStyle name="Normal 6 5 2 3 5 2" xfId="23984"/>
    <cellStyle name="Normal 6 5 2 3 5 3" xfId="34541"/>
    <cellStyle name="Normal 6 5 2 3 5 4" xfId="45096"/>
    <cellStyle name="Normal 6 5 2 3 5 5" xfId="55660"/>
    <cellStyle name="Normal 6 5 2 3 6" xfId="3195"/>
    <cellStyle name="Normal 6 5 2 3 7" xfId="13773"/>
    <cellStyle name="Normal 6 5 2 3 8" xfId="18704"/>
    <cellStyle name="Normal 6 5 2 3 9" xfId="29261"/>
    <cellStyle name="Normal 6 5 2 4" xfId="903"/>
    <cellStyle name="Normal 6 5 2 4 10" xfId="50732"/>
    <cellStyle name="Normal 6 5 2 4 2" xfId="2135"/>
    <cellStyle name="Normal 6 5 2 4 2 2" xfId="7421"/>
    <cellStyle name="Normal 6 5 2 4 2 2 2" xfId="12702"/>
    <cellStyle name="Normal 6 5 2 4 2 2 2 2" xfId="28208"/>
    <cellStyle name="Normal 6 5 2 4 2 2 2 3" xfId="38765"/>
    <cellStyle name="Normal 6 5 2 4 2 2 2 4" xfId="49320"/>
    <cellStyle name="Normal 6 5 2 4 2 2 2 5" xfId="59884"/>
    <cellStyle name="Normal 6 5 2 4 2 2 3" xfId="17821"/>
    <cellStyle name="Normal 6 5 2 4 2 2 4" xfId="22928"/>
    <cellStyle name="Normal 6 5 2 4 2 2 5" xfId="33485"/>
    <cellStyle name="Normal 6 5 2 4 2 2 6" xfId="44040"/>
    <cellStyle name="Normal 6 5 2 4 2 2 7" xfId="54604"/>
    <cellStyle name="Normal 6 5 2 4 2 3" xfId="10061"/>
    <cellStyle name="Normal 6 5 2 4 2 3 2" xfId="25568"/>
    <cellStyle name="Normal 6 5 2 4 2 3 3" xfId="36125"/>
    <cellStyle name="Normal 6 5 2 4 2 3 4" xfId="46680"/>
    <cellStyle name="Normal 6 5 2 4 2 3 5" xfId="57244"/>
    <cellStyle name="Normal 6 5 2 4 2 4" xfId="4779"/>
    <cellStyle name="Normal 6 5 2 4 2 5" xfId="15357"/>
    <cellStyle name="Normal 6 5 2 4 2 6" xfId="20288"/>
    <cellStyle name="Normal 6 5 2 4 2 7" xfId="30845"/>
    <cellStyle name="Normal 6 5 2 4 2 8" xfId="41400"/>
    <cellStyle name="Normal 6 5 2 4 2 9" xfId="51964"/>
    <cellStyle name="Normal 6 5 2 4 3" xfId="6189"/>
    <cellStyle name="Normal 6 5 2 4 3 2" xfId="11470"/>
    <cellStyle name="Normal 6 5 2 4 3 2 2" xfId="26976"/>
    <cellStyle name="Normal 6 5 2 4 3 2 3" xfId="37533"/>
    <cellStyle name="Normal 6 5 2 4 3 2 4" xfId="48088"/>
    <cellStyle name="Normal 6 5 2 4 3 2 5" xfId="58652"/>
    <cellStyle name="Normal 6 5 2 4 3 3" xfId="16589"/>
    <cellStyle name="Normal 6 5 2 4 3 4" xfId="21696"/>
    <cellStyle name="Normal 6 5 2 4 3 5" xfId="32253"/>
    <cellStyle name="Normal 6 5 2 4 3 6" xfId="42808"/>
    <cellStyle name="Normal 6 5 2 4 3 7" xfId="53372"/>
    <cellStyle name="Normal 6 5 2 4 4" xfId="8829"/>
    <cellStyle name="Normal 6 5 2 4 4 2" xfId="24336"/>
    <cellStyle name="Normal 6 5 2 4 4 3" xfId="34893"/>
    <cellStyle name="Normal 6 5 2 4 4 4" xfId="45448"/>
    <cellStyle name="Normal 6 5 2 4 4 5" xfId="56012"/>
    <cellStyle name="Normal 6 5 2 4 5" xfId="3547"/>
    <cellStyle name="Normal 6 5 2 4 6" xfId="14125"/>
    <cellStyle name="Normal 6 5 2 4 7" xfId="19056"/>
    <cellStyle name="Normal 6 5 2 4 8" xfId="29613"/>
    <cellStyle name="Normal 6 5 2 4 9" xfId="40168"/>
    <cellStyle name="Normal 6 5 2 5" xfId="1431"/>
    <cellStyle name="Normal 6 5 2 5 2" xfId="6717"/>
    <cellStyle name="Normal 6 5 2 5 2 2" xfId="11998"/>
    <cellStyle name="Normal 6 5 2 5 2 2 2" xfId="27504"/>
    <cellStyle name="Normal 6 5 2 5 2 2 3" xfId="38061"/>
    <cellStyle name="Normal 6 5 2 5 2 2 4" xfId="48616"/>
    <cellStyle name="Normal 6 5 2 5 2 2 5" xfId="59180"/>
    <cellStyle name="Normal 6 5 2 5 2 3" xfId="17117"/>
    <cellStyle name="Normal 6 5 2 5 2 4" xfId="22224"/>
    <cellStyle name="Normal 6 5 2 5 2 5" xfId="32781"/>
    <cellStyle name="Normal 6 5 2 5 2 6" xfId="43336"/>
    <cellStyle name="Normal 6 5 2 5 2 7" xfId="53900"/>
    <cellStyle name="Normal 6 5 2 5 3" xfId="9357"/>
    <cellStyle name="Normal 6 5 2 5 3 2" xfId="24864"/>
    <cellStyle name="Normal 6 5 2 5 3 3" xfId="35421"/>
    <cellStyle name="Normal 6 5 2 5 3 4" xfId="45976"/>
    <cellStyle name="Normal 6 5 2 5 3 5" xfId="56540"/>
    <cellStyle name="Normal 6 5 2 5 4" xfId="4075"/>
    <cellStyle name="Normal 6 5 2 5 5" xfId="14653"/>
    <cellStyle name="Normal 6 5 2 5 6" xfId="19584"/>
    <cellStyle name="Normal 6 5 2 5 7" xfId="30141"/>
    <cellStyle name="Normal 6 5 2 5 8" xfId="40696"/>
    <cellStyle name="Normal 6 5 2 5 9" xfId="51260"/>
    <cellStyle name="Normal 6 5 2 6" xfId="2663"/>
    <cellStyle name="Normal 6 5 2 6 2" xfId="7949"/>
    <cellStyle name="Normal 6 5 2 6 2 2" xfId="13230"/>
    <cellStyle name="Normal 6 5 2 6 2 2 2" xfId="28736"/>
    <cellStyle name="Normal 6 5 2 6 2 2 3" xfId="39293"/>
    <cellStyle name="Normal 6 5 2 6 2 2 4" xfId="49848"/>
    <cellStyle name="Normal 6 5 2 6 2 2 5" xfId="60412"/>
    <cellStyle name="Normal 6 5 2 6 2 3" xfId="23456"/>
    <cellStyle name="Normal 6 5 2 6 2 4" xfId="34013"/>
    <cellStyle name="Normal 6 5 2 6 2 5" xfId="44568"/>
    <cellStyle name="Normal 6 5 2 6 2 6" xfId="55132"/>
    <cellStyle name="Normal 6 5 2 6 3" xfId="10589"/>
    <cellStyle name="Normal 6 5 2 6 3 2" xfId="26096"/>
    <cellStyle name="Normal 6 5 2 6 3 3" xfId="36653"/>
    <cellStyle name="Normal 6 5 2 6 3 4" xfId="47208"/>
    <cellStyle name="Normal 6 5 2 6 3 5" xfId="57772"/>
    <cellStyle name="Normal 6 5 2 6 4" xfId="5307"/>
    <cellStyle name="Normal 6 5 2 6 5" xfId="15885"/>
    <cellStyle name="Normal 6 5 2 6 6" xfId="20816"/>
    <cellStyle name="Normal 6 5 2 6 7" xfId="31373"/>
    <cellStyle name="Normal 6 5 2 6 8" xfId="41928"/>
    <cellStyle name="Normal 6 5 2 6 9" xfId="52492"/>
    <cellStyle name="Normal 6 5 2 7" xfId="5484"/>
    <cellStyle name="Normal 6 5 2 7 2" xfId="10766"/>
    <cellStyle name="Normal 6 5 2 7 2 2" xfId="26272"/>
    <cellStyle name="Normal 6 5 2 7 2 3" xfId="36829"/>
    <cellStyle name="Normal 6 5 2 7 2 4" xfId="47384"/>
    <cellStyle name="Normal 6 5 2 7 2 5" xfId="57948"/>
    <cellStyle name="Normal 6 5 2 7 3" xfId="20992"/>
    <cellStyle name="Normal 6 5 2 7 4" xfId="31549"/>
    <cellStyle name="Normal 6 5 2 7 5" xfId="42104"/>
    <cellStyle name="Normal 6 5 2 7 6" xfId="52668"/>
    <cellStyle name="Normal 6 5 2 8" xfId="8125"/>
    <cellStyle name="Normal 6 5 2 8 2" xfId="23632"/>
    <cellStyle name="Normal 6 5 2 8 3" xfId="34189"/>
    <cellStyle name="Normal 6 5 2 8 4" xfId="44744"/>
    <cellStyle name="Normal 6 5 2 8 5" xfId="55308"/>
    <cellStyle name="Normal 6 5 2 9" xfId="2840"/>
    <cellStyle name="Normal 6 5 3" xfId="287"/>
    <cellStyle name="Normal 6 5 3 10" xfId="29002"/>
    <cellStyle name="Normal 6 5 3 11" xfId="39557"/>
    <cellStyle name="Normal 6 5 3 12" xfId="50117"/>
    <cellStyle name="Normal 6 5 3 2" xfId="640"/>
    <cellStyle name="Normal 6 5 3 2 10" xfId="50469"/>
    <cellStyle name="Normal 6 5 3 2 2" xfId="1872"/>
    <cellStyle name="Normal 6 5 3 2 2 2" xfId="7158"/>
    <cellStyle name="Normal 6 5 3 2 2 2 2" xfId="12439"/>
    <cellStyle name="Normal 6 5 3 2 2 2 2 2" xfId="27945"/>
    <cellStyle name="Normal 6 5 3 2 2 2 2 3" xfId="38502"/>
    <cellStyle name="Normal 6 5 3 2 2 2 2 4" xfId="49057"/>
    <cellStyle name="Normal 6 5 3 2 2 2 2 5" xfId="59621"/>
    <cellStyle name="Normal 6 5 3 2 2 2 3" xfId="17558"/>
    <cellStyle name="Normal 6 5 3 2 2 2 4" xfId="22665"/>
    <cellStyle name="Normal 6 5 3 2 2 2 5" xfId="33222"/>
    <cellStyle name="Normal 6 5 3 2 2 2 6" xfId="43777"/>
    <cellStyle name="Normal 6 5 3 2 2 2 7" xfId="54341"/>
    <cellStyle name="Normal 6 5 3 2 2 3" xfId="9798"/>
    <cellStyle name="Normal 6 5 3 2 2 3 2" xfId="25305"/>
    <cellStyle name="Normal 6 5 3 2 2 3 3" xfId="35862"/>
    <cellStyle name="Normal 6 5 3 2 2 3 4" xfId="46417"/>
    <cellStyle name="Normal 6 5 3 2 2 3 5" xfId="56981"/>
    <cellStyle name="Normal 6 5 3 2 2 4" xfId="4516"/>
    <cellStyle name="Normal 6 5 3 2 2 5" xfId="15094"/>
    <cellStyle name="Normal 6 5 3 2 2 6" xfId="20025"/>
    <cellStyle name="Normal 6 5 3 2 2 7" xfId="30582"/>
    <cellStyle name="Normal 6 5 3 2 2 8" xfId="41137"/>
    <cellStyle name="Normal 6 5 3 2 2 9" xfId="51701"/>
    <cellStyle name="Normal 6 5 3 2 3" xfId="5926"/>
    <cellStyle name="Normal 6 5 3 2 3 2" xfId="11207"/>
    <cellStyle name="Normal 6 5 3 2 3 2 2" xfId="26713"/>
    <cellStyle name="Normal 6 5 3 2 3 2 3" xfId="37270"/>
    <cellStyle name="Normal 6 5 3 2 3 2 4" xfId="47825"/>
    <cellStyle name="Normal 6 5 3 2 3 2 5" xfId="58389"/>
    <cellStyle name="Normal 6 5 3 2 3 3" xfId="16326"/>
    <cellStyle name="Normal 6 5 3 2 3 4" xfId="21433"/>
    <cellStyle name="Normal 6 5 3 2 3 5" xfId="31990"/>
    <cellStyle name="Normal 6 5 3 2 3 6" xfId="42545"/>
    <cellStyle name="Normal 6 5 3 2 3 7" xfId="53109"/>
    <cellStyle name="Normal 6 5 3 2 4" xfId="8566"/>
    <cellStyle name="Normal 6 5 3 2 4 2" xfId="24073"/>
    <cellStyle name="Normal 6 5 3 2 4 3" xfId="34630"/>
    <cellStyle name="Normal 6 5 3 2 4 4" xfId="45185"/>
    <cellStyle name="Normal 6 5 3 2 4 5" xfId="55749"/>
    <cellStyle name="Normal 6 5 3 2 5" xfId="3284"/>
    <cellStyle name="Normal 6 5 3 2 6" xfId="13862"/>
    <cellStyle name="Normal 6 5 3 2 7" xfId="18793"/>
    <cellStyle name="Normal 6 5 3 2 8" xfId="29350"/>
    <cellStyle name="Normal 6 5 3 2 9" xfId="39905"/>
    <cellStyle name="Normal 6 5 3 3" xfId="992"/>
    <cellStyle name="Normal 6 5 3 3 10" xfId="50821"/>
    <cellStyle name="Normal 6 5 3 3 2" xfId="2224"/>
    <cellStyle name="Normal 6 5 3 3 2 2" xfId="7510"/>
    <cellStyle name="Normal 6 5 3 3 2 2 2" xfId="12791"/>
    <cellStyle name="Normal 6 5 3 3 2 2 2 2" xfId="28297"/>
    <cellStyle name="Normal 6 5 3 3 2 2 2 3" xfId="38854"/>
    <cellStyle name="Normal 6 5 3 3 2 2 2 4" xfId="49409"/>
    <cellStyle name="Normal 6 5 3 3 2 2 2 5" xfId="59973"/>
    <cellStyle name="Normal 6 5 3 3 2 2 3" xfId="17910"/>
    <cellStyle name="Normal 6 5 3 3 2 2 4" xfId="23017"/>
    <cellStyle name="Normal 6 5 3 3 2 2 5" xfId="33574"/>
    <cellStyle name="Normal 6 5 3 3 2 2 6" xfId="44129"/>
    <cellStyle name="Normal 6 5 3 3 2 2 7" xfId="54693"/>
    <cellStyle name="Normal 6 5 3 3 2 3" xfId="10150"/>
    <cellStyle name="Normal 6 5 3 3 2 3 2" xfId="25657"/>
    <cellStyle name="Normal 6 5 3 3 2 3 3" xfId="36214"/>
    <cellStyle name="Normal 6 5 3 3 2 3 4" xfId="46769"/>
    <cellStyle name="Normal 6 5 3 3 2 3 5" xfId="57333"/>
    <cellStyle name="Normal 6 5 3 3 2 4" xfId="4868"/>
    <cellStyle name="Normal 6 5 3 3 2 5" xfId="15446"/>
    <cellStyle name="Normal 6 5 3 3 2 6" xfId="20377"/>
    <cellStyle name="Normal 6 5 3 3 2 7" xfId="30934"/>
    <cellStyle name="Normal 6 5 3 3 2 8" xfId="41489"/>
    <cellStyle name="Normal 6 5 3 3 2 9" xfId="52053"/>
    <cellStyle name="Normal 6 5 3 3 3" xfId="6278"/>
    <cellStyle name="Normal 6 5 3 3 3 2" xfId="11559"/>
    <cellStyle name="Normal 6 5 3 3 3 2 2" xfId="27065"/>
    <cellStyle name="Normal 6 5 3 3 3 2 3" xfId="37622"/>
    <cellStyle name="Normal 6 5 3 3 3 2 4" xfId="48177"/>
    <cellStyle name="Normal 6 5 3 3 3 2 5" xfId="58741"/>
    <cellStyle name="Normal 6 5 3 3 3 3" xfId="16678"/>
    <cellStyle name="Normal 6 5 3 3 3 4" xfId="21785"/>
    <cellStyle name="Normal 6 5 3 3 3 5" xfId="32342"/>
    <cellStyle name="Normal 6 5 3 3 3 6" xfId="42897"/>
    <cellStyle name="Normal 6 5 3 3 3 7" xfId="53461"/>
    <cellStyle name="Normal 6 5 3 3 4" xfId="8918"/>
    <cellStyle name="Normal 6 5 3 3 4 2" xfId="24425"/>
    <cellStyle name="Normal 6 5 3 3 4 3" xfId="34982"/>
    <cellStyle name="Normal 6 5 3 3 4 4" xfId="45537"/>
    <cellStyle name="Normal 6 5 3 3 4 5" xfId="56101"/>
    <cellStyle name="Normal 6 5 3 3 5" xfId="3636"/>
    <cellStyle name="Normal 6 5 3 3 6" xfId="14214"/>
    <cellStyle name="Normal 6 5 3 3 7" xfId="19145"/>
    <cellStyle name="Normal 6 5 3 3 8" xfId="29702"/>
    <cellStyle name="Normal 6 5 3 3 9" xfId="40257"/>
    <cellStyle name="Normal 6 5 3 4" xfId="1520"/>
    <cellStyle name="Normal 6 5 3 4 2" xfId="6806"/>
    <cellStyle name="Normal 6 5 3 4 2 2" xfId="12087"/>
    <cellStyle name="Normal 6 5 3 4 2 2 2" xfId="27593"/>
    <cellStyle name="Normal 6 5 3 4 2 2 3" xfId="38150"/>
    <cellStyle name="Normal 6 5 3 4 2 2 4" xfId="48705"/>
    <cellStyle name="Normal 6 5 3 4 2 2 5" xfId="59269"/>
    <cellStyle name="Normal 6 5 3 4 2 3" xfId="17206"/>
    <cellStyle name="Normal 6 5 3 4 2 4" xfId="22313"/>
    <cellStyle name="Normal 6 5 3 4 2 5" xfId="32870"/>
    <cellStyle name="Normal 6 5 3 4 2 6" xfId="43425"/>
    <cellStyle name="Normal 6 5 3 4 2 7" xfId="53989"/>
    <cellStyle name="Normal 6 5 3 4 3" xfId="9446"/>
    <cellStyle name="Normal 6 5 3 4 3 2" xfId="24953"/>
    <cellStyle name="Normal 6 5 3 4 3 3" xfId="35510"/>
    <cellStyle name="Normal 6 5 3 4 3 4" xfId="46065"/>
    <cellStyle name="Normal 6 5 3 4 3 5" xfId="56629"/>
    <cellStyle name="Normal 6 5 3 4 4" xfId="4164"/>
    <cellStyle name="Normal 6 5 3 4 5" xfId="14742"/>
    <cellStyle name="Normal 6 5 3 4 6" xfId="19673"/>
    <cellStyle name="Normal 6 5 3 4 7" xfId="30230"/>
    <cellStyle name="Normal 6 5 3 4 8" xfId="40785"/>
    <cellStyle name="Normal 6 5 3 4 9" xfId="51349"/>
    <cellStyle name="Normal 6 5 3 5" xfId="5573"/>
    <cellStyle name="Normal 6 5 3 5 2" xfId="10855"/>
    <cellStyle name="Normal 6 5 3 5 2 2" xfId="26361"/>
    <cellStyle name="Normal 6 5 3 5 2 3" xfId="36918"/>
    <cellStyle name="Normal 6 5 3 5 2 4" xfId="47473"/>
    <cellStyle name="Normal 6 5 3 5 2 5" xfId="58037"/>
    <cellStyle name="Normal 6 5 3 5 3" xfId="15974"/>
    <cellStyle name="Normal 6 5 3 5 4" xfId="21081"/>
    <cellStyle name="Normal 6 5 3 5 5" xfId="31638"/>
    <cellStyle name="Normal 6 5 3 5 6" xfId="42193"/>
    <cellStyle name="Normal 6 5 3 5 7" xfId="52757"/>
    <cellStyle name="Normal 6 5 3 6" xfId="8214"/>
    <cellStyle name="Normal 6 5 3 6 2" xfId="23721"/>
    <cellStyle name="Normal 6 5 3 6 3" xfId="34278"/>
    <cellStyle name="Normal 6 5 3 6 4" xfId="44833"/>
    <cellStyle name="Normal 6 5 3 6 5" xfId="55397"/>
    <cellStyle name="Normal 6 5 3 7" xfId="2936"/>
    <cellStyle name="Normal 6 5 3 8" xfId="13510"/>
    <cellStyle name="Normal 6 5 3 9" xfId="18441"/>
    <cellStyle name="Normal 6 5 4" xfId="463"/>
    <cellStyle name="Normal 6 5 4 10" xfId="39731"/>
    <cellStyle name="Normal 6 5 4 11" xfId="50293"/>
    <cellStyle name="Normal 6 5 4 2" xfId="1168"/>
    <cellStyle name="Normal 6 5 4 2 10" xfId="50997"/>
    <cellStyle name="Normal 6 5 4 2 2" xfId="2400"/>
    <cellStyle name="Normal 6 5 4 2 2 2" xfId="7686"/>
    <cellStyle name="Normal 6 5 4 2 2 2 2" xfId="12967"/>
    <cellStyle name="Normal 6 5 4 2 2 2 2 2" xfId="28473"/>
    <cellStyle name="Normal 6 5 4 2 2 2 2 3" xfId="39030"/>
    <cellStyle name="Normal 6 5 4 2 2 2 2 4" xfId="49585"/>
    <cellStyle name="Normal 6 5 4 2 2 2 2 5" xfId="60149"/>
    <cellStyle name="Normal 6 5 4 2 2 2 3" xfId="18086"/>
    <cellStyle name="Normal 6 5 4 2 2 2 4" xfId="23193"/>
    <cellStyle name="Normal 6 5 4 2 2 2 5" xfId="33750"/>
    <cellStyle name="Normal 6 5 4 2 2 2 6" xfId="44305"/>
    <cellStyle name="Normal 6 5 4 2 2 2 7" xfId="54869"/>
    <cellStyle name="Normal 6 5 4 2 2 3" xfId="10326"/>
    <cellStyle name="Normal 6 5 4 2 2 3 2" xfId="25833"/>
    <cellStyle name="Normal 6 5 4 2 2 3 3" xfId="36390"/>
    <cellStyle name="Normal 6 5 4 2 2 3 4" xfId="46945"/>
    <cellStyle name="Normal 6 5 4 2 2 3 5" xfId="57509"/>
    <cellStyle name="Normal 6 5 4 2 2 4" xfId="5044"/>
    <cellStyle name="Normal 6 5 4 2 2 5" xfId="15622"/>
    <cellStyle name="Normal 6 5 4 2 2 6" xfId="20553"/>
    <cellStyle name="Normal 6 5 4 2 2 7" xfId="31110"/>
    <cellStyle name="Normal 6 5 4 2 2 8" xfId="41665"/>
    <cellStyle name="Normal 6 5 4 2 2 9" xfId="52229"/>
    <cellStyle name="Normal 6 5 4 2 3" xfId="6454"/>
    <cellStyle name="Normal 6 5 4 2 3 2" xfId="11735"/>
    <cellStyle name="Normal 6 5 4 2 3 2 2" xfId="27241"/>
    <cellStyle name="Normal 6 5 4 2 3 2 3" xfId="37798"/>
    <cellStyle name="Normal 6 5 4 2 3 2 4" xfId="48353"/>
    <cellStyle name="Normal 6 5 4 2 3 2 5" xfId="58917"/>
    <cellStyle name="Normal 6 5 4 2 3 3" xfId="16854"/>
    <cellStyle name="Normal 6 5 4 2 3 4" xfId="21961"/>
    <cellStyle name="Normal 6 5 4 2 3 5" xfId="32518"/>
    <cellStyle name="Normal 6 5 4 2 3 6" xfId="43073"/>
    <cellStyle name="Normal 6 5 4 2 3 7" xfId="53637"/>
    <cellStyle name="Normal 6 5 4 2 4" xfId="9094"/>
    <cellStyle name="Normal 6 5 4 2 4 2" xfId="24601"/>
    <cellStyle name="Normal 6 5 4 2 4 3" xfId="35158"/>
    <cellStyle name="Normal 6 5 4 2 4 4" xfId="45713"/>
    <cellStyle name="Normal 6 5 4 2 4 5" xfId="56277"/>
    <cellStyle name="Normal 6 5 4 2 5" xfId="3812"/>
    <cellStyle name="Normal 6 5 4 2 6" xfId="14390"/>
    <cellStyle name="Normal 6 5 4 2 7" xfId="19321"/>
    <cellStyle name="Normal 6 5 4 2 8" xfId="29878"/>
    <cellStyle name="Normal 6 5 4 2 9" xfId="40433"/>
    <cellStyle name="Normal 6 5 4 3" xfId="1696"/>
    <cellStyle name="Normal 6 5 4 3 2" xfId="6982"/>
    <cellStyle name="Normal 6 5 4 3 2 2" xfId="12263"/>
    <cellStyle name="Normal 6 5 4 3 2 2 2" xfId="27769"/>
    <cellStyle name="Normal 6 5 4 3 2 2 3" xfId="38326"/>
    <cellStyle name="Normal 6 5 4 3 2 2 4" xfId="48881"/>
    <cellStyle name="Normal 6 5 4 3 2 2 5" xfId="59445"/>
    <cellStyle name="Normal 6 5 4 3 2 3" xfId="17382"/>
    <cellStyle name="Normal 6 5 4 3 2 4" xfId="22489"/>
    <cellStyle name="Normal 6 5 4 3 2 5" xfId="33046"/>
    <cellStyle name="Normal 6 5 4 3 2 6" xfId="43601"/>
    <cellStyle name="Normal 6 5 4 3 2 7" xfId="54165"/>
    <cellStyle name="Normal 6 5 4 3 3" xfId="9622"/>
    <cellStyle name="Normal 6 5 4 3 3 2" xfId="25129"/>
    <cellStyle name="Normal 6 5 4 3 3 3" xfId="35686"/>
    <cellStyle name="Normal 6 5 4 3 3 4" xfId="46241"/>
    <cellStyle name="Normal 6 5 4 3 3 5" xfId="56805"/>
    <cellStyle name="Normal 6 5 4 3 4" xfId="4340"/>
    <cellStyle name="Normal 6 5 4 3 5" xfId="14918"/>
    <cellStyle name="Normal 6 5 4 3 6" xfId="19849"/>
    <cellStyle name="Normal 6 5 4 3 7" xfId="30406"/>
    <cellStyle name="Normal 6 5 4 3 8" xfId="40961"/>
    <cellStyle name="Normal 6 5 4 3 9" xfId="51525"/>
    <cellStyle name="Normal 6 5 4 4" xfId="5749"/>
    <cellStyle name="Normal 6 5 4 4 2" xfId="11031"/>
    <cellStyle name="Normal 6 5 4 4 2 2" xfId="26537"/>
    <cellStyle name="Normal 6 5 4 4 2 3" xfId="37094"/>
    <cellStyle name="Normal 6 5 4 4 2 4" xfId="47649"/>
    <cellStyle name="Normal 6 5 4 4 2 5" xfId="58213"/>
    <cellStyle name="Normal 6 5 4 4 3" xfId="16150"/>
    <cellStyle name="Normal 6 5 4 4 4" xfId="21257"/>
    <cellStyle name="Normal 6 5 4 4 5" xfId="31814"/>
    <cellStyle name="Normal 6 5 4 4 6" xfId="42369"/>
    <cellStyle name="Normal 6 5 4 4 7" xfId="52933"/>
    <cellStyle name="Normal 6 5 4 5" xfId="8390"/>
    <cellStyle name="Normal 6 5 4 5 2" xfId="23897"/>
    <cellStyle name="Normal 6 5 4 5 3" xfId="34454"/>
    <cellStyle name="Normal 6 5 4 5 4" xfId="45009"/>
    <cellStyle name="Normal 6 5 4 5 5" xfId="55573"/>
    <cellStyle name="Normal 6 5 4 6" xfId="3110"/>
    <cellStyle name="Normal 6 5 4 7" xfId="13686"/>
    <cellStyle name="Normal 6 5 4 8" xfId="18617"/>
    <cellStyle name="Normal 6 5 4 9" xfId="29176"/>
    <cellStyle name="Normal 6 5 5" xfId="816"/>
    <cellStyle name="Normal 6 5 5 10" xfId="50645"/>
    <cellStyle name="Normal 6 5 5 2" xfId="2048"/>
    <cellStyle name="Normal 6 5 5 2 2" xfId="7334"/>
    <cellStyle name="Normal 6 5 5 2 2 2" xfId="12615"/>
    <cellStyle name="Normal 6 5 5 2 2 2 2" xfId="28121"/>
    <cellStyle name="Normal 6 5 5 2 2 2 3" xfId="38678"/>
    <cellStyle name="Normal 6 5 5 2 2 2 4" xfId="49233"/>
    <cellStyle name="Normal 6 5 5 2 2 2 5" xfId="59797"/>
    <cellStyle name="Normal 6 5 5 2 2 3" xfId="17734"/>
    <cellStyle name="Normal 6 5 5 2 2 4" xfId="22841"/>
    <cellStyle name="Normal 6 5 5 2 2 5" xfId="33398"/>
    <cellStyle name="Normal 6 5 5 2 2 6" xfId="43953"/>
    <cellStyle name="Normal 6 5 5 2 2 7" xfId="54517"/>
    <cellStyle name="Normal 6 5 5 2 3" xfId="9974"/>
    <cellStyle name="Normal 6 5 5 2 3 2" xfId="25481"/>
    <cellStyle name="Normal 6 5 5 2 3 3" xfId="36038"/>
    <cellStyle name="Normal 6 5 5 2 3 4" xfId="46593"/>
    <cellStyle name="Normal 6 5 5 2 3 5" xfId="57157"/>
    <cellStyle name="Normal 6 5 5 2 4" xfId="4692"/>
    <cellStyle name="Normal 6 5 5 2 5" xfId="15270"/>
    <cellStyle name="Normal 6 5 5 2 6" xfId="20201"/>
    <cellStyle name="Normal 6 5 5 2 7" xfId="30758"/>
    <cellStyle name="Normal 6 5 5 2 8" xfId="41313"/>
    <cellStyle name="Normal 6 5 5 2 9" xfId="51877"/>
    <cellStyle name="Normal 6 5 5 3" xfId="6102"/>
    <cellStyle name="Normal 6 5 5 3 2" xfId="11383"/>
    <cellStyle name="Normal 6 5 5 3 2 2" xfId="26889"/>
    <cellStyle name="Normal 6 5 5 3 2 3" xfId="37446"/>
    <cellStyle name="Normal 6 5 5 3 2 4" xfId="48001"/>
    <cellStyle name="Normal 6 5 5 3 2 5" xfId="58565"/>
    <cellStyle name="Normal 6 5 5 3 3" xfId="16502"/>
    <cellStyle name="Normal 6 5 5 3 4" xfId="21609"/>
    <cellStyle name="Normal 6 5 5 3 5" xfId="32166"/>
    <cellStyle name="Normal 6 5 5 3 6" xfId="42721"/>
    <cellStyle name="Normal 6 5 5 3 7" xfId="53285"/>
    <cellStyle name="Normal 6 5 5 4" xfId="8742"/>
    <cellStyle name="Normal 6 5 5 4 2" xfId="24249"/>
    <cellStyle name="Normal 6 5 5 4 3" xfId="34806"/>
    <cellStyle name="Normal 6 5 5 4 4" xfId="45361"/>
    <cellStyle name="Normal 6 5 5 4 5" xfId="55925"/>
    <cellStyle name="Normal 6 5 5 5" xfId="3460"/>
    <cellStyle name="Normal 6 5 5 6" xfId="14038"/>
    <cellStyle name="Normal 6 5 5 7" xfId="18969"/>
    <cellStyle name="Normal 6 5 5 8" xfId="29526"/>
    <cellStyle name="Normal 6 5 5 9" xfId="40081"/>
    <cellStyle name="Normal 6 5 6" xfId="1344"/>
    <cellStyle name="Normal 6 5 6 2" xfId="6630"/>
    <cellStyle name="Normal 6 5 6 2 2" xfId="11911"/>
    <cellStyle name="Normal 6 5 6 2 2 2" xfId="27417"/>
    <cellStyle name="Normal 6 5 6 2 2 3" xfId="37974"/>
    <cellStyle name="Normal 6 5 6 2 2 4" xfId="48529"/>
    <cellStyle name="Normal 6 5 6 2 2 5" xfId="59093"/>
    <cellStyle name="Normal 6 5 6 2 3" xfId="17030"/>
    <cellStyle name="Normal 6 5 6 2 4" xfId="22137"/>
    <cellStyle name="Normal 6 5 6 2 5" xfId="32694"/>
    <cellStyle name="Normal 6 5 6 2 6" xfId="43249"/>
    <cellStyle name="Normal 6 5 6 2 7" xfId="53813"/>
    <cellStyle name="Normal 6 5 6 3" xfId="9270"/>
    <cellStyle name="Normal 6 5 6 3 2" xfId="24777"/>
    <cellStyle name="Normal 6 5 6 3 3" xfId="35334"/>
    <cellStyle name="Normal 6 5 6 3 4" xfId="45889"/>
    <cellStyle name="Normal 6 5 6 3 5" xfId="56453"/>
    <cellStyle name="Normal 6 5 6 4" xfId="3988"/>
    <cellStyle name="Normal 6 5 6 5" xfId="14566"/>
    <cellStyle name="Normal 6 5 6 6" xfId="19497"/>
    <cellStyle name="Normal 6 5 6 7" xfId="30054"/>
    <cellStyle name="Normal 6 5 6 8" xfId="40609"/>
    <cellStyle name="Normal 6 5 6 9" xfId="51173"/>
    <cellStyle name="Normal 6 5 7" xfId="2576"/>
    <cellStyle name="Normal 6 5 7 2" xfId="7862"/>
    <cellStyle name="Normal 6 5 7 2 2" xfId="13143"/>
    <cellStyle name="Normal 6 5 7 2 2 2" xfId="28649"/>
    <cellStyle name="Normal 6 5 7 2 2 3" xfId="39206"/>
    <cellStyle name="Normal 6 5 7 2 2 4" xfId="49761"/>
    <cellStyle name="Normal 6 5 7 2 2 5" xfId="60325"/>
    <cellStyle name="Normal 6 5 7 2 3" xfId="23369"/>
    <cellStyle name="Normal 6 5 7 2 4" xfId="33926"/>
    <cellStyle name="Normal 6 5 7 2 5" xfId="44481"/>
    <cellStyle name="Normal 6 5 7 2 6" xfId="55045"/>
    <cellStyle name="Normal 6 5 7 3" xfId="10502"/>
    <cellStyle name="Normal 6 5 7 3 2" xfId="26009"/>
    <cellStyle name="Normal 6 5 7 3 3" xfId="36566"/>
    <cellStyle name="Normal 6 5 7 3 4" xfId="47121"/>
    <cellStyle name="Normal 6 5 7 3 5" xfId="57685"/>
    <cellStyle name="Normal 6 5 7 4" xfId="5220"/>
    <cellStyle name="Normal 6 5 7 5" xfId="15798"/>
    <cellStyle name="Normal 6 5 7 6" xfId="20729"/>
    <cellStyle name="Normal 6 5 7 7" xfId="31286"/>
    <cellStyle name="Normal 6 5 7 8" xfId="41841"/>
    <cellStyle name="Normal 6 5 7 9" xfId="52405"/>
    <cellStyle name="Normal 6 5 8" xfId="5397"/>
    <cellStyle name="Normal 6 5 8 2" xfId="10679"/>
    <cellStyle name="Normal 6 5 8 2 2" xfId="26185"/>
    <cellStyle name="Normal 6 5 8 2 3" xfId="36742"/>
    <cellStyle name="Normal 6 5 8 2 4" xfId="47297"/>
    <cellStyle name="Normal 6 5 8 2 5" xfId="57861"/>
    <cellStyle name="Normal 6 5 8 3" xfId="20905"/>
    <cellStyle name="Normal 6 5 8 4" xfId="31462"/>
    <cellStyle name="Normal 6 5 8 5" xfId="42017"/>
    <cellStyle name="Normal 6 5 8 6" xfId="52581"/>
    <cellStyle name="Normal 6 5 9" xfId="8038"/>
    <cellStyle name="Normal 6 5 9 2" xfId="23545"/>
    <cellStyle name="Normal 6 5 9 3" xfId="34102"/>
    <cellStyle name="Normal 6 5 9 4" xfId="44657"/>
    <cellStyle name="Normal 6 5 9 5" xfId="55221"/>
    <cellStyle name="Normal 6 6" xfId="124"/>
    <cellStyle name="Normal 6 7" xfId="144"/>
    <cellStyle name="Normal 6 7 10" xfId="2793"/>
    <cellStyle name="Normal 6 7 11" xfId="13374"/>
    <cellStyle name="Normal 6 7 12" xfId="18304"/>
    <cellStyle name="Normal 6 7 13" xfId="28866"/>
    <cellStyle name="Normal 6 7 14" xfId="39421"/>
    <cellStyle name="Normal 6 7 15" xfId="49981"/>
    <cellStyle name="Normal 6 7 2" xfId="327"/>
    <cellStyle name="Normal 6 7 2 10" xfId="18481"/>
    <cellStyle name="Normal 6 7 2 11" xfId="29042"/>
    <cellStyle name="Normal 6 7 2 12" xfId="39597"/>
    <cellStyle name="Normal 6 7 2 13" xfId="50157"/>
    <cellStyle name="Normal 6 7 2 2" xfId="680"/>
    <cellStyle name="Normal 6 7 2 2 10" xfId="50509"/>
    <cellStyle name="Normal 6 7 2 2 2" xfId="1912"/>
    <cellStyle name="Normal 6 7 2 2 2 2" xfId="7198"/>
    <cellStyle name="Normal 6 7 2 2 2 2 2" xfId="12479"/>
    <cellStyle name="Normal 6 7 2 2 2 2 2 2" xfId="27985"/>
    <cellStyle name="Normal 6 7 2 2 2 2 2 3" xfId="38542"/>
    <cellStyle name="Normal 6 7 2 2 2 2 2 4" xfId="49097"/>
    <cellStyle name="Normal 6 7 2 2 2 2 2 5" xfId="59661"/>
    <cellStyle name="Normal 6 7 2 2 2 2 3" xfId="17598"/>
    <cellStyle name="Normal 6 7 2 2 2 2 4" xfId="22705"/>
    <cellStyle name="Normal 6 7 2 2 2 2 5" xfId="33262"/>
    <cellStyle name="Normal 6 7 2 2 2 2 6" xfId="43817"/>
    <cellStyle name="Normal 6 7 2 2 2 2 7" xfId="54381"/>
    <cellStyle name="Normal 6 7 2 2 2 3" xfId="9838"/>
    <cellStyle name="Normal 6 7 2 2 2 3 2" xfId="25345"/>
    <cellStyle name="Normal 6 7 2 2 2 3 3" xfId="35902"/>
    <cellStyle name="Normal 6 7 2 2 2 3 4" xfId="46457"/>
    <cellStyle name="Normal 6 7 2 2 2 3 5" xfId="57021"/>
    <cellStyle name="Normal 6 7 2 2 2 4" xfId="4556"/>
    <cellStyle name="Normal 6 7 2 2 2 5" xfId="15134"/>
    <cellStyle name="Normal 6 7 2 2 2 6" xfId="20065"/>
    <cellStyle name="Normal 6 7 2 2 2 7" xfId="30622"/>
    <cellStyle name="Normal 6 7 2 2 2 8" xfId="41177"/>
    <cellStyle name="Normal 6 7 2 2 2 9" xfId="51741"/>
    <cellStyle name="Normal 6 7 2 2 3" xfId="5966"/>
    <cellStyle name="Normal 6 7 2 2 3 2" xfId="11247"/>
    <cellStyle name="Normal 6 7 2 2 3 2 2" xfId="26753"/>
    <cellStyle name="Normal 6 7 2 2 3 2 3" xfId="37310"/>
    <cellStyle name="Normal 6 7 2 2 3 2 4" xfId="47865"/>
    <cellStyle name="Normal 6 7 2 2 3 2 5" xfId="58429"/>
    <cellStyle name="Normal 6 7 2 2 3 3" xfId="16366"/>
    <cellStyle name="Normal 6 7 2 2 3 4" xfId="21473"/>
    <cellStyle name="Normal 6 7 2 2 3 5" xfId="32030"/>
    <cellStyle name="Normal 6 7 2 2 3 6" xfId="42585"/>
    <cellStyle name="Normal 6 7 2 2 3 7" xfId="53149"/>
    <cellStyle name="Normal 6 7 2 2 4" xfId="8606"/>
    <cellStyle name="Normal 6 7 2 2 4 2" xfId="24113"/>
    <cellStyle name="Normal 6 7 2 2 4 3" xfId="34670"/>
    <cellStyle name="Normal 6 7 2 2 4 4" xfId="45225"/>
    <cellStyle name="Normal 6 7 2 2 4 5" xfId="55789"/>
    <cellStyle name="Normal 6 7 2 2 5" xfId="3324"/>
    <cellStyle name="Normal 6 7 2 2 6" xfId="13902"/>
    <cellStyle name="Normal 6 7 2 2 7" xfId="18833"/>
    <cellStyle name="Normal 6 7 2 2 8" xfId="29390"/>
    <cellStyle name="Normal 6 7 2 2 9" xfId="39945"/>
    <cellStyle name="Normal 6 7 2 3" xfId="1032"/>
    <cellStyle name="Normal 6 7 2 3 10" xfId="50861"/>
    <cellStyle name="Normal 6 7 2 3 2" xfId="2264"/>
    <cellStyle name="Normal 6 7 2 3 2 2" xfId="7550"/>
    <cellStyle name="Normal 6 7 2 3 2 2 2" xfId="12831"/>
    <cellStyle name="Normal 6 7 2 3 2 2 2 2" xfId="28337"/>
    <cellStyle name="Normal 6 7 2 3 2 2 2 3" xfId="38894"/>
    <cellStyle name="Normal 6 7 2 3 2 2 2 4" xfId="49449"/>
    <cellStyle name="Normal 6 7 2 3 2 2 2 5" xfId="60013"/>
    <cellStyle name="Normal 6 7 2 3 2 2 3" xfId="17950"/>
    <cellStyle name="Normal 6 7 2 3 2 2 4" xfId="23057"/>
    <cellStyle name="Normal 6 7 2 3 2 2 5" xfId="33614"/>
    <cellStyle name="Normal 6 7 2 3 2 2 6" xfId="44169"/>
    <cellStyle name="Normal 6 7 2 3 2 2 7" xfId="54733"/>
    <cellStyle name="Normal 6 7 2 3 2 3" xfId="10190"/>
    <cellStyle name="Normal 6 7 2 3 2 3 2" xfId="25697"/>
    <cellStyle name="Normal 6 7 2 3 2 3 3" xfId="36254"/>
    <cellStyle name="Normal 6 7 2 3 2 3 4" xfId="46809"/>
    <cellStyle name="Normal 6 7 2 3 2 3 5" xfId="57373"/>
    <cellStyle name="Normal 6 7 2 3 2 4" xfId="4908"/>
    <cellStyle name="Normal 6 7 2 3 2 5" xfId="15486"/>
    <cellStyle name="Normal 6 7 2 3 2 6" xfId="20417"/>
    <cellStyle name="Normal 6 7 2 3 2 7" xfId="30974"/>
    <cellStyle name="Normal 6 7 2 3 2 8" xfId="41529"/>
    <cellStyle name="Normal 6 7 2 3 2 9" xfId="52093"/>
    <cellStyle name="Normal 6 7 2 3 3" xfId="6318"/>
    <cellStyle name="Normal 6 7 2 3 3 2" xfId="11599"/>
    <cellStyle name="Normal 6 7 2 3 3 2 2" xfId="27105"/>
    <cellStyle name="Normal 6 7 2 3 3 2 3" xfId="37662"/>
    <cellStyle name="Normal 6 7 2 3 3 2 4" xfId="48217"/>
    <cellStyle name="Normal 6 7 2 3 3 2 5" xfId="58781"/>
    <cellStyle name="Normal 6 7 2 3 3 3" xfId="16718"/>
    <cellStyle name="Normal 6 7 2 3 3 4" xfId="21825"/>
    <cellStyle name="Normal 6 7 2 3 3 5" xfId="32382"/>
    <cellStyle name="Normal 6 7 2 3 3 6" xfId="42937"/>
    <cellStyle name="Normal 6 7 2 3 3 7" xfId="53501"/>
    <cellStyle name="Normal 6 7 2 3 4" xfId="8958"/>
    <cellStyle name="Normal 6 7 2 3 4 2" xfId="24465"/>
    <cellStyle name="Normal 6 7 2 3 4 3" xfId="35022"/>
    <cellStyle name="Normal 6 7 2 3 4 4" xfId="45577"/>
    <cellStyle name="Normal 6 7 2 3 4 5" xfId="56141"/>
    <cellStyle name="Normal 6 7 2 3 5" xfId="3676"/>
    <cellStyle name="Normal 6 7 2 3 6" xfId="14254"/>
    <cellStyle name="Normal 6 7 2 3 7" xfId="19185"/>
    <cellStyle name="Normal 6 7 2 3 8" xfId="29742"/>
    <cellStyle name="Normal 6 7 2 3 9" xfId="40297"/>
    <cellStyle name="Normal 6 7 2 4" xfId="1560"/>
    <cellStyle name="Normal 6 7 2 4 2" xfId="6846"/>
    <cellStyle name="Normal 6 7 2 4 2 2" xfId="12127"/>
    <cellStyle name="Normal 6 7 2 4 2 2 2" xfId="27633"/>
    <cellStyle name="Normal 6 7 2 4 2 2 3" xfId="38190"/>
    <cellStyle name="Normal 6 7 2 4 2 2 4" xfId="48745"/>
    <cellStyle name="Normal 6 7 2 4 2 2 5" xfId="59309"/>
    <cellStyle name="Normal 6 7 2 4 2 3" xfId="17246"/>
    <cellStyle name="Normal 6 7 2 4 2 4" xfId="22353"/>
    <cellStyle name="Normal 6 7 2 4 2 5" xfId="32910"/>
    <cellStyle name="Normal 6 7 2 4 2 6" xfId="43465"/>
    <cellStyle name="Normal 6 7 2 4 2 7" xfId="54029"/>
    <cellStyle name="Normal 6 7 2 4 3" xfId="9486"/>
    <cellStyle name="Normal 6 7 2 4 3 2" xfId="24993"/>
    <cellStyle name="Normal 6 7 2 4 3 3" xfId="35550"/>
    <cellStyle name="Normal 6 7 2 4 3 4" xfId="46105"/>
    <cellStyle name="Normal 6 7 2 4 3 5" xfId="56669"/>
    <cellStyle name="Normal 6 7 2 4 4" xfId="4204"/>
    <cellStyle name="Normal 6 7 2 4 5" xfId="14782"/>
    <cellStyle name="Normal 6 7 2 4 6" xfId="19713"/>
    <cellStyle name="Normal 6 7 2 4 7" xfId="30270"/>
    <cellStyle name="Normal 6 7 2 4 8" xfId="40825"/>
    <cellStyle name="Normal 6 7 2 4 9" xfId="51389"/>
    <cellStyle name="Normal 6 7 2 5" xfId="5613"/>
    <cellStyle name="Normal 6 7 2 5 2" xfId="10895"/>
    <cellStyle name="Normal 6 7 2 5 2 2" xfId="26401"/>
    <cellStyle name="Normal 6 7 2 5 2 3" xfId="36958"/>
    <cellStyle name="Normal 6 7 2 5 2 4" xfId="47513"/>
    <cellStyle name="Normal 6 7 2 5 2 5" xfId="58077"/>
    <cellStyle name="Normal 6 7 2 5 3" xfId="16014"/>
    <cellStyle name="Normal 6 7 2 5 4" xfId="21121"/>
    <cellStyle name="Normal 6 7 2 5 5" xfId="31678"/>
    <cellStyle name="Normal 6 7 2 5 6" xfId="42233"/>
    <cellStyle name="Normal 6 7 2 5 7" xfId="52797"/>
    <cellStyle name="Normal 6 7 2 6" xfId="8254"/>
    <cellStyle name="Normal 6 7 2 6 2" xfId="23761"/>
    <cellStyle name="Normal 6 7 2 6 3" xfId="34318"/>
    <cellStyle name="Normal 6 7 2 6 4" xfId="44873"/>
    <cellStyle name="Normal 6 7 2 6 5" xfId="55437"/>
    <cellStyle name="Normal 6 7 2 7" xfId="13262"/>
    <cellStyle name="Normal 6 7 2 8" xfId="2976"/>
    <cellStyle name="Normal 6 7 2 9" xfId="13550"/>
    <cellStyle name="Normal 6 7 3" xfId="503"/>
    <cellStyle name="Normal 6 7 3 10" xfId="39771"/>
    <cellStyle name="Normal 6 7 3 11" xfId="50333"/>
    <cellStyle name="Normal 6 7 3 2" xfId="1208"/>
    <cellStyle name="Normal 6 7 3 2 10" xfId="51037"/>
    <cellStyle name="Normal 6 7 3 2 2" xfId="2440"/>
    <cellStyle name="Normal 6 7 3 2 2 2" xfId="7726"/>
    <cellStyle name="Normal 6 7 3 2 2 2 2" xfId="13007"/>
    <cellStyle name="Normal 6 7 3 2 2 2 2 2" xfId="28513"/>
    <cellStyle name="Normal 6 7 3 2 2 2 2 3" xfId="39070"/>
    <cellStyle name="Normal 6 7 3 2 2 2 2 4" xfId="49625"/>
    <cellStyle name="Normal 6 7 3 2 2 2 2 5" xfId="60189"/>
    <cellStyle name="Normal 6 7 3 2 2 2 3" xfId="18126"/>
    <cellStyle name="Normal 6 7 3 2 2 2 4" xfId="23233"/>
    <cellStyle name="Normal 6 7 3 2 2 2 5" xfId="33790"/>
    <cellStyle name="Normal 6 7 3 2 2 2 6" xfId="44345"/>
    <cellStyle name="Normal 6 7 3 2 2 2 7" xfId="54909"/>
    <cellStyle name="Normal 6 7 3 2 2 3" xfId="10366"/>
    <cellStyle name="Normal 6 7 3 2 2 3 2" xfId="25873"/>
    <cellStyle name="Normal 6 7 3 2 2 3 3" xfId="36430"/>
    <cellStyle name="Normal 6 7 3 2 2 3 4" xfId="46985"/>
    <cellStyle name="Normal 6 7 3 2 2 3 5" xfId="57549"/>
    <cellStyle name="Normal 6 7 3 2 2 4" xfId="5084"/>
    <cellStyle name="Normal 6 7 3 2 2 5" xfId="15662"/>
    <cellStyle name="Normal 6 7 3 2 2 6" xfId="20593"/>
    <cellStyle name="Normal 6 7 3 2 2 7" xfId="31150"/>
    <cellStyle name="Normal 6 7 3 2 2 8" xfId="41705"/>
    <cellStyle name="Normal 6 7 3 2 2 9" xfId="52269"/>
    <cellStyle name="Normal 6 7 3 2 3" xfId="6494"/>
    <cellStyle name="Normal 6 7 3 2 3 2" xfId="11775"/>
    <cellStyle name="Normal 6 7 3 2 3 2 2" xfId="27281"/>
    <cellStyle name="Normal 6 7 3 2 3 2 3" xfId="37838"/>
    <cellStyle name="Normal 6 7 3 2 3 2 4" xfId="48393"/>
    <cellStyle name="Normal 6 7 3 2 3 2 5" xfId="58957"/>
    <cellStyle name="Normal 6 7 3 2 3 3" xfId="16894"/>
    <cellStyle name="Normal 6 7 3 2 3 4" xfId="22001"/>
    <cellStyle name="Normal 6 7 3 2 3 5" xfId="32558"/>
    <cellStyle name="Normal 6 7 3 2 3 6" xfId="43113"/>
    <cellStyle name="Normal 6 7 3 2 3 7" xfId="53677"/>
    <cellStyle name="Normal 6 7 3 2 4" xfId="9134"/>
    <cellStyle name="Normal 6 7 3 2 4 2" xfId="24641"/>
    <cellStyle name="Normal 6 7 3 2 4 3" xfId="35198"/>
    <cellStyle name="Normal 6 7 3 2 4 4" xfId="45753"/>
    <cellStyle name="Normal 6 7 3 2 4 5" xfId="56317"/>
    <cellStyle name="Normal 6 7 3 2 5" xfId="3852"/>
    <cellStyle name="Normal 6 7 3 2 6" xfId="14430"/>
    <cellStyle name="Normal 6 7 3 2 7" xfId="19361"/>
    <cellStyle name="Normal 6 7 3 2 8" xfId="29918"/>
    <cellStyle name="Normal 6 7 3 2 9" xfId="40473"/>
    <cellStyle name="Normal 6 7 3 3" xfId="1736"/>
    <cellStyle name="Normal 6 7 3 3 2" xfId="7022"/>
    <cellStyle name="Normal 6 7 3 3 2 2" xfId="12303"/>
    <cellStyle name="Normal 6 7 3 3 2 2 2" xfId="27809"/>
    <cellStyle name="Normal 6 7 3 3 2 2 3" xfId="38366"/>
    <cellStyle name="Normal 6 7 3 3 2 2 4" xfId="48921"/>
    <cellStyle name="Normal 6 7 3 3 2 2 5" xfId="59485"/>
    <cellStyle name="Normal 6 7 3 3 2 3" xfId="17422"/>
    <cellStyle name="Normal 6 7 3 3 2 4" xfId="22529"/>
    <cellStyle name="Normal 6 7 3 3 2 5" xfId="33086"/>
    <cellStyle name="Normal 6 7 3 3 2 6" xfId="43641"/>
    <cellStyle name="Normal 6 7 3 3 2 7" xfId="54205"/>
    <cellStyle name="Normal 6 7 3 3 3" xfId="9662"/>
    <cellStyle name="Normal 6 7 3 3 3 2" xfId="25169"/>
    <cellStyle name="Normal 6 7 3 3 3 3" xfId="35726"/>
    <cellStyle name="Normal 6 7 3 3 3 4" xfId="46281"/>
    <cellStyle name="Normal 6 7 3 3 3 5" xfId="56845"/>
    <cellStyle name="Normal 6 7 3 3 4" xfId="4380"/>
    <cellStyle name="Normal 6 7 3 3 5" xfId="14958"/>
    <cellStyle name="Normal 6 7 3 3 6" xfId="19889"/>
    <cellStyle name="Normal 6 7 3 3 7" xfId="30446"/>
    <cellStyle name="Normal 6 7 3 3 8" xfId="41001"/>
    <cellStyle name="Normal 6 7 3 3 9" xfId="51565"/>
    <cellStyle name="Normal 6 7 3 4" xfId="5789"/>
    <cellStyle name="Normal 6 7 3 4 2" xfId="11071"/>
    <cellStyle name="Normal 6 7 3 4 2 2" xfId="26577"/>
    <cellStyle name="Normal 6 7 3 4 2 3" xfId="37134"/>
    <cellStyle name="Normal 6 7 3 4 2 4" xfId="47689"/>
    <cellStyle name="Normal 6 7 3 4 2 5" xfId="58253"/>
    <cellStyle name="Normal 6 7 3 4 3" xfId="16190"/>
    <cellStyle name="Normal 6 7 3 4 4" xfId="21297"/>
    <cellStyle name="Normal 6 7 3 4 5" xfId="31854"/>
    <cellStyle name="Normal 6 7 3 4 6" xfId="42409"/>
    <cellStyle name="Normal 6 7 3 4 7" xfId="52973"/>
    <cellStyle name="Normal 6 7 3 5" xfId="8430"/>
    <cellStyle name="Normal 6 7 3 5 2" xfId="23937"/>
    <cellStyle name="Normal 6 7 3 5 3" xfId="34494"/>
    <cellStyle name="Normal 6 7 3 5 4" xfId="45049"/>
    <cellStyle name="Normal 6 7 3 5 5" xfId="55613"/>
    <cellStyle name="Normal 6 7 3 6" xfId="3150"/>
    <cellStyle name="Normal 6 7 3 7" xfId="13726"/>
    <cellStyle name="Normal 6 7 3 8" xfId="18657"/>
    <cellStyle name="Normal 6 7 3 9" xfId="29216"/>
    <cellStyle name="Normal 6 7 4" xfId="856"/>
    <cellStyle name="Normal 6 7 4 10" xfId="50685"/>
    <cellStyle name="Normal 6 7 4 2" xfId="2088"/>
    <cellStyle name="Normal 6 7 4 2 2" xfId="7374"/>
    <cellStyle name="Normal 6 7 4 2 2 2" xfId="12655"/>
    <cellStyle name="Normal 6 7 4 2 2 2 2" xfId="28161"/>
    <cellStyle name="Normal 6 7 4 2 2 2 3" xfId="38718"/>
    <cellStyle name="Normal 6 7 4 2 2 2 4" xfId="49273"/>
    <cellStyle name="Normal 6 7 4 2 2 2 5" xfId="59837"/>
    <cellStyle name="Normal 6 7 4 2 2 3" xfId="17774"/>
    <cellStyle name="Normal 6 7 4 2 2 4" xfId="22881"/>
    <cellStyle name="Normal 6 7 4 2 2 5" xfId="33438"/>
    <cellStyle name="Normal 6 7 4 2 2 6" xfId="43993"/>
    <cellStyle name="Normal 6 7 4 2 2 7" xfId="54557"/>
    <cellStyle name="Normal 6 7 4 2 3" xfId="10014"/>
    <cellStyle name="Normal 6 7 4 2 3 2" xfId="25521"/>
    <cellStyle name="Normal 6 7 4 2 3 3" xfId="36078"/>
    <cellStyle name="Normal 6 7 4 2 3 4" xfId="46633"/>
    <cellStyle name="Normal 6 7 4 2 3 5" xfId="57197"/>
    <cellStyle name="Normal 6 7 4 2 4" xfId="4732"/>
    <cellStyle name="Normal 6 7 4 2 5" xfId="15310"/>
    <cellStyle name="Normal 6 7 4 2 6" xfId="20241"/>
    <cellStyle name="Normal 6 7 4 2 7" xfId="30798"/>
    <cellStyle name="Normal 6 7 4 2 8" xfId="41353"/>
    <cellStyle name="Normal 6 7 4 2 9" xfId="51917"/>
    <cellStyle name="Normal 6 7 4 3" xfId="6142"/>
    <cellStyle name="Normal 6 7 4 3 2" xfId="11423"/>
    <cellStyle name="Normal 6 7 4 3 2 2" xfId="26929"/>
    <cellStyle name="Normal 6 7 4 3 2 3" xfId="37486"/>
    <cellStyle name="Normal 6 7 4 3 2 4" xfId="48041"/>
    <cellStyle name="Normal 6 7 4 3 2 5" xfId="58605"/>
    <cellStyle name="Normal 6 7 4 3 3" xfId="16542"/>
    <cellStyle name="Normal 6 7 4 3 4" xfId="21649"/>
    <cellStyle name="Normal 6 7 4 3 5" xfId="32206"/>
    <cellStyle name="Normal 6 7 4 3 6" xfId="42761"/>
    <cellStyle name="Normal 6 7 4 3 7" xfId="53325"/>
    <cellStyle name="Normal 6 7 4 4" xfId="8782"/>
    <cellStyle name="Normal 6 7 4 4 2" xfId="24289"/>
    <cellStyle name="Normal 6 7 4 4 3" xfId="34846"/>
    <cellStyle name="Normal 6 7 4 4 4" xfId="45401"/>
    <cellStyle name="Normal 6 7 4 4 5" xfId="55965"/>
    <cellStyle name="Normal 6 7 4 5" xfId="3500"/>
    <cellStyle name="Normal 6 7 4 6" xfId="14078"/>
    <cellStyle name="Normal 6 7 4 7" xfId="19009"/>
    <cellStyle name="Normal 6 7 4 8" xfId="29566"/>
    <cellStyle name="Normal 6 7 4 9" xfId="40121"/>
    <cellStyle name="Normal 6 7 5" xfId="1384"/>
    <cellStyle name="Normal 6 7 5 2" xfId="6670"/>
    <cellStyle name="Normal 6 7 5 2 2" xfId="11951"/>
    <cellStyle name="Normal 6 7 5 2 2 2" xfId="27457"/>
    <cellStyle name="Normal 6 7 5 2 2 3" xfId="38014"/>
    <cellStyle name="Normal 6 7 5 2 2 4" xfId="48569"/>
    <cellStyle name="Normal 6 7 5 2 2 5" xfId="59133"/>
    <cellStyle name="Normal 6 7 5 2 3" xfId="17070"/>
    <cellStyle name="Normal 6 7 5 2 4" xfId="22177"/>
    <cellStyle name="Normal 6 7 5 2 5" xfId="32734"/>
    <cellStyle name="Normal 6 7 5 2 6" xfId="43289"/>
    <cellStyle name="Normal 6 7 5 2 7" xfId="53853"/>
    <cellStyle name="Normal 6 7 5 3" xfId="9310"/>
    <cellStyle name="Normal 6 7 5 3 2" xfId="24817"/>
    <cellStyle name="Normal 6 7 5 3 3" xfId="35374"/>
    <cellStyle name="Normal 6 7 5 3 4" xfId="45929"/>
    <cellStyle name="Normal 6 7 5 3 5" xfId="56493"/>
    <cellStyle name="Normal 6 7 5 4" xfId="4028"/>
    <cellStyle name="Normal 6 7 5 5" xfId="14606"/>
    <cellStyle name="Normal 6 7 5 6" xfId="19537"/>
    <cellStyle name="Normal 6 7 5 7" xfId="30094"/>
    <cellStyle name="Normal 6 7 5 8" xfId="40649"/>
    <cellStyle name="Normal 6 7 5 9" xfId="51213"/>
    <cellStyle name="Normal 6 7 6" xfId="2616"/>
    <cellStyle name="Normal 6 7 6 2" xfId="7902"/>
    <cellStyle name="Normal 6 7 6 2 2" xfId="13183"/>
    <cellStyle name="Normal 6 7 6 2 2 2" xfId="28689"/>
    <cellStyle name="Normal 6 7 6 2 2 3" xfId="39246"/>
    <cellStyle name="Normal 6 7 6 2 2 4" xfId="49801"/>
    <cellStyle name="Normal 6 7 6 2 2 5" xfId="60365"/>
    <cellStyle name="Normal 6 7 6 2 3" xfId="23409"/>
    <cellStyle name="Normal 6 7 6 2 4" xfId="33966"/>
    <cellStyle name="Normal 6 7 6 2 5" xfId="44521"/>
    <cellStyle name="Normal 6 7 6 2 6" xfId="55085"/>
    <cellStyle name="Normal 6 7 6 3" xfId="10542"/>
    <cellStyle name="Normal 6 7 6 3 2" xfId="26049"/>
    <cellStyle name="Normal 6 7 6 3 3" xfId="36606"/>
    <cellStyle name="Normal 6 7 6 3 4" xfId="47161"/>
    <cellStyle name="Normal 6 7 6 3 5" xfId="57725"/>
    <cellStyle name="Normal 6 7 6 4" xfId="5260"/>
    <cellStyle name="Normal 6 7 6 5" xfId="15838"/>
    <cellStyle name="Normal 6 7 6 6" xfId="20769"/>
    <cellStyle name="Normal 6 7 6 7" xfId="31326"/>
    <cellStyle name="Normal 6 7 6 8" xfId="41881"/>
    <cellStyle name="Normal 6 7 6 9" xfId="52445"/>
    <cellStyle name="Normal 6 7 7" xfId="5437"/>
    <cellStyle name="Normal 6 7 7 2" xfId="10719"/>
    <cellStyle name="Normal 6 7 7 2 2" xfId="26225"/>
    <cellStyle name="Normal 6 7 7 2 3" xfId="36782"/>
    <cellStyle name="Normal 6 7 7 2 4" xfId="47337"/>
    <cellStyle name="Normal 6 7 7 2 5" xfId="57901"/>
    <cellStyle name="Normal 6 7 7 3" xfId="20945"/>
    <cellStyle name="Normal 6 7 7 4" xfId="31502"/>
    <cellStyle name="Normal 6 7 7 5" xfId="42057"/>
    <cellStyle name="Normal 6 7 7 6" xfId="52621"/>
    <cellStyle name="Normal 6 7 8" xfId="8078"/>
    <cellStyle name="Normal 6 7 8 2" xfId="23585"/>
    <cellStyle name="Normal 6 7 8 3" xfId="34142"/>
    <cellStyle name="Normal 6 7 8 4" xfId="44697"/>
    <cellStyle name="Normal 6 7 8 5" xfId="55261"/>
    <cellStyle name="Normal 6 7 9" xfId="13257"/>
    <cellStyle name="Normal 6 8" xfId="238"/>
    <cellStyle name="Normal 6 8 10" xfId="28954"/>
    <cellStyle name="Normal 6 8 11" xfId="39509"/>
    <cellStyle name="Normal 6 8 12" xfId="50069"/>
    <cellStyle name="Normal 6 8 2" xfId="591"/>
    <cellStyle name="Normal 6 8 2 10" xfId="50420"/>
    <cellStyle name="Normal 6 8 2 2" xfId="1823"/>
    <cellStyle name="Normal 6 8 2 2 2" xfId="7109"/>
    <cellStyle name="Normal 6 8 2 2 2 2" xfId="12390"/>
    <cellStyle name="Normal 6 8 2 2 2 2 2" xfId="27896"/>
    <cellStyle name="Normal 6 8 2 2 2 2 3" xfId="38453"/>
    <cellStyle name="Normal 6 8 2 2 2 2 4" xfId="49008"/>
    <cellStyle name="Normal 6 8 2 2 2 2 5" xfId="59572"/>
    <cellStyle name="Normal 6 8 2 2 2 3" xfId="17509"/>
    <cellStyle name="Normal 6 8 2 2 2 4" xfId="22616"/>
    <cellStyle name="Normal 6 8 2 2 2 5" xfId="33173"/>
    <cellStyle name="Normal 6 8 2 2 2 6" xfId="43728"/>
    <cellStyle name="Normal 6 8 2 2 2 7" xfId="54292"/>
    <cellStyle name="Normal 6 8 2 2 3" xfId="9749"/>
    <cellStyle name="Normal 6 8 2 2 3 2" xfId="25256"/>
    <cellStyle name="Normal 6 8 2 2 3 3" xfId="35813"/>
    <cellStyle name="Normal 6 8 2 2 3 4" xfId="46368"/>
    <cellStyle name="Normal 6 8 2 2 3 5" xfId="56932"/>
    <cellStyle name="Normal 6 8 2 2 4" xfId="4467"/>
    <cellStyle name="Normal 6 8 2 2 5" xfId="15045"/>
    <cellStyle name="Normal 6 8 2 2 6" xfId="19976"/>
    <cellStyle name="Normal 6 8 2 2 7" xfId="30533"/>
    <cellStyle name="Normal 6 8 2 2 8" xfId="41088"/>
    <cellStyle name="Normal 6 8 2 2 9" xfId="51652"/>
    <cellStyle name="Normal 6 8 2 3" xfId="5877"/>
    <cellStyle name="Normal 6 8 2 3 2" xfId="11158"/>
    <cellStyle name="Normal 6 8 2 3 2 2" xfId="26664"/>
    <cellStyle name="Normal 6 8 2 3 2 3" xfId="37221"/>
    <cellStyle name="Normal 6 8 2 3 2 4" xfId="47776"/>
    <cellStyle name="Normal 6 8 2 3 2 5" xfId="58340"/>
    <cellStyle name="Normal 6 8 2 3 3" xfId="16277"/>
    <cellStyle name="Normal 6 8 2 3 4" xfId="21384"/>
    <cellStyle name="Normal 6 8 2 3 5" xfId="31941"/>
    <cellStyle name="Normal 6 8 2 3 6" xfId="42496"/>
    <cellStyle name="Normal 6 8 2 3 7" xfId="53060"/>
    <cellStyle name="Normal 6 8 2 4" xfId="8517"/>
    <cellStyle name="Normal 6 8 2 4 2" xfId="24024"/>
    <cellStyle name="Normal 6 8 2 4 3" xfId="34581"/>
    <cellStyle name="Normal 6 8 2 4 4" xfId="45136"/>
    <cellStyle name="Normal 6 8 2 4 5" xfId="55700"/>
    <cellStyle name="Normal 6 8 2 5" xfId="3235"/>
    <cellStyle name="Normal 6 8 2 6" xfId="13813"/>
    <cellStyle name="Normal 6 8 2 7" xfId="18744"/>
    <cellStyle name="Normal 6 8 2 8" xfId="29301"/>
    <cellStyle name="Normal 6 8 2 9" xfId="39856"/>
    <cellStyle name="Normal 6 8 3" xfId="943"/>
    <cellStyle name="Normal 6 8 3 10" xfId="50772"/>
    <cellStyle name="Normal 6 8 3 2" xfId="2175"/>
    <cellStyle name="Normal 6 8 3 2 2" xfId="7461"/>
    <cellStyle name="Normal 6 8 3 2 2 2" xfId="12742"/>
    <cellStyle name="Normal 6 8 3 2 2 2 2" xfId="28248"/>
    <cellStyle name="Normal 6 8 3 2 2 2 3" xfId="38805"/>
    <cellStyle name="Normal 6 8 3 2 2 2 4" xfId="49360"/>
    <cellStyle name="Normal 6 8 3 2 2 2 5" xfId="59924"/>
    <cellStyle name="Normal 6 8 3 2 2 3" xfId="17861"/>
    <cellStyle name="Normal 6 8 3 2 2 4" xfId="22968"/>
    <cellStyle name="Normal 6 8 3 2 2 5" xfId="33525"/>
    <cellStyle name="Normal 6 8 3 2 2 6" xfId="44080"/>
    <cellStyle name="Normal 6 8 3 2 2 7" xfId="54644"/>
    <cellStyle name="Normal 6 8 3 2 3" xfId="10101"/>
    <cellStyle name="Normal 6 8 3 2 3 2" xfId="25608"/>
    <cellStyle name="Normal 6 8 3 2 3 3" xfId="36165"/>
    <cellStyle name="Normal 6 8 3 2 3 4" xfId="46720"/>
    <cellStyle name="Normal 6 8 3 2 3 5" xfId="57284"/>
    <cellStyle name="Normal 6 8 3 2 4" xfId="4819"/>
    <cellStyle name="Normal 6 8 3 2 5" xfId="15397"/>
    <cellStyle name="Normal 6 8 3 2 6" xfId="20328"/>
    <cellStyle name="Normal 6 8 3 2 7" xfId="30885"/>
    <cellStyle name="Normal 6 8 3 2 8" xfId="41440"/>
    <cellStyle name="Normal 6 8 3 2 9" xfId="52004"/>
    <cellStyle name="Normal 6 8 3 3" xfId="6229"/>
    <cellStyle name="Normal 6 8 3 3 2" xfId="11510"/>
    <cellStyle name="Normal 6 8 3 3 2 2" xfId="27016"/>
    <cellStyle name="Normal 6 8 3 3 2 3" xfId="37573"/>
    <cellStyle name="Normal 6 8 3 3 2 4" xfId="48128"/>
    <cellStyle name="Normal 6 8 3 3 2 5" xfId="58692"/>
    <cellStyle name="Normal 6 8 3 3 3" xfId="16629"/>
    <cellStyle name="Normal 6 8 3 3 4" xfId="21736"/>
    <cellStyle name="Normal 6 8 3 3 5" xfId="32293"/>
    <cellStyle name="Normal 6 8 3 3 6" xfId="42848"/>
    <cellStyle name="Normal 6 8 3 3 7" xfId="53412"/>
    <cellStyle name="Normal 6 8 3 4" xfId="8869"/>
    <cellStyle name="Normal 6 8 3 4 2" xfId="24376"/>
    <cellStyle name="Normal 6 8 3 4 3" xfId="34933"/>
    <cellStyle name="Normal 6 8 3 4 4" xfId="45488"/>
    <cellStyle name="Normal 6 8 3 4 5" xfId="56052"/>
    <cellStyle name="Normal 6 8 3 5" xfId="3587"/>
    <cellStyle name="Normal 6 8 3 6" xfId="14165"/>
    <cellStyle name="Normal 6 8 3 7" xfId="19096"/>
    <cellStyle name="Normal 6 8 3 8" xfId="29653"/>
    <cellStyle name="Normal 6 8 3 9" xfId="40208"/>
    <cellStyle name="Normal 6 8 4" xfId="1471"/>
    <cellStyle name="Normal 6 8 4 2" xfId="6757"/>
    <cellStyle name="Normal 6 8 4 2 2" xfId="12038"/>
    <cellStyle name="Normal 6 8 4 2 2 2" xfId="27544"/>
    <cellStyle name="Normal 6 8 4 2 2 3" xfId="38101"/>
    <cellStyle name="Normal 6 8 4 2 2 4" xfId="48656"/>
    <cellStyle name="Normal 6 8 4 2 2 5" xfId="59220"/>
    <cellStyle name="Normal 6 8 4 2 3" xfId="17157"/>
    <cellStyle name="Normal 6 8 4 2 4" xfId="22264"/>
    <cellStyle name="Normal 6 8 4 2 5" xfId="32821"/>
    <cellStyle name="Normal 6 8 4 2 6" xfId="43376"/>
    <cellStyle name="Normal 6 8 4 2 7" xfId="53940"/>
    <cellStyle name="Normal 6 8 4 3" xfId="9397"/>
    <cellStyle name="Normal 6 8 4 3 2" xfId="24904"/>
    <cellStyle name="Normal 6 8 4 3 3" xfId="35461"/>
    <cellStyle name="Normal 6 8 4 3 4" xfId="46016"/>
    <cellStyle name="Normal 6 8 4 3 5" xfId="56580"/>
    <cellStyle name="Normal 6 8 4 4" xfId="4115"/>
    <cellStyle name="Normal 6 8 4 5" xfId="14693"/>
    <cellStyle name="Normal 6 8 4 6" xfId="19624"/>
    <cellStyle name="Normal 6 8 4 7" xfId="30181"/>
    <cellStyle name="Normal 6 8 4 8" xfId="40736"/>
    <cellStyle name="Normal 6 8 4 9" xfId="51300"/>
    <cellStyle name="Normal 6 8 5" xfId="5524"/>
    <cellStyle name="Normal 6 8 5 2" xfId="10806"/>
    <cellStyle name="Normal 6 8 5 2 2" xfId="26312"/>
    <cellStyle name="Normal 6 8 5 2 3" xfId="36869"/>
    <cellStyle name="Normal 6 8 5 2 4" xfId="47424"/>
    <cellStyle name="Normal 6 8 5 2 5" xfId="57988"/>
    <cellStyle name="Normal 6 8 5 3" xfId="15925"/>
    <cellStyle name="Normal 6 8 5 4" xfId="21032"/>
    <cellStyle name="Normal 6 8 5 5" xfId="31589"/>
    <cellStyle name="Normal 6 8 5 6" xfId="42144"/>
    <cellStyle name="Normal 6 8 5 7" xfId="52708"/>
    <cellStyle name="Normal 6 8 6" xfId="8165"/>
    <cellStyle name="Normal 6 8 6 2" xfId="23672"/>
    <cellStyle name="Normal 6 8 6 3" xfId="34229"/>
    <cellStyle name="Normal 6 8 6 4" xfId="44784"/>
    <cellStyle name="Normal 6 8 6 5" xfId="55348"/>
    <cellStyle name="Normal 6 8 7" xfId="2888"/>
    <cellStyle name="Normal 6 8 8" xfId="13461"/>
    <cellStyle name="Normal 6 8 9" xfId="18393"/>
    <cellStyle name="Normal 6 9" xfId="414"/>
    <cellStyle name="Normal 6 9 10" xfId="39684"/>
    <cellStyle name="Normal 6 9 11" xfId="50244"/>
    <cellStyle name="Normal 6 9 2" xfId="1119"/>
    <cellStyle name="Normal 6 9 2 10" xfId="50948"/>
    <cellStyle name="Normal 6 9 2 2" xfId="2351"/>
    <cellStyle name="Normal 6 9 2 2 2" xfId="7637"/>
    <cellStyle name="Normal 6 9 2 2 2 2" xfId="12918"/>
    <cellStyle name="Normal 6 9 2 2 2 2 2" xfId="28424"/>
    <cellStyle name="Normal 6 9 2 2 2 2 3" xfId="38981"/>
    <cellStyle name="Normal 6 9 2 2 2 2 4" xfId="49536"/>
    <cellStyle name="Normal 6 9 2 2 2 2 5" xfId="60100"/>
    <cellStyle name="Normal 6 9 2 2 2 3" xfId="18037"/>
    <cellStyle name="Normal 6 9 2 2 2 4" xfId="23144"/>
    <cellStyle name="Normal 6 9 2 2 2 5" xfId="33701"/>
    <cellStyle name="Normal 6 9 2 2 2 6" xfId="44256"/>
    <cellStyle name="Normal 6 9 2 2 2 7" xfId="54820"/>
    <cellStyle name="Normal 6 9 2 2 3" xfId="10277"/>
    <cellStyle name="Normal 6 9 2 2 3 2" xfId="25784"/>
    <cellStyle name="Normal 6 9 2 2 3 3" xfId="36341"/>
    <cellStyle name="Normal 6 9 2 2 3 4" xfId="46896"/>
    <cellStyle name="Normal 6 9 2 2 3 5" xfId="57460"/>
    <cellStyle name="Normal 6 9 2 2 4" xfId="4995"/>
    <cellStyle name="Normal 6 9 2 2 5" xfId="15573"/>
    <cellStyle name="Normal 6 9 2 2 6" xfId="20504"/>
    <cellStyle name="Normal 6 9 2 2 7" xfId="31061"/>
    <cellStyle name="Normal 6 9 2 2 8" xfId="41616"/>
    <cellStyle name="Normal 6 9 2 2 9" xfId="52180"/>
    <cellStyle name="Normal 6 9 2 3" xfId="6405"/>
    <cellStyle name="Normal 6 9 2 3 2" xfId="11686"/>
    <cellStyle name="Normal 6 9 2 3 2 2" xfId="27192"/>
    <cellStyle name="Normal 6 9 2 3 2 3" xfId="37749"/>
    <cellStyle name="Normal 6 9 2 3 2 4" xfId="48304"/>
    <cellStyle name="Normal 6 9 2 3 2 5" xfId="58868"/>
    <cellStyle name="Normal 6 9 2 3 3" xfId="16805"/>
    <cellStyle name="Normal 6 9 2 3 4" xfId="21912"/>
    <cellStyle name="Normal 6 9 2 3 5" xfId="32469"/>
    <cellStyle name="Normal 6 9 2 3 6" xfId="43024"/>
    <cellStyle name="Normal 6 9 2 3 7" xfId="53588"/>
    <cellStyle name="Normal 6 9 2 4" xfId="9045"/>
    <cellStyle name="Normal 6 9 2 4 2" xfId="24552"/>
    <cellStyle name="Normal 6 9 2 4 3" xfId="35109"/>
    <cellStyle name="Normal 6 9 2 4 4" xfId="45664"/>
    <cellStyle name="Normal 6 9 2 4 5" xfId="56228"/>
    <cellStyle name="Normal 6 9 2 5" xfId="3763"/>
    <cellStyle name="Normal 6 9 2 6" xfId="14341"/>
    <cellStyle name="Normal 6 9 2 7" xfId="19272"/>
    <cellStyle name="Normal 6 9 2 8" xfId="29829"/>
    <cellStyle name="Normal 6 9 2 9" xfId="40384"/>
    <cellStyle name="Normal 6 9 3" xfId="1647"/>
    <cellStyle name="Normal 6 9 3 2" xfId="6933"/>
    <cellStyle name="Normal 6 9 3 2 2" xfId="12214"/>
    <cellStyle name="Normal 6 9 3 2 2 2" xfId="27720"/>
    <cellStyle name="Normal 6 9 3 2 2 3" xfId="38277"/>
    <cellStyle name="Normal 6 9 3 2 2 4" xfId="48832"/>
    <cellStyle name="Normal 6 9 3 2 2 5" xfId="59396"/>
    <cellStyle name="Normal 6 9 3 2 3" xfId="17333"/>
    <cellStyle name="Normal 6 9 3 2 4" xfId="22440"/>
    <cellStyle name="Normal 6 9 3 2 5" xfId="32997"/>
    <cellStyle name="Normal 6 9 3 2 6" xfId="43552"/>
    <cellStyle name="Normal 6 9 3 2 7" xfId="54116"/>
    <cellStyle name="Normal 6 9 3 3" xfId="9573"/>
    <cellStyle name="Normal 6 9 3 3 2" xfId="25080"/>
    <cellStyle name="Normal 6 9 3 3 3" xfId="35637"/>
    <cellStyle name="Normal 6 9 3 3 4" xfId="46192"/>
    <cellStyle name="Normal 6 9 3 3 5" xfId="56756"/>
    <cellStyle name="Normal 6 9 3 4" xfId="4291"/>
    <cellStyle name="Normal 6 9 3 5" xfId="14869"/>
    <cellStyle name="Normal 6 9 3 6" xfId="19800"/>
    <cellStyle name="Normal 6 9 3 7" xfId="30357"/>
    <cellStyle name="Normal 6 9 3 8" xfId="40912"/>
    <cellStyle name="Normal 6 9 3 9" xfId="51476"/>
    <cellStyle name="Normal 6 9 4" xfId="5700"/>
    <cellStyle name="Normal 6 9 4 2" xfId="10982"/>
    <cellStyle name="Normal 6 9 4 2 2" xfId="26488"/>
    <cellStyle name="Normal 6 9 4 2 3" xfId="37045"/>
    <cellStyle name="Normal 6 9 4 2 4" xfId="47600"/>
    <cellStyle name="Normal 6 9 4 2 5" xfId="58164"/>
    <cellStyle name="Normal 6 9 4 3" xfId="16101"/>
    <cellStyle name="Normal 6 9 4 4" xfId="21208"/>
    <cellStyle name="Normal 6 9 4 5" xfId="31765"/>
    <cellStyle name="Normal 6 9 4 6" xfId="42320"/>
    <cellStyle name="Normal 6 9 4 7" xfId="52884"/>
    <cellStyle name="Normal 6 9 5" xfId="8341"/>
    <cellStyle name="Normal 6 9 5 2" xfId="23848"/>
    <cellStyle name="Normal 6 9 5 3" xfId="34405"/>
    <cellStyle name="Normal 6 9 5 4" xfId="44960"/>
    <cellStyle name="Normal 6 9 5 5" xfId="55524"/>
    <cellStyle name="Normal 6 9 6" xfId="3063"/>
    <cellStyle name="Normal 6 9 7" xfId="13637"/>
    <cellStyle name="Normal 6 9 8" xfId="18568"/>
    <cellStyle name="Normal 6 9 9" xfId="29129"/>
    <cellStyle name="Normal 7" xfId="15"/>
    <cellStyle name="Normal 7 10" xfId="1299"/>
    <cellStyle name="Normal 7 10 2" xfId="6585"/>
    <cellStyle name="Normal 7 10 2 2" xfId="11866"/>
    <cellStyle name="Normal 7 10 2 2 2" xfId="27372"/>
    <cellStyle name="Normal 7 10 2 2 3" xfId="37929"/>
    <cellStyle name="Normal 7 10 2 2 4" xfId="48484"/>
    <cellStyle name="Normal 7 10 2 2 5" xfId="59048"/>
    <cellStyle name="Normal 7 10 2 3" xfId="16985"/>
    <cellStyle name="Normal 7 10 2 4" xfId="22092"/>
    <cellStyle name="Normal 7 10 2 5" xfId="32649"/>
    <cellStyle name="Normal 7 10 2 6" xfId="43204"/>
    <cellStyle name="Normal 7 10 2 7" xfId="53768"/>
    <cellStyle name="Normal 7 10 3" xfId="9225"/>
    <cellStyle name="Normal 7 10 3 2" xfId="24732"/>
    <cellStyle name="Normal 7 10 3 3" xfId="35289"/>
    <cellStyle name="Normal 7 10 3 4" xfId="45844"/>
    <cellStyle name="Normal 7 10 3 5" xfId="56408"/>
    <cellStyle name="Normal 7 10 4" xfId="3943"/>
    <cellStyle name="Normal 7 10 5" xfId="14521"/>
    <cellStyle name="Normal 7 10 6" xfId="19452"/>
    <cellStyle name="Normal 7 10 7" xfId="30009"/>
    <cellStyle name="Normal 7 10 8" xfId="40564"/>
    <cellStyle name="Normal 7 10 9" xfId="51128"/>
    <cellStyle name="Normal 7 11" xfId="2531"/>
    <cellStyle name="Normal 7 11 2" xfId="7817"/>
    <cellStyle name="Normal 7 11 2 2" xfId="13098"/>
    <cellStyle name="Normal 7 11 2 2 2" xfId="28604"/>
    <cellStyle name="Normal 7 11 2 2 3" xfId="39161"/>
    <cellStyle name="Normal 7 11 2 2 4" xfId="49716"/>
    <cellStyle name="Normal 7 11 2 2 5" xfId="60280"/>
    <cellStyle name="Normal 7 11 2 3" xfId="23324"/>
    <cellStyle name="Normal 7 11 2 4" xfId="33881"/>
    <cellStyle name="Normal 7 11 2 5" xfId="44436"/>
    <cellStyle name="Normal 7 11 2 6" xfId="55000"/>
    <cellStyle name="Normal 7 11 3" xfId="10457"/>
    <cellStyle name="Normal 7 11 3 2" xfId="25964"/>
    <cellStyle name="Normal 7 11 3 3" xfId="36521"/>
    <cellStyle name="Normal 7 11 3 4" xfId="47076"/>
    <cellStyle name="Normal 7 11 3 5" xfId="57640"/>
    <cellStyle name="Normal 7 11 4" xfId="5175"/>
    <cellStyle name="Normal 7 11 5" xfId="15753"/>
    <cellStyle name="Normal 7 11 6" xfId="20684"/>
    <cellStyle name="Normal 7 11 7" xfId="31241"/>
    <cellStyle name="Normal 7 11 8" xfId="41796"/>
    <cellStyle name="Normal 7 11 9" xfId="52360"/>
    <cellStyle name="Normal 7 12" xfId="5351"/>
    <cellStyle name="Normal 7 12 2" xfId="10633"/>
    <cellStyle name="Normal 7 12 2 2" xfId="26140"/>
    <cellStyle name="Normal 7 12 2 3" xfId="36697"/>
    <cellStyle name="Normal 7 12 2 4" xfId="47252"/>
    <cellStyle name="Normal 7 12 2 5" xfId="57816"/>
    <cellStyle name="Normal 7 12 3" xfId="20860"/>
    <cellStyle name="Normal 7 12 4" xfId="31417"/>
    <cellStyle name="Normal 7 12 5" xfId="41972"/>
    <cellStyle name="Normal 7 12 6" xfId="52536"/>
    <cellStyle name="Normal 7 13" xfId="7993"/>
    <cellStyle name="Normal 7 13 2" xfId="23500"/>
    <cellStyle name="Normal 7 13 3" xfId="34057"/>
    <cellStyle name="Normal 7 13 4" xfId="44612"/>
    <cellStyle name="Normal 7 13 5" xfId="55176"/>
    <cellStyle name="Normal 7 14" xfId="13289"/>
    <cellStyle name="Normal 7 15" xfId="18218"/>
    <cellStyle name="Normal 7 16" xfId="49895"/>
    <cellStyle name="Normal 7 2" xfId="19"/>
    <cellStyle name="Normal 7 2 2" xfId="61"/>
    <cellStyle name="Normal 7 2 3" xfId="121"/>
    <cellStyle name="Normal 7 2 4" xfId="85"/>
    <cellStyle name="Normal 7 2 4 10" xfId="2741"/>
    <cellStyle name="Normal 7 2 4 11" xfId="13352"/>
    <cellStyle name="Normal 7 2 4 12" xfId="18281"/>
    <cellStyle name="Normal 7 2 4 13" xfId="28815"/>
    <cellStyle name="Normal 7 2 4 14" xfId="39370"/>
    <cellStyle name="Normal 7 2 4 15" xfId="49958"/>
    <cellStyle name="Normal 7 2 4 2" xfId="212"/>
    <cellStyle name="Normal 7 2 4 2 10" xfId="13439"/>
    <cellStyle name="Normal 7 2 4 2 11" xfId="18369"/>
    <cellStyle name="Normal 7 2 4 2 12" xfId="28931"/>
    <cellStyle name="Normal 7 2 4 2 13" xfId="39486"/>
    <cellStyle name="Normal 7 2 4 2 14" xfId="50046"/>
    <cellStyle name="Normal 7 2 4 2 2" xfId="392"/>
    <cellStyle name="Normal 7 2 4 2 2 10" xfId="29107"/>
    <cellStyle name="Normal 7 2 4 2 2 11" xfId="39662"/>
    <cellStyle name="Normal 7 2 4 2 2 12" xfId="50222"/>
    <cellStyle name="Normal 7 2 4 2 2 2" xfId="745"/>
    <cellStyle name="Normal 7 2 4 2 2 2 10" xfId="50574"/>
    <cellStyle name="Normal 7 2 4 2 2 2 2" xfId="1977"/>
    <cellStyle name="Normal 7 2 4 2 2 2 2 2" xfId="7263"/>
    <cellStyle name="Normal 7 2 4 2 2 2 2 2 2" xfId="12544"/>
    <cellStyle name="Normal 7 2 4 2 2 2 2 2 2 2" xfId="28050"/>
    <cellStyle name="Normal 7 2 4 2 2 2 2 2 2 3" xfId="38607"/>
    <cellStyle name="Normal 7 2 4 2 2 2 2 2 2 4" xfId="49162"/>
    <cellStyle name="Normal 7 2 4 2 2 2 2 2 2 5" xfId="59726"/>
    <cellStyle name="Normal 7 2 4 2 2 2 2 2 3" xfId="17663"/>
    <cellStyle name="Normal 7 2 4 2 2 2 2 2 4" xfId="22770"/>
    <cellStyle name="Normal 7 2 4 2 2 2 2 2 5" xfId="33327"/>
    <cellStyle name="Normal 7 2 4 2 2 2 2 2 6" xfId="43882"/>
    <cellStyle name="Normal 7 2 4 2 2 2 2 2 7" xfId="54446"/>
    <cellStyle name="Normal 7 2 4 2 2 2 2 3" xfId="9903"/>
    <cellStyle name="Normal 7 2 4 2 2 2 2 3 2" xfId="25410"/>
    <cellStyle name="Normal 7 2 4 2 2 2 2 3 3" xfId="35967"/>
    <cellStyle name="Normal 7 2 4 2 2 2 2 3 4" xfId="46522"/>
    <cellStyle name="Normal 7 2 4 2 2 2 2 3 5" xfId="57086"/>
    <cellStyle name="Normal 7 2 4 2 2 2 2 4" xfId="4621"/>
    <cellStyle name="Normal 7 2 4 2 2 2 2 5" xfId="15199"/>
    <cellStyle name="Normal 7 2 4 2 2 2 2 6" xfId="20130"/>
    <cellStyle name="Normal 7 2 4 2 2 2 2 7" xfId="30687"/>
    <cellStyle name="Normal 7 2 4 2 2 2 2 8" xfId="41242"/>
    <cellStyle name="Normal 7 2 4 2 2 2 2 9" xfId="51806"/>
    <cellStyle name="Normal 7 2 4 2 2 2 3" xfId="6031"/>
    <cellStyle name="Normal 7 2 4 2 2 2 3 2" xfId="11312"/>
    <cellStyle name="Normal 7 2 4 2 2 2 3 2 2" xfId="26818"/>
    <cellStyle name="Normal 7 2 4 2 2 2 3 2 3" xfId="37375"/>
    <cellStyle name="Normal 7 2 4 2 2 2 3 2 4" xfId="47930"/>
    <cellStyle name="Normal 7 2 4 2 2 2 3 2 5" xfId="58494"/>
    <cellStyle name="Normal 7 2 4 2 2 2 3 3" xfId="16431"/>
    <cellStyle name="Normal 7 2 4 2 2 2 3 4" xfId="21538"/>
    <cellStyle name="Normal 7 2 4 2 2 2 3 5" xfId="32095"/>
    <cellStyle name="Normal 7 2 4 2 2 2 3 6" xfId="42650"/>
    <cellStyle name="Normal 7 2 4 2 2 2 3 7" xfId="53214"/>
    <cellStyle name="Normal 7 2 4 2 2 2 4" xfId="8671"/>
    <cellStyle name="Normal 7 2 4 2 2 2 4 2" xfId="24178"/>
    <cellStyle name="Normal 7 2 4 2 2 2 4 3" xfId="34735"/>
    <cellStyle name="Normal 7 2 4 2 2 2 4 4" xfId="45290"/>
    <cellStyle name="Normal 7 2 4 2 2 2 4 5" xfId="55854"/>
    <cellStyle name="Normal 7 2 4 2 2 2 5" xfId="3389"/>
    <cellStyle name="Normal 7 2 4 2 2 2 6" xfId="13967"/>
    <cellStyle name="Normal 7 2 4 2 2 2 7" xfId="18898"/>
    <cellStyle name="Normal 7 2 4 2 2 2 8" xfId="29455"/>
    <cellStyle name="Normal 7 2 4 2 2 2 9" xfId="40010"/>
    <cellStyle name="Normal 7 2 4 2 2 3" xfId="1097"/>
    <cellStyle name="Normal 7 2 4 2 2 3 10" xfId="50926"/>
    <cellStyle name="Normal 7 2 4 2 2 3 2" xfId="2329"/>
    <cellStyle name="Normal 7 2 4 2 2 3 2 2" xfId="7615"/>
    <cellStyle name="Normal 7 2 4 2 2 3 2 2 2" xfId="12896"/>
    <cellStyle name="Normal 7 2 4 2 2 3 2 2 2 2" xfId="28402"/>
    <cellStyle name="Normal 7 2 4 2 2 3 2 2 2 3" xfId="38959"/>
    <cellStyle name="Normal 7 2 4 2 2 3 2 2 2 4" xfId="49514"/>
    <cellStyle name="Normal 7 2 4 2 2 3 2 2 2 5" xfId="60078"/>
    <cellStyle name="Normal 7 2 4 2 2 3 2 2 3" xfId="18015"/>
    <cellStyle name="Normal 7 2 4 2 2 3 2 2 4" xfId="23122"/>
    <cellStyle name="Normal 7 2 4 2 2 3 2 2 5" xfId="33679"/>
    <cellStyle name="Normal 7 2 4 2 2 3 2 2 6" xfId="44234"/>
    <cellStyle name="Normal 7 2 4 2 2 3 2 2 7" xfId="54798"/>
    <cellStyle name="Normal 7 2 4 2 2 3 2 3" xfId="10255"/>
    <cellStyle name="Normal 7 2 4 2 2 3 2 3 2" xfId="25762"/>
    <cellStyle name="Normal 7 2 4 2 2 3 2 3 3" xfId="36319"/>
    <cellStyle name="Normal 7 2 4 2 2 3 2 3 4" xfId="46874"/>
    <cellStyle name="Normal 7 2 4 2 2 3 2 3 5" xfId="57438"/>
    <cellStyle name="Normal 7 2 4 2 2 3 2 4" xfId="4973"/>
    <cellStyle name="Normal 7 2 4 2 2 3 2 5" xfId="15551"/>
    <cellStyle name="Normal 7 2 4 2 2 3 2 6" xfId="20482"/>
    <cellStyle name="Normal 7 2 4 2 2 3 2 7" xfId="31039"/>
    <cellStyle name="Normal 7 2 4 2 2 3 2 8" xfId="41594"/>
    <cellStyle name="Normal 7 2 4 2 2 3 2 9" xfId="52158"/>
    <cellStyle name="Normal 7 2 4 2 2 3 3" xfId="6383"/>
    <cellStyle name="Normal 7 2 4 2 2 3 3 2" xfId="11664"/>
    <cellStyle name="Normal 7 2 4 2 2 3 3 2 2" xfId="27170"/>
    <cellStyle name="Normal 7 2 4 2 2 3 3 2 3" xfId="37727"/>
    <cellStyle name="Normal 7 2 4 2 2 3 3 2 4" xfId="48282"/>
    <cellStyle name="Normal 7 2 4 2 2 3 3 2 5" xfId="58846"/>
    <cellStyle name="Normal 7 2 4 2 2 3 3 3" xfId="16783"/>
    <cellStyle name="Normal 7 2 4 2 2 3 3 4" xfId="21890"/>
    <cellStyle name="Normal 7 2 4 2 2 3 3 5" xfId="32447"/>
    <cellStyle name="Normal 7 2 4 2 2 3 3 6" xfId="43002"/>
    <cellStyle name="Normal 7 2 4 2 2 3 3 7" xfId="53566"/>
    <cellStyle name="Normal 7 2 4 2 2 3 4" xfId="9023"/>
    <cellStyle name="Normal 7 2 4 2 2 3 4 2" xfId="24530"/>
    <cellStyle name="Normal 7 2 4 2 2 3 4 3" xfId="35087"/>
    <cellStyle name="Normal 7 2 4 2 2 3 4 4" xfId="45642"/>
    <cellStyle name="Normal 7 2 4 2 2 3 4 5" xfId="56206"/>
    <cellStyle name="Normal 7 2 4 2 2 3 5" xfId="3741"/>
    <cellStyle name="Normal 7 2 4 2 2 3 6" xfId="14319"/>
    <cellStyle name="Normal 7 2 4 2 2 3 7" xfId="19250"/>
    <cellStyle name="Normal 7 2 4 2 2 3 8" xfId="29807"/>
    <cellStyle name="Normal 7 2 4 2 2 3 9" xfId="40362"/>
    <cellStyle name="Normal 7 2 4 2 2 4" xfId="1625"/>
    <cellStyle name="Normal 7 2 4 2 2 4 2" xfId="6911"/>
    <cellStyle name="Normal 7 2 4 2 2 4 2 2" xfId="12192"/>
    <cellStyle name="Normal 7 2 4 2 2 4 2 2 2" xfId="27698"/>
    <cellStyle name="Normal 7 2 4 2 2 4 2 2 3" xfId="38255"/>
    <cellStyle name="Normal 7 2 4 2 2 4 2 2 4" xfId="48810"/>
    <cellStyle name="Normal 7 2 4 2 2 4 2 2 5" xfId="59374"/>
    <cellStyle name="Normal 7 2 4 2 2 4 2 3" xfId="17311"/>
    <cellStyle name="Normal 7 2 4 2 2 4 2 4" xfId="22418"/>
    <cellStyle name="Normal 7 2 4 2 2 4 2 5" xfId="32975"/>
    <cellStyle name="Normal 7 2 4 2 2 4 2 6" xfId="43530"/>
    <cellStyle name="Normal 7 2 4 2 2 4 2 7" xfId="54094"/>
    <cellStyle name="Normal 7 2 4 2 2 4 3" xfId="9551"/>
    <cellStyle name="Normal 7 2 4 2 2 4 3 2" xfId="25058"/>
    <cellStyle name="Normal 7 2 4 2 2 4 3 3" xfId="35615"/>
    <cellStyle name="Normal 7 2 4 2 2 4 3 4" xfId="46170"/>
    <cellStyle name="Normal 7 2 4 2 2 4 3 5" xfId="56734"/>
    <cellStyle name="Normal 7 2 4 2 2 4 4" xfId="4269"/>
    <cellStyle name="Normal 7 2 4 2 2 4 5" xfId="14847"/>
    <cellStyle name="Normal 7 2 4 2 2 4 6" xfId="19778"/>
    <cellStyle name="Normal 7 2 4 2 2 4 7" xfId="30335"/>
    <cellStyle name="Normal 7 2 4 2 2 4 8" xfId="40890"/>
    <cellStyle name="Normal 7 2 4 2 2 4 9" xfId="51454"/>
    <cellStyle name="Normal 7 2 4 2 2 5" xfId="5678"/>
    <cellStyle name="Normal 7 2 4 2 2 5 2" xfId="10960"/>
    <cellStyle name="Normal 7 2 4 2 2 5 2 2" xfId="26466"/>
    <cellStyle name="Normal 7 2 4 2 2 5 2 3" xfId="37023"/>
    <cellStyle name="Normal 7 2 4 2 2 5 2 4" xfId="47578"/>
    <cellStyle name="Normal 7 2 4 2 2 5 2 5" xfId="58142"/>
    <cellStyle name="Normal 7 2 4 2 2 5 3" xfId="16079"/>
    <cellStyle name="Normal 7 2 4 2 2 5 4" xfId="21186"/>
    <cellStyle name="Normal 7 2 4 2 2 5 5" xfId="31743"/>
    <cellStyle name="Normal 7 2 4 2 2 5 6" xfId="42298"/>
    <cellStyle name="Normal 7 2 4 2 2 5 7" xfId="52862"/>
    <cellStyle name="Normal 7 2 4 2 2 6" xfId="8319"/>
    <cellStyle name="Normal 7 2 4 2 2 6 2" xfId="23826"/>
    <cellStyle name="Normal 7 2 4 2 2 6 3" xfId="34383"/>
    <cellStyle name="Normal 7 2 4 2 2 6 4" xfId="44938"/>
    <cellStyle name="Normal 7 2 4 2 2 6 5" xfId="55502"/>
    <cellStyle name="Normal 7 2 4 2 2 7" xfId="3041"/>
    <cellStyle name="Normal 7 2 4 2 2 8" xfId="13615"/>
    <cellStyle name="Normal 7 2 4 2 2 9" xfId="18546"/>
    <cellStyle name="Normal 7 2 4 2 3" xfId="568"/>
    <cellStyle name="Normal 7 2 4 2 3 10" xfId="39834"/>
    <cellStyle name="Normal 7 2 4 2 3 11" xfId="50398"/>
    <cellStyle name="Normal 7 2 4 2 3 2" xfId="1273"/>
    <cellStyle name="Normal 7 2 4 2 3 2 10" xfId="51102"/>
    <cellStyle name="Normal 7 2 4 2 3 2 2" xfId="2505"/>
    <cellStyle name="Normal 7 2 4 2 3 2 2 2" xfId="7791"/>
    <cellStyle name="Normal 7 2 4 2 3 2 2 2 2" xfId="13072"/>
    <cellStyle name="Normal 7 2 4 2 3 2 2 2 2 2" xfId="28578"/>
    <cellStyle name="Normal 7 2 4 2 3 2 2 2 2 3" xfId="39135"/>
    <cellStyle name="Normal 7 2 4 2 3 2 2 2 2 4" xfId="49690"/>
    <cellStyle name="Normal 7 2 4 2 3 2 2 2 2 5" xfId="60254"/>
    <cellStyle name="Normal 7 2 4 2 3 2 2 2 3" xfId="18191"/>
    <cellStyle name="Normal 7 2 4 2 3 2 2 2 4" xfId="23298"/>
    <cellStyle name="Normal 7 2 4 2 3 2 2 2 5" xfId="33855"/>
    <cellStyle name="Normal 7 2 4 2 3 2 2 2 6" xfId="44410"/>
    <cellStyle name="Normal 7 2 4 2 3 2 2 2 7" xfId="54974"/>
    <cellStyle name="Normal 7 2 4 2 3 2 2 3" xfId="10431"/>
    <cellStyle name="Normal 7 2 4 2 3 2 2 3 2" xfId="25938"/>
    <cellStyle name="Normal 7 2 4 2 3 2 2 3 3" xfId="36495"/>
    <cellStyle name="Normal 7 2 4 2 3 2 2 3 4" xfId="47050"/>
    <cellStyle name="Normal 7 2 4 2 3 2 2 3 5" xfId="57614"/>
    <cellStyle name="Normal 7 2 4 2 3 2 2 4" xfId="5149"/>
    <cellStyle name="Normal 7 2 4 2 3 2 2 5" xfId="15727"/>
    <cellStyle name="Normal 7 2 4 2 3 2 2 6" xfId="20658"/>
    <cellStyle name="Normal 7 2 4 2 3 2 2 7" xfId="31215"/>
    <cellStyle name="Normal 7 2 4 2 3 2 2 8" xfId="41770"/>
    <cellStyle name="Normal 7 2 4 2 3 2 2 9" xfId="52334"/>
    <cellStyle name="Normal 7 2 4 2 3 2 3" xfId="6559"/>
    <cellStyle name="Normal 7 2 4 2 3 2 3 2" xfId="11840"/>
    <cellStyle name="Normal 7 2 4 2 3 2 3 2 2" xfId="27346"/>
    <cellStyle name="Normal 7 2 4 2 3 2 3 2 3" xfId="37903"/>
    <cellStyle name="Normal 7 2 4 2 3 2 3 2 4" xfId="48458"/>
    <cellStyle name="Normal 7 2 4 2 3 2 3 2 5" xfId="59022"/>
    <cellStyle name="Normal 7 2 4 2 3 2 3 3" xfId="16959"/>
    <cellStyle name="Normal 7 2 4 2 3 2 3 4" xfId="22066"/>
    <cellStyle name="Normal 7 2 4 2 3 2 3 5" xfId="32623"/>
    <cellStyle name="Normal 7 2 4 2 3 2 3 6" xfId="43178"/>
    <cellStyle name="Normal 7 2 4 2 3 2 3 7" xfId="53742"/>
    <cellStyle name="Normal 7 2 4 2 3 2 4" xfId="9199"/>
    <cellStyle name="Normal 7 2 4 2 3 2 4 2" xfId="24706"/>
    <cellStyle name="Normal 7 2 4 2 3 2 4 3" xfId="35263"/>
    <cellStyle name="Normal 7 2 4 2 3 2 4 4" xfId="45818"/>
    <cellStyle name="Normal 7 2 4 2 3 2 4 5" xfId="56382"/>
    <cellStyle name="Normal 7 2 4 2 3 2 5" xfId="3917"/>
    <cellStyle name="Normal 7 2 4 2 3 2 6" xfId="14495"/>
    <cellStyle name="Normal 7 2 4 2 3 2 7" xfId="19426"/>
    <cellStyle name="Normal 7 2 4 2 3 2 8" xfId="29983"/>
    <cellStyle name="Normal 7 2 4 2 3 2 9" xfId="40538"/>
    <cellStyle name="Normal 7 2 4 2 3 3" xfId="1801"/>
    <cellStyle name="Normal 7 2 4 2 3 3 2" xfId="7087"/>
    <cellStyle name="Normal 7 2 4 2 3 3 2 2" xfId="12368"/>
    <cellStyle name="Normal 7 2 4 2 3 3 2 2 2" xfId="27874"/>
    <cellStyle name="Normal 7 2 4 2 3 3 2 2 3" xfId="38431"/>
    <cellStyle name="Normal 7 2 4 2 3 3 2 2 4" xfId="48986"/>
    <cellStyle name="Normal 7 2 4 2 3 3 2 2 5" xfId="59550"/>
    <cellStyle name="Normal 7 2 4 2 3 3 2 3" xfId="17487"/>
    <cellStyle name="Normal 7 2 4 2 3 3 2 4" xfId="22594"/>
    <cellStyle name="Normal 7 2 4 2 3 3 2 5" xfId="33151"/>
    <cellStyle name="Normal 7 2 4 2 3 3 2 6" xfId="43706"/>
    <cellStyle name="Normal 7 2 4 2 3 3 2 7" xfId="54270"/>
    <cellStyle name="Normal 7 2 4 2 3 3 3" xfId="9727"/>
    <cellStyle name="Normal 7 2 4 2 3 3 3 2" xfId="25234"/>
    <cellStyle name="Normal 7 2 4 2 3 3 3 3" xfId="35791"/>
    <cellStyle name="Normal 7 2 4 2 3 3 3 4" xfId="46346"/>
    <cellStyle name="Normal 7 2 4 2 3 3 3 5" xfId="56910"/>
    <cellStyle name="Normal 7 2 4 2 3 3 4" xfId="4445"/>
    <cellStyle name="Normal 7 2 4 2 3 3 5" xfId="15023"/>
    <cellStyle name="Normal 7 2 4 2 3 3 6" xfId="19954"/>
    <cellStyle name="Normal 7 2 4 2 3 3 7" xfId="30511"/>
    <cellStyle name="Normal 7 2 4 2 3 3 8" xfId="41066"/>
    <cellStyle name="Normal 7 2 4 2 3 3 9" xfId="51630"/>
    <cellStyle name="Normal 7 2 4 2 3 4" xfId="5854"/>
    <cellStyle name="Normal 7 2 4 2 3 4 2" xfId="11136"/>
    <cellStyle name="Normal 7 2 4 2 3 4 2 2" xfId="26642"/>
    <cellStyle name="Normal 7 2 4 2 3 4 2 3" xfId="37199"/>
    <cellStyle name="Normal 7 2 4 2 3 4 2 4" xfId="47754"/>
    <cellStyle name="Normal 7 2 4 2 3 4 2 5" xfId="58318"/>
    <cellStyle name="Normal 7 2 4 2 3 4 3" xfId="16255"/>
    <cellStyle name="Normal 7 2 4 2 3 4 4" xfId="21362"/>
    <cellStyle name="Normal 7 2 4 2 3 4 5" xfId="31919"/>
    <cellStyle name="Normal 7 2 4 2 3 4 6" xfId="42474"/>
    <cellStyle name="Normal 7 2 4 2 3 4 7" xfId="53038"/>
    <cellStyle name="Normal 7 2 4 2 3 5" xfId="8495"/>
    <cellStyle name="Normal 7 2 4 2 3 5 2" xfId="24002"/>
    <cellStyle name="Normal 7 2 4 2 3 5 3" xfId="34559"/>
    <cellStyle name="Normal 7 2 4 2 3 5 4" xfId="45114"/>
    <cellStyle name="Normal 7 2 4 2 3 5 5" xfId="55678"/>
    <cellStyle name="Normal 7 2 4 2 3 6" xfId="3213"/>
    <cellStyle name="Normal 7 2 4 2 3 7" xfId="13791"/>
    <cellStyle name="Normal 7 2 4 2 3 8" xfId="18722"/>
    <cellStyle name="Normal 7 2 4 2 3 9" xfId="29279"/>
    <cellStyle name="Normal 7 2 4 2 4" xfId="921"/>
    <cellStyle name="Normal 7 2 4 2 4 10" xfId="50750"/>
    <cellStyle name="Normal 7 2 4 2 4 2" xfId="2153"/>
    <cellStyle name="Normal 7 2 4 2 4 2 2" xfId="7439"/>
    <cellStyle name="Normal 7 2 4 2 4 2 2 2" xfId="12720"/>
    <cellStyle name="Normal 7 2 4 2 4 2 2 2 2" xfId="28226"/>
    <cellStyle name="Normal 7 2 4 2 4 2 2 2 3" xfId="38783"/>
    <cellStyle name="Normal 7 2 4 2 4 2 2 2 4" xfId="49338"/>
    <cellStyle name="Normal 7 2 4 2 4 2 2 2 5" xfId="59902"/>
    <cellStyle name="Normal 7 2 4 2 4 2 2 3" xfId="17839"/>
    <cellStyle name="Normal 7 2 4 2 4 2 2 4" xfId="22946"/>
    <cellStyle name="Normal 7 2 4 2 4 2 2 5" xfId="33503"/>
    <cellStyle name="Normal 7 2 4 2 4 2 2 6" xfId="44058"/>
    <cellStyle name="Normal 7 2 4 2 4 2 2 7" xfId="54622"/>
    <cellStyle name="Normal 7 2 4 2 4 2 3" xfId="10079"/>
    <cellStyle name="Normal 7 2 4 2 4 2 3 2" xfId="25586"/>
    <cellStyle name="Normal 7 2 4 2 4 2 3 3" xfId="36143"/>
    <cellStyle name="Normal 7 2 4 2 4 2 3 4" xfId="46698"/>
    <cellStyle name="Normal 7 2 4 2 4 2 3 5" xfId="57262"/>
    <cellStyle name="Normal 7 2 4 2 4 2 4" xfId="4797"/>
    <cellStyle name="Normal 7 2 4 2 4 2 5" xfId="15375"/>
    <cellStyle name="Normal 7 2 4 2 4 2 6" xfId="20306"/>
    <cellStyle name="Normal 7 2 4 2 4 2 7" xfId="30863"/>
    <cellStyle name="Normal 7 2 4 2 4 2 8" xfId="41418"/>
    <cellStyle name="Normal 7 2 4 2 4 2 9" xfId="51982"/>
    <cellStyle name="Normal 7 2 4 2 4 3" xfId="6207"/>
    <cellStyle name="Normal 7 2 4 2 4 3 2" xfId="11488"/>
    <cellStyle name="Normal 7 2 4 2 4 3 2 2" xfId="26994"/>
    <cellStyle name="Normal 7 2 4 2 4 3 2 3" xfId="37551"/>
    <cellStyle name="Normal 7 2 4 2 4 3 2 4" xfId="48106"/>
    <cellStyle name="Normal 7 2 4 2 4 3 2 5" xfId="58670"/>
    <cellStyle name="Normal 7 2 4 2 4 3 3" xfId="16607"/>
    <cellStyle name="Normal 7 2 4 2 4 3 4" xfId="21714"/>
    <cellStyle name="Normal 7 2 4 2 4 3 5" xfId="32271"/>
    <cellStyle name="Normal 7 2 4 2 4 3 6" xfId="42826"/>
    <cellStyle name="Normal 7 2 4 2 4 3 7" xfId="53390"/>
    <cellStyle name="Normal 7 2 4 2 4 4" xfId="8847"/>
    <cellStyle name="Normal 7 2 4 2 4 4 2" xfId="24354"/>
    <cellStyle name="Normal 7 2 4 2 4 4 3" xfId="34911"/>
    <cellStyle name="Normal 7 2 4 2 4 4 4" xfId="45466"/>
    <cellStyle name="Normal 7 2 4 2 4 4 5" xfId="56030"/>
    <cellStyle name="Normal 7 2 4 2 4 5" xfId="3565"/>
    <cellStyle name="Normal 7 2 4 2 4 6" xfId="14143"/>
    <cellStyle name="Normal 7 2 4 2 4 7" xfId="19074"/>
    <cellStyle name="Normal 7 2 4 2 4 8" xfId="29631"/>
    <cellStyle name="Normal 7 2 4 2 4 9" xfId="40186"/>
    <cellStyle name="Normal 7 2 4 2 5" xfId="1449"/>
    <cellStyle name="Normal 7 2 4 2 5 2" xfId="6735"/>
    <cellStyle name="Normal 7 2 4 2 5 2 2" xfId="12016"/>
    <cellStyle name="Normal 7 2 4 2 5 2 2 2" xfId="27522"/>
    <cellStyle name="Normal 7 2 4 2 5 2 2 3" xfId="38079"/>
    <cellStyle name="Normal 7 2 4 2 5 2 2 4" xfId="48634"/>
    <cellStyle name="Normal 7 2 4 2 5 2 2 5" xfId="59198"/>
    <cellStyle name="Normal 7 2 4 2 5 2 3" xfId="17135"/>
    <cellStyle name="Normal 7 2 4 2 5 2 4" xfId="22242"/>
    <cellStyle name="Normal 7 2 4 2 5 2 5" xfId="32799"/>
    <cellStyle name="Normal 7 2 4 2 5 2 6" xfId="43354"/>
    <cellStyle name="Normal 7 2 4 2 5 2 7" xfId="53918"/>
    <cellStyle name="Normal 7 2 4 2 5 3" xfId="9375"/>
    <cellStyle name="Normal 7 2 4 2 5 3 2" xfId="24882"/>
    <cellStyle name="Normal 7 2 4 2 5 3 3" xfId="35439"/>
    <cellStyle name="Normal 7 2 4 2 5 3 4" xfId="45994"/>
    <cellStyle name="Normal 7 2 4 2 5 3 5" xfId="56558"/>
    <cellStyle name="Normal 7 2 4 2 5 4" xfId="4093"/>
    <cellStyle name="Normal 7 2 4 2 5 5" xfId="14671"/>
    <cellStyle name="Normal 7 2 4 2 5 6" xfId="19602"/>
    <cellStyle name="Normal 7 2 4 2 5 7" xfId="30159"/>
    <cellStyle name="Normal 7 2 4 2 5 8" xfId="40714"/>
    <cellStyle name="Normal 7 2 4 2 5 9" xfId="51278"/>
    <cellStyle name="Normal 7 2 4 2 6" xfId="2681"/>
    <cellStyle name="Normal 7 2 4 2 6 2" xfId="7967"/>
    <cellStyle name="Normal 7 2 4 2 6 2 2" xfId="13248"/>
    <cellStyle name="Normal 7 2 4 2 6 2 2 2" xfId="28754"/>
    <cellStyle name="Normal 7 2 4 2 6 2 2 3" xfId="39311"/>
    <cellStyle name="Normal 7 2 4 2 6 2 2 4" xfId="49866"/>
    <cellStyle name="Normal 7 2 4 2 6 2 2 5" xfId="60430"/>
    <cellStyle name="Normal 7 2 4 2 6 2 3" xfId="23474"/>
    <cellStyle name="Normal 7 2 4 2 6 2 4" xfId="34031"/>
    <cellStyle name="Normal 7 2 4 2 6 2 5" xfId="44586"/>
    <cellStyle name="Normal 7 2 4 2 6 2 6" xfId="55150"/>
    <cellStyle name="Normal 7 2 4 2 6 3" xfId="10607"/>
    <cellStyle name="Normal 7 2 4 2 6 3 2" xfId="26114"/>
    <cellStyle name="Normal 7 2 4 2 6 3 3" xfId="36671"/>
    <cellStyle name="Normal 7 2 4 2 6 3 4" xfId="47226"/>
    <cellStyle name="Normal 7 2 4 2 6 3 5" xfId="57790"/>
    <cellStyle name="Normal 7 2 4 2 6 4" xfId="5325"/>
    <cellStyle name="Normal 7 2 4 2 6 5" xfId="15903"/>
    <cellStyle name="Normal 7 2 4 2 6 6" xfId="20834"/>
    <cellStyle name="Normal 7 2 4 2 6 7" xfId="31391"/>
    <cellStyle name="Normal 7 2 4 2 6 8" xfId="41946"/>
    <cellStyle name="Normal 7 2 4 2 6 9" xfId="52510"/>
    <cellStyle name="Normal 7 2 4 2 7" xfId="5502"/>
    <cellStyle name="Normal 7 2 4 2 7 2" xfId="10784"/>
    <cellStyle name="Normal 7 2 4 2 7 2 2" xfId="26290"/>
    <cellStyle name="Normal 7 2 4 2 7 2 3" xfId="36847"/>
    <cellStyle name="Normal 7 2 4 2 7 2 4" xfId="47402"/>
    <cellStyle name="Normal 7 2 4 2 7 2 5" xfId="57966"/>
    <cellStyle name="Normal 7 2 4 2 7 3" xfId="21010"/>
    <cellStyle name="Normal 7 2 4 2 7 4" xfId="31567"/>
    <cellStyle name="Normal 7 2 4 2 7 5" xfId="42122"/>
    <cellStyle name="Normal 7 2 4 2 7 6" xfId="52686"/>
    <cellStyle name="Normal 7 2 4 2 8" xfId="8143"/>
    <cellStyle name="Normal 7 2 4 2 8 2" xfId="23650"/>
    <cellStyle name="Normal 7 2 4 2 8 3" xfId="34207"/>
    <cellStyle name="Normal 7 2 4 2 8 4" xfId="44762"/>
    <cellStyle name="Normal 7 2 4 2 8 5" xfId="55326"/>
    <cellStyle name="Normal 7 2 4 2 9" xfId="2858"/>
    <cellStyle name="Normal 7 2 4 3" xfId="305"/>
    <cellStyle name="Normal 7 2 4 3 10" xfId="29020"/>
    <cellStyle name="Normal 7 2 4 3 11" xfId="39575"/>
    <cellStyle name="Normal 7 2 4 3 12" xfId="50135"/>
    <cellStyle name="Normal 7 2 4 3 2" xfId="658"/>
    <cellStyle name="Normal 7 2 4 3 2 10" xfId="50487"/>
    <cellStyle name="Normal 7 2 4 3 2 2" xfId="1890"/>
    <cellStyle name="Normal 7 2 4 3 2 2 2" xfId="7176"/>
    <cellStyle name="Normal 7 2 4 3 2 2 2 2" xfId="12457"/>
    <cellStyle name="Normal 7 2 4 3 2 2 2 2 2" xfId="27963"/>
    <cellStyle name="Normal 7 2 4 3 2 2 2 2 3" xfId="38520"/>
    <cellStyle name="Normal 7 2 4 3 2 2 2 2 4" xfId="49075"/>
    <cellStyle name="Normal 7 2 4 3 2 2 2 2 5" xfId="59639"/>
    <cellStyle name="Normal 7 2 4 3 2 2 2 3" xfId="17576"/>
    <cellStyle name="Normal 7 2 4 3 2 2 2 4" xfId="22683"/>
    <cellStyle name="Normal 7 2 4 3 2 2 2 5" xfId="33240"/>
    <cellStyle name="Normal 7 2 4 3 2 2 2 6" xfId="43795"/>
    <cellStyle name="Normal 7 2 4 3 2 2 2 7" xfId="54359"/>
    <cellStyle name="Normal 7 2 4 3 2 2 3" xfId="9816"/>
    <cellStyle name="Normal 7 2 4 3 2 2 3 2" xfId="25323"/>
    <cellStyle name="Normal 7 2 4 3 2 2 3 3" xfId="35880"/>
    <cellStyle name="Normal 7 2 4 3 2 2 3 4" xfId="46435"/>
    <cellStyle name="Normal 7 2 4 3 2 2 3 5" xfId="56999"/>
    <cellStyle name="Normal 7 2 4 3 2 2 4" xfId="4534"/>
    <cellStyle name="Normal 7 2 4 3 2 2 5" xfId="15112"/>
    <cellStyle name="Normal 7 2 4 3 2 2 6" xfId="20043"/>
    <cellStyle name="Normal 7 2 4 3 2 2 7" xfId="30600"/>
    <cellStyle name="Normal 7 2 4 3 2 2 8" xfId="41155"/>
    <cellStyle name="Normal 7 2 4 3 2 2 9" xfId="51719"/>
    <cellStyle name="Normal 7 2 4 3 2 3" xfId="5944"/>
    <cellStyle name="Normal 7 2 4 3 2 3 2" xfId="11225"/>
    <cellStyle name="Normal 7 2 4 3 2 3 2 2" xfId="26731"/>
    <cellStyle name="Normal 7 2 4 3 2 3 2 3" xfId="37288"/>
    <cellStyle name="Normal 7 2 4 3 2 3 2 4" xfId="47843"/>
    <cellStyle name="Normal 7 2 4 3 2 3 2 5" xfId="58407"/>
    <cellStyle name="Normal 7 2 4 3 2 3 3" xfId="16344"/>
    <cellStyle name="Normal 7 2 4 3 2 3 4" xfId="21451"/>
    <cellStyle name="Normal 7 2 4 3 2 3 5" xfId="32008"/>
    <cellStyle name="Normal 7 2 4 3 2 3 6" xfId="42563"/>
    <cellStyle name="Normal 7 2 4 3 2 3 7" xfId="53127"/>
    <cellStyle name="Normal 7 2 4 3 2 4" xfId="8584"/>
    <cellStyle name="Normal 7 2 4 3 2 4 2" xfId="24091"/>
    <cellStyle name="Normal 7 2 4 3 2 4 3" xfId="34648"/>
    <cellStyle name="Normal 7 2 4 3 2 4 4" xfId="45203"/>
    <cellStyle name="Normal 7 2 4 3 2 4 5" xfId="55767"/>
    <cellStyle name="Normal 7 2 4 3 2 5" xfId="3302"/>
    <cellStyle name="Normal 7 2 4 3 2 6" xfId="13880"/>
    <cellStyle name="Normal 7 2 4 3 2 7" xfId="18811"/>
    <cellStyle name="Normal 7 2 4 3 2 8" xfId="29368"/>
    <cellStyle name="Normal 7 2 4 3 2 9" xfId="39923"/>
    <cellStyle name="Normal 7 2 4 3 3" xfId="1010"/>
    <cellStyle name="Normal 7 2 4 3 3 10" xfId="50839"/>
    <cellStyle name="Normal 7 2 4 3 3 2" xfId="2242"/>
    <cellStyle name="Normal 7 2 4 3 3 2 2" xfId="7528"/>
    <cellStyle name="Normal 7 2 4 3 3 2 2 2" xfId="12809"/>
    <cellStyle name="Normal 7 2 4 3 3 2 2 2 2" xfId="28315"/>
    <cellStyle name="Normal 7 2 4 3 3 2 2 2 3" xfId="38872"/>
    <cellStyle name="Normal 7 2 4 3 3 2 2 2 4" xfId="49427"/>
    <cellStyle name="Normal 7 2 4 3 3 2 2 2 5" xfId="59991"/>
    <cellStyle name="Normal 7 2 4 3 3 2 2 3" xfId="17928"/>
    <cellStyle name="Normal 7 2 4 3 3 2 2 4" xfId="23035"/>
    <cellStyle name="Normal 7 2 4 3 3 2 2 5" xfId="33592"/>
    <cellStyle name="Normal 7 2 4 3 3 2 2 6" xfId="44147"/>
    <cellStyle name="Normal 7 2 4 3 3 2 2 7" xfId="54711"/>
    <cellStyle name="Normal 7 2 4 3 3 2 3" xfId="10168"/>
    <cellStyle name="Normal 7 2 4 3 3 2 3 2" xfId="25675"/>
    <cellStyle name="Normal 7 2 4 3 3 2 3 3" xfId="36232"/>
    <cellStyle name="Normal 7 2 4 3 3 2 3 4" xfId="46787"/>
    <cellStyle name="Normal 7 2 4 3 3 2 3 5" xfId="57351"/>
    <cellStyle name="Normal 7 2 4 3 3 2 4" xfId="4886"/>
    <cellStyle name="Normal 7 2 4 3 3 2 5" xfId="15464"/>
    <cellStyle name="Normal 7 2 4 3 3 2 6" xfId="20395"/>
    <cellStyle name="Normal 7 2 4 3 3 2 7" xfId="30952"/>
    <cellStyle name="Normal 7 2 4 3 3 2 8" xfId="41507"/>
    <cellStyle name="Normal 7 2 4 3 3 2 9" xfId="52071"/>
    <cellStyle name="Normal 7 2 4 3 3 3" xfId="6296"/>
    <cellStyle name="Normal 7 2 4 3 3 3 2" xfId="11577"/>
    <cellStyle name="Normal 7 2 4 3 3 3 2 2" xfId="27083"/>
    <cellStyle name="Normal 7 2 4 3 3 3 2 3" xfId="37640"/>
    <cellStyle name="Normal 7 2 4 3 3 3 2 4" xfId="48195"/>
    <cellStyle name="Normal 7 2 4 3 3 3 2 5" xfId="58759"/>
    <cellStyle name="Normal 7 2 4 3 3 3 3" xfId="16696"/>
    <cellStyle name="Normal 7 2 4 3 3 3 4" xfId="21803"/>
    <cellStyle name="Normal 7 2 4 3 3 3 5" xfId="32360"/>
    <cellStyle name="Normal 7 2 4 3 3 3 6" xfId="42915"/>
    <cellStyle name="Normal 7 2 4 3 3 3 7" xfId="53479"/>
    <cellStyle name="Normal 7 2 4 3 3 4" xfId="8936"/>
    <cellStyle name="Normal 7 2 4 3 3 4 2" xfId="24443"/>
    <cellStyle name="Normal 7 2 4 3 3 4 3" xfId="35000"/>
    <cellStyle name="Normal 7 2 4 3 3 4 4" xfId="45555"/>
    <cellStyle name="Normal 7 2 4 3 3 4 5" xfId="56119"/>
    <cellStyle name="Normal 7 2 4 3 3 5" xfId="3654"/>
    <cellStyle name="Normal 7 2 4 3 3 6" xfId="14232"/>
    <cellStyle name="Normal 7 2 4 3 3 7" xfId="19163"/>
    <cellStyle name="Normal 7 2 4 3 3 8" xfId="29720"/>
    <cellStyle name="Normal 7 2 4 3 3 9" xfId="40275"/>
    <cellStyle name="Normal 7 2 4 3 4" xfId="1538"/>
    <cellStyle name="Normal 7 2 4 3 4 2" xfId="6824"/>
    <cellStyle name="Normal 7 2 4 3 4 2 2" xfId="12105"/>
    <cellStyle name="Normal 7 2 4 3 4 2 2 2" xfId="27611"/>
    <cellStyle name="Normal 7 2 4 3 4 2 2 3" xfId="38168"/>
    <cellStyle name="Normal 7 2 4 3 4 2 2 4" xfId="48723"/>
    <cellStyle name="Normal 7 2 4 3 4 2 2 5" xfId="59287"/>
    <cellStyle name="Normal 7 2 4 3 4 2 3" xfId="17224"/>
    <cellStyle name="Normal 7 2 4 3 4 2 4" xfId="22331"/>
    <cellStyle name="Normal 7 2 4 3 4 2 5" xfId="32888"/>
    <cellStyle name="Normal 7 2 4 3 4 2 6" xfId="43443"/>
    <cellStyle name="Normal 7 2 4 3 4 2 7" xfId="54007"/>
    <cellStyle name="Normal 7 2 4 3 4 3" xfId="9464"/>
    <cellStyle name="Normal 7 2 4 3 4 3 2" xfId="24971"/>
    <cellStyle name="Normal 7 2 4 3 4 3 3" xfId="35528"/>
    <cellStyle name="Normal 7 2 4 3 4 3 4" xfId="46083"/>
    <cellStyle name="Normal 7 2 4 3 4 3 5" xfId="56647"/>
    <cellStyle name="Normal 7 2 4 3 4 4" xfId="4182"/>
    <cellStyle name="Normal 7 2 4 3 4 5" xfId="14760"/>
    <cellStyle name="Normal 7 2 4 3 4 6" xfId="19691"/>
    <cellStyle name="Normal 7 2 4 3 4 7" xfId="30248"/>
    <cellStyle name="Normal 7 2 4 3 4 8" xfId="40803"/>
    <cellStyle name="Normal 7 2 4 3 4 9" xfId="51367"/>
    <cellStyle name="Normal 7 2 4 3 5" xfId="5591"/>
    <cellStyle name="Normal 7 2 4 3 5 2" xfId="10873"/>
    <cellStyle name="Normal 7 2 4 3 5 2 2" xfId="26379"/>
    <cellStyle name="Normal 7 2 4 3 5 2 3" xfId="36936"/>
    <cellStyle name="Normal 7 2 4 3 5 2 4" xfId="47491"/>
    <cellStyle name="Normal 7 2 4 3 5 2 5" xfId="58055"/>
    <cellStyle name="Normal 7 2 4 3 5 3" xfId="15992"/>
    <cellStyle name="Normal 7 2 4 3 5 4" xfId="21099"/>
    <cellStyle name="Normal 7 2 4 3 5 5" xfId="31656"/>
    <cellStyle name="Normal 7 2 4 3 5 6" xfId="42211"/>
    <cellStyle name="Normal 7 2 4 3 5 7" xfId="52775"/>
    <cellStyle name="Normal 7 2 4 3 6" xfId="8232"/>
    <cellStyle name="Normal 7 2 4 3 6 2" xfId="23739"/>
    <cellStyle name="Normal 7 2 4 3 6 3" xfId="34296"/>
    <cellStyle name="Normal 7 2 4 3 6 4" xfId="44851"/>
    <cellStyle name="Normal 7 2 4 3 6 5" xfId="55415"/>
    <cellStyle name="Normal 7 2 4 3 7" xfId="2954"/>
    <cellStyle name="Normal 7 2 4 3 8" xfId="13528"/>
    <cellStyle name="Normal 7 2 4 3 9" xfId="18459"/>
    <cellStyle name="Normal 7 2 4 4" xfId="481"/>
    <cellStyle name="Normal 7 2 4 4 10" xfId="39749"/>
    <cellStyle name="Normal 7 2 4 4 11" xfId="50311"/>
    <cellStyle name="Normal 7 2 4 4 2" xfId="1186"/>
    <cellStyle name="Normal 7 2 4 4 2 10" xfId="51015"/>
    <cellStyle name="Normal 7 2 4 4 2 2" xfId="2418"/>
    <cellStyle name="Normal 7 2 4 4 2 2 2" xfId="7704"/>
    <cellStyle name="Normal 7 2 4 4 2 2 2 2" xfId="12985"/>
    <cellStyle name="Normal 7 2 4 4 2 2 2 2 2" xfId="28491"/>
    <cellStyle name="Normal 7 2 4 4 2 2 2 2 3" xfId="39048"/>
    <cellStyle name="Normal 7 2 4 4 2 2 2 2 4" xfId="49603"/>
    <cellStyle name="Normal 7 2 4 4 2 2 2 2 5" xfId="60167"/>
    <cellStyle name="Normal 7 2 4 4 2 2 2 3" xfId="18104"/>
    <cellStyle name="Normal 7 2 4 4 2 2 2 4" xfId="23211"/>
    <cellStyle name="Normal 7 2 4 4 2 2 2 5" xfId="33768"/>
    <cellStyle name="Normal 7 2 4 4 2 2 2 6" xfId="44323"/>
    <cellStyle name="Normal 7 2 4 4 2 2 2 7" xfId="54887"/>
    <cellStyle name="Normal 7 2 4 4 2 2 3" xfId="10344"/>
    <cellStyle name="Normal 7 2 4 4 2 2 3 2" xfId="25851"/>
    <cellStyle name="Normal 7 2 4 4 2 2 3 3" xfId="36408"/>
    <cellStyle name="Normal 7 2 4 4 2 2 3 4" xfId="46963"/>
    <cellStyle name="Normal 7 2 4 4 2 2 3 5" xfId="57527"/>
    <cellStyle name="Normal 7 2 4 4 2 2 4" xfId="5062"/>
    <cellStyle name="Normal 7 2 4 4 2 2 5" xfId="15640"/>
    <cellStyle name="Normal 7 2 4 4 2 2 6" xfId="20571"/>
    <cellStyle name="Normal 7 2 4 4 2 2 7" xfId="31128"/>
    <cellStyle name="Normal 7 2 4 4 2 2 8" xfId="41683"/>
    <cellStyle name="Normal 7 2 4 4 2 2 9" xfId="52247"/>
    <cellStyle name="Normal 7 2 4 4 2 3" xfId="6472"/>
    <cellStyle name="Normal 7 2 4 4 2 3 2" xfId="11753"/>
    <cellStyle name="Normal 7 2 4 4 2 3 2 2" xfId="27259"/>
    <cellStyle name="Normal 7 2 4 4 2 3 2 3" xfId="37816"/>
    <cellStyle name="Normal 7 2 4 4 2 3 2 4" xfId="48371"/>
    <cellStyle name="Normal 7 2 4 4 2 3 2 5" xfId="58935"/>
    <cellStyle name="Normal 7 2 4 4 2 3 3" xfId="16872"/>
    <cellStyle name="Normal 7 2 4 4 2 3 4" xfId="21979"/>
    <cellStyle name="Normal 7 2 4 4 2 3 5" xfId="32536"/>
    <cellStyle name="Normal 7 2 4 4 2 3 6" xfId="43091"/>
    <cellStyle name="Normal 7 2 4 4 2 3 7" xfId="53655"/>
    <cellStyle name="Normal 7 2 4 4 2 4" xfId="9112"/>
    <cellStyle name="Normal 7 2 4 4 2 4 2" xfId="24619"/>
    <cellStyle name="Normal 7 2 4 4 2 4 3" xfId="35176"/>
    <cellStyle name="Normal 7 2 4 4 2 4 4" xfId="45731"/>
    <cellStyle name="Normal 7 2 4 4 2 4 5" xfId="56295"/>
    <cellStyle name="Normal 7 2 4 4 2 5" xfId="3830"/>
    <cellStyle name="Normal 7 2 4 4 2 6" xfId="14408"/>
    <cellStyle name="Normal 7 2 4 4 2 7" xfId="19339"/>
    <cellStyle name="Normal 7 2 4 4 2 8" xfId="29896"/>
    <cellStyle name="Normal 7 2 4 4 2 9" xfId="40451"/>
    <cellStyle name="Normal 7 2 4 4 3" xfId="1714"/>
    <cellStyle name="Normal 7 2 4 4 3 2" xfId="7000"/>
    <cellStyle name="Normal 7 2 4 4 3 2 2" xfId="12281"/>
    <cellStyle name="Normal 7 2 4 4 3 2 2 2" xfId="27787"/>
    <cellStyle name="Normal 7 2 4 4 3 2 2 3" xfId="38344"/>
    <cellStyle name="Normal 7 2 4 4 3 2 2 4" xfId="48899"/>
    <cellStyle name="Normal 7 2 4 4 3 2 2 5" xfId="59463"/>
    <cellStyle name="Normal 7 2 4 4 3 2 3" xfId="17400"/>
    <cellStyle name="Normal 7 2 4 4 3 2 4" xfId="22507"/>
    <cellStyle name="Normal 7 2 4 4 3 2 5" xfId="33064"/>
    <cellStyle name="Normal 7 2 4 4 3 2 6" xfId="43619"/>
    <cellStyle name="Normal 7 2 4 4 3 2 7" xfId="54183"/>
    <cellStyle name="Normal 7 2 4 4 3 3" xfId="9640"/>
    <cellStyle name="Normal 7 2 4 4 3 3 2" xfId="25147"/>
    <cellStyle name="Normal 7 2 4 4 3 3 3" xfId="35704"/>
    <cellStyle name="Normal 7 2 4 4 3 3 4" xfId="46259"/>
    <cellStyle name="Normal 7 2 4 4 3 3 5" xfId="56823"/>
    <cellStyle name="Normal 7 2 4 4 3 4" xfId="4358"/>
    <cellStyle name="Normal 7 2 4 4 3 5" xfId="14936"/>
    <cellStyle name="Normal 7 2 4 4 3 6" xfId="19867"/>
    <cellStyle name="Normal 7 2 4 4 3 7" xfId="30424"/>
    <cellStyle name="Normal 7 2 4 4 3 8" xfId="40979"/>
    <cellStyle name="Normal 7 2 4 4 3 9" xfId="51543"/>
    <cellStyle name="Normal 7 2 4 4 4" xfId="5767"/>
    <cellStyle name="Normal 7 2 4 4 4 2" xfId="11049"/>
    <cellStyle name="Normal 7 2 4 4 4 2 2" xfId="26555"/>
    <cellStyle name="Normal 7 2 4 4 4 2 3" xfId="37112"/>
    <cellStyle name="Normal 7 2 4 4 4 2 4" xfId="47667"/>
    <cellStyle name="Normal 7 2 4 4 4 2 5" xfId="58231"/>
    <cellStyle name="Normal 7 2 4 4 4 3" xfId="16168"/>
    <cellStyle name="Normal 7 2 4 4 4 4" xfId="21275"/>
    <cellStyle name="Normal 7 2 4 4 4 5" xfId="31832"/>
    <cellStyle name="Normal 7 2 4 4 4 6" xfId="42387"/>
    <cellStyle name="Normal 7 2 4 4 4 7" xfId="52951"/>
    <cellStyle name="Normal 7 2 4 4 5" xfId="8408"/>
    <cellStyle name="Normal 7 2 4 4 5 2" xfId="23915"/>
    <cellStyle name="Normal 7 2 4 4 5 3" xfId="34472"/>
    <cellStyle name="Normal 7 2 4 4 5 4" xfId="45027"/>
    <cellStyle name="Normal 7 2 4 4 5 5" xfId="55591"/>
    <cellStyle name="Normal 7 2 4 4 6" xfId="3128"/>
    <cellStyle name="Normal 7 2 4 4 7" xfId="13704"/>
    <cellStyle name="Normal 7 2 4 4 8" xfId="18635"/>
    <cellStyle name="Normal 7 2 4 4 9" xfId="29194"/>
    <cellStyle name="Normal 7 2 4 5" xfId="834"/>
    <cellStyle name="Normal 7 2 4 5 10" xfId="50663"/>
    <cellStyle name="Normal 7 2 4 5 2" xfId="2066"/>
    <cellStyle name="Normal 7 2 4 5 2 2" xfId="7352"/>
    <cellStyle name="Normal 7 2 4 5 2 2 2" xfId="12633"/>
    <cellStyle name="Normal 7 2 4 5 2 2 2 2" xfId="28139"/>
    <cellStyle name="Normal 7 2 4 5 2 2 2 3" xfId="38696"/>
    <cellStyle name="Normal 7 2 4 5 2 2 2 4" xfId="49251"/>
    <cellStyle name="Normal 7 2 4 5 2 2 2 5" xfId="59815"/>
    <cellStyle name="Normal 7 2 4 5 2 2 3" xfId="17752"/>
    <cellStyle name="Normal 7 2 4 5 2 2 4" xfId="22859"/>
    <cellStyle name="Normal 7 2 4 5 2 2 5" xfId="33416"/>
    <cellStyle name="Normal 7 2 4 5 2 2 6" xfId="43971"/>
    <cellStyle name="Normal 7 2 4 5 2 2 7" xfId="54535"/>
    <cellStyle name="Normal 7 2 4 5 2 3" xfId="9992"/>
    <cellStyle name="Normal 7 2 4 5 2 3 2" xfId="25499"/>
    <cellStyle name="Normal 7 2 4 5 2 3 3" xfId="36056"/>
    <cellStyle name="Normal 7 2 4 5 2 3 4" xfId="46611"/>
    <cellStyle name="Normal 7 2 4 5 2 3 5" xfId="57175"/>
    <cellStyle name="Normal 7 2 4 5 2 4" xfId="4710"/>
    <cellStyle name="Normal 7 2 4 5 2 5" xfId="15288"/>
    <cellStyle name="Normal 7 2 4 5 2 6" xfId="20219"/>
    <cellStyle name="Normal 7 2 4 5 2 7" xfId="30776"/>
    <cellStyle name="Normal 7 2 4 5 2 8" xfId="41331"/>
    <cellStyle name="Normal 7 2 4 5 2 9" xfId="51895"/>
    <cellStyle name="Normal 7 2 4 5 3" xfId="6120"/>
    <cellStyle name="Normal 7 2 4 5 3 2" xfId="11401"/>
    <cellStyle name="Normal 7 2 4 5 3 2 2" xfId="26907"/>
    <cellStyle name="Normal 7 2 4 5 3 2 3" xfId="37464"/>
    <cellStyle name="Normal 7 2 4 5 3 2 4" xfId="48019"/>
    <cellStyle name="Normal 7 2 4 5 3 2 5" xfId="58583"/>
    <cellStyle name="Normal 7 2 4 5 3 3" xfId="16520"/>
    <cellStyle name="Normal 7 2 4 5 3 4" xfId="21627"/>
    <cellStyle name="Normal 7 2 4 5 3 5" xfId="32184"/>
    <cellStyle name="Normal 7 2 4 5 3 6" xfId="42739"/>
    <cellStyle name="Normal 7 2 4 5 3 7" xfId="53303"/>
    <cellStyle name="Normal 7 2 4 5 4" xfId="8760"/>
    <cellStyle name="Normal 7 2 4 5 4 2" xfId="24267"/>
    <cellStyle name="Normal 7 2 4 5 4 3" xfId="34824"/>
    <cellStyle name="Normal 7 2 4 5 4 4" xfId="45379"/>
    <cellStyle name="Normal 7 2 4 5 4 5" xfId="55943"/>
    <cellStyle name="Normal 7 2 4 5 5" xfId="3478"/>
    <cellStyle name="Normal 7 2 4 5 6" xfId="14056"/>
    <cellStyle name="Normal 7 2 4 5 7" xfId="18987"/>
    <cellStyle name="Normal 7 2 4 5 8" xfId="29544"/>
    <cellStyle name="Normal 7 2 4 5 9" xfId="40099"/>
    <cellStyle name="Normal 7 2 4 6" xfId="1362"/>
    <cellStyle name="Normal 7 2 4 6 2" xfId="6648"/>
    <cellStyle name="Normal 7 2 4 6 2 2" xfId="11929"/>
    <cellStyle name="Normal 7 2 4 6 2 2 2" xfId="27435"/>
    <cellStyle name="Normal 7 2 4 6 2 2 3" xfId="37992"/>
    <cellStyle name="Normal 7 2 4 6 2 2 4" xfId="48547"/>
    <cellStyle name="Normal 7 2 4 6 2 2 5" xfId="59111"/>
    <cellStyle name="Normal 7 2 4 6 2 3" xfId="17048"/>
    <cellStyle name="Normal 7 2 4 6 2 4" xfId="22155"/>
    <cellStyle name="Normal 7 2 4 6 2 5" xfId="32712"/>
    <cellStyle name="Normal 7 2 4 6 2 6" xfId="43267"/>
    <cellStyle name="Normal 7 2 4 6 2 7" xfId="53831"/>
    <cellStyle name="Normal 7 2 4 6 3" xfId="9288"/>
    <cellStyle name="Normal 7 2 4 6 3 2" xfId="24795"/>
    <cellStyle name="Normal 7 2 4 6 3 3" xfId="35352"/>
    <cellStyle name="Normal 7 2 4 6 3 4" xfId="45907"/>
    <cellStyle name="Normal 7 2 4 6 3 5" xfId="56471"/>
    <cellStyle name="Normal 7 2 4 6 4" xfId="4006"/>
    <cellStyle name="Normal 7 2 4 6 5" xfId="14584"/>
    <cellStyle name="Normal 7 2 4 6 6" xfId="19515"/>
    <cellStyle name="Normal 7 2 4 6 7" xfId="30072"/>
    <cellStyle name="Normal 7 2 4 6 8" xfId="40627"/>
    <cellStyle name="Normal 7 2 4 6 9" xfId="51191"/>
    <cellStyle name="Normal 7 2 4 7" xfId="2594"/>
    <cellStyle name="Normal 7 2 4 7 2" xfId="7880"/>
    <cellStyle name="Normal 7 2 4 7 2 2" xfId="13161"/>
    <cellStyle name="Normal 7 2 4 7 2 2 2" xfId="28667"/>
    <cellStyle name="Normal 7 2 4 7 2 2 3" xfId="39224"/>
    <cellStyle name="Normal 7 2 4 7 2 2 4" xfId="49779"/>
    <cellStyle name="Normal 7 2 4 7 2 2 5" xfId="60343"/>
    <cellStyle name="Normal 7 2 4 7 2 3" xfId="23387"/>
    <cellStyle name="Normal 7 2 4 7 2 4" xfId="33944"/>
    <cellStyle name="Normal 7 2 4 7 2 5" xfId="44499"/>
    <cellStyle name="Normal 7 2 4 7 2 6" xfId="55063"/>
    <cellStyle name="Normal 7 2 4 7 3" xfId="10520"/>
    <cellStyle name="Normal 7 2 4 7 3 2" xfId="26027"/>
    <cellStyle name="Normal 7 2 4 7 3 3" xfId="36584"/>
    <cellStyle name="Normal 7 2 4 7 3 4" xfId="47139"/>
    <cellStyle name="Normal 7 2 4 7 3 5" xfId="57703"/>
    <cellStyle name="Normal 7 2 4 7 4" xfId="5238"/>
    <cellStyle name="Normal 7 2 4 7 5" xfId="15816"/>
    <cellStyle name="Normal 7 2 4 7 6" xfId="20747"/>
    <cellStyle name="Normal 7 2 4 7 7" xfId="31304"/>
    <cellStyle name="Normal 7 2 4 7 8" xfId="41859"/>
    <cellStyle name="Normal 7 2 4 7 9" xfId="52423"/>
    <cellStyle name="Normal 7 2 4 8" xfId="5415"/>
    <cellStyle name="Normal 7 2 4 8 2" xfId="10697"/>
    <cellStyle name="Normal 7 2 4 8 2 2" xfId="26203"/>
    <cellStyle name="Normal 7 2 4 8 2 3" xfId="36760"/>
    <cellStyle name="Normal 7 2 4 8 2 4" xfId="47315"/>
    <cellStyle name="Normal 7 2 4 8 2 5" xfId="57879"/>
    <cellStyle name="Normal 7 2 4 8 3" xfId="20923"/>
    <cellStyle name="Normal 7 2 4 8 4" xfId="31480"/>
    <cellStyle name="Normal 7 2 4 8 5" xfId="42035"/>
    <cellStyle name="Normal 7 2 4 8 6" xfId="52599"/>
    <cellStyle name="Normal 7 2 4 9" xfId="8056"/>
    <cellStyle name="Normal 7 2 4 9 2" xfId="23563"/>
    <cellStyle name="Normal 7 2 4 9 3" xfId="34120"/>
    <cellStyle name="Normal 7 2 4 9 4" xfId="44675"/>
    <cellStyle name="Normal 7 2 4 9 5" xfId="55239"/>
    <cellStyle name="Normal 7 2 5" xfId="165"/>
    <cellStyle name="Normal 7 2 5 10" xfId="2710"/>
    <cellStyle name="Normal 7 2 5 11" xfId="13305"/>
    <cellStyle name="Normal 7 2 5 12" xfId="18286"/>
    <cellStyle name="Normal 7 2 5 13" xfId="49963"/>
    <cellStyle name="Normal 7 2 5 2" xfId="258"/>
    <cellStyle name="Normal 7 2 5 2 2" xfId="611"/>
    <cellStyle name="Normal 7 2 5 2 2 10" xfId="50440"/>
    <cellStyle name="Normal 7 2 5 2 2 2" xfId="1843"/>
    <cellStyle name="Normal 7 2 5 2 2 2 2" xfId="7129"/>
    <cellStyle name="Normal 7 2 5 2 2 2 2 2" xfId="12410"/>
    <cellStyle name="Normal 7 2 5 2 2 2 2 2 2" xfId="27916"/>
    <cellStyle name="Normal 7 2 5 2 2 2 2 2 3" xfId="38473"/>
    <cellStyle name="Normal 7 2 5 2 2 2 2 2 4" xfId="49028"/>
    <cellStyle name="Normal 7 2 5 2 2 2 2 2 5" xfId="59592"/>
    <cellStyle name="Normal 7 2 5 2 2 2 2 3" xfId="17529"/>
    <cellStyle name="Normal 7 2 5 2 2 2 2 4" xfId="22636"/>
    <cellStyle name="Normal 7 2 5 2 2 2 2 5" xfId="33193"/>
    <cellStyle name="Normal 7 2 5 2 2 2 2 6" xfId="43748"/>
    <cellStyle name="Normal 7 2 5 2 2 2 2 7" xfId="54312"/>
    <cellStyle name="Normal 7 2 5 2 2 2 3" xfId="9769"/>
    <cellStyle name="Normal 7 2 5 2 2 2 3 2" xfId="25276"/>
    <cellStyle name="Normal 7 2 5 2 2 2 3 3" xfId="35833"/>
    <cellStyle name="Normal 7 2 5 2 2 2 3 4" xfId="46388"/>
    <cellStyle name="Normal 7 2 5 2 2 2 3 5" xfId="56952"/>
    <cellStyle name="Normal 7 2 5 2 2 2 4" xfId="4487"/>
    <cellStyle name="Normal 7 2 5 2 2 2 5" xfId="15065"/>
    <cellStyle name="Normal 7 2 5 2 2 2 6" xfId="19996"/>
    <cellStyle name="Normal 7 2 5 2 2 2 7" xfId="30553"/>
    <cellStyle name="Normal 7 2 5 2 2 2 8" xfId="41108"/>
    <cellStyle name="Normal 7 2 5 2 2 2 9" xfId="51672"/>
    <cellStyle name="Normal 7 2 5 2 2 3" xfId="5897"/>
    <cellStyle name="Normal 7 2 5 2 2 3 2" xfId="11178"/>
    <cellStyle name="Normal 7 2 5 2 2 3 2 2" xfId="26684"/>
    <cellStyle name="Normal 7 2 5 2 2 3 2 3" xfId="37241"/>
    <cellStyle name="Normal 7 2 5 2 2 3 2 4" xfId="47796"/>
    <cellStyle name="Normal 7 2 5 2 2 3 2 5" xfId="58360"/>
    <cellStyle name="Normal 7 2 5 2 2 3 3" xfId="16297"/>
    <cellStyle name="Normal 7 2 5 2 2 3 4" xfId="21404"/>
    <cellStyle name="Normal 7 2 5 2 2 3 5" xfId="31961"/>
    <cellStyle name="Normal 7 2 5 2 2 3 6" xfId="42516"/>
    <cellStyle name="Normal 7 2 5 2 2 3 7" xfId="53080"/>
    <cellStyle name="Normal 7 2 5 2 2 4" xfId="8537"/>
    <cellStyle name="Normal 7 2 5 2 2 4 2" xfId="24044"/>
    <cellStyle name="Normal 7 2 5 2 2 4 3" xfId="34601"/>
    <cellStyle name="Normal 7 2 5 2 2 4 4" xfId="45156"/>
    <cellStyle name="Normal 7 2 5 2 2 4 5" xfId="55720"/>
    <cellStyle name="Normal 7 2 5 2 2 5" xfId="3255"/>
    <cellStyle name="Normal 7 2 5 2 2 6" xfId="13833"/>
    <cellStyle name="Normal 7 2 5 2 2 7" xfId="18764"/>
    <cellStyle name="Normal 7 2 5 2 2 8" xfId="29321"/>
    <cellStyle name="Normal 7 2 5 2 2 9" xfId="39876"/>
    <cellStyle name="Normal 7 2 5 2 3" xfId="963"/>
    <cellStyle name="Normal 7 2 5 2 3 10" xfId="50792"/>
    <cellStyle name="Normal 7 2 5 2 3 2" xfId="2195"/>
    <cellStyle name="Normal 7 2 5 2 3 2 2" xfId="7481"/>
    <cellStyle name="Normal 7 2 5 2 3 2 2 2" xfId="12762"/>
    <cellStyle name="Normal 7 2 5 2 3 2 2 2 2" xfId="28268"/>
    <cellStyle name="Normal 7 2 5 2 3 2 2 2 3" xfId="38825"/>
    <cellStyle name="Normal 7 2 5 2 3 2 2 2 4" xfId="49380"/>
    <cellStyle name="Normal 7 2 5 2 3 2 2 2 5" xfId="59944"/>
    <cellStyle name="Normal 7 2 5 2 3 2 2 3" xfId="17881"/>
    <cellStyle name="Normal 7 2 5 2 3 2 2 4" xfId="22988"/>
    <cellStyle name="Normal 7 2 5 2 3 2 2 5" xfId="33545"/>
    <cellStyle name="Normal 7 2 5 2 3 2 2 6" xfId="44100"/>
    <cellStyle name="Normal 7 2 5 2 3 2 2 7" xfId="54664"/>
    <cellStyle name="Normal 7 2 5 2 3 2 3" xfId="10121"/>
    <cellStyle name="Normal 7 2 5 2 3 2 3 2" xfId="25628"/>
    <cellStyle name="Normal 7 2 5 2 3 2 3 3" xfId="36185"/>
    <cellStyle name="Normal 7 2 5 2 3 2 3 4" xfId="46740"/>
    <cellStyle name="Normal 7 2 5 2 3 2 3 5" xfId="57304"/>
    <cellStyle name="Normal 7 2 5 2 3 2 4" xfId="4839"/>
    <cellStyle name="Normal 7 2 5 2 3 2 5" xfId="15417"/>
    <cellStyle name="Normal 7 2 5 2 3 2 6" xfId="20348"/>
    <cellStyle name="Normal 7 2 5 2 3 2 7" xfId="30905"/>
    <cellStyle name="Normal 7 2 5 2 3 2 8" xfId="41460"/>
    <cellStyle name="Normal 7 2 5 2 3 2 9" xfId="52024"/>
    <cellStyle name="Normal 7 2 5 2 3 3" xfId="6249"/>
    <cellStyle name="Normal 7 2 5 2 3 3 2" xfId="11530"/>
    <cellStyle name="Normal 7 2 5 2 3 3 2 2" xfId="27036"/>
    <cellStyle name="Normal 7 2 5 2 3 3 2 3" xfId="37593"/>
    <cellStyle name="Normal 7 2 5 2 3 3 2 4" xfId="48148"/>
    <cellStyle name="Normal 7 2 5 2 3 3 2 5" xfId="58712"/>
    <cellStyle name="Normal 7 2 5 2 3 3 3" xfId="16649"/>
    <cellStyle name="Normal 7 2 5 2 3 3 4" xfId="21756"/>
    <cellStyle name="Normal 7 2 5 2 3 3 5" xfId="32313"/>
    <cellStyle name="Normal 7 2 5 2 3 3 6" xfId="42868"/>
    <cellStyle name="Normal 7 2 5 2 3 3 7" xfId="53432"/>
    <cellStyle name="Normal 7 2 5 2 3 4" xfId="8889"/>
    <cellStyle name="Normal 7 2 5 2 3 4 2" xfId="24396"/>
    <cellStyle name="Normal 7 2 5 2 3 4 3" xfId="34953"/>
    <cellStyle name="Normal 7 2 5 2 3 4 4" xfId="45508"/>
    <cellStyle name="Normal 7 2 5 2 3 4 5" xfId="56072"/>
    <cellStyle name="Normal 7 2 5 2 3 5" xfId="3607"/>
    <cellStyle name="Normal 7 2 5 2 3 6" xfId="14185"/>
    <cellStyle name="Normal 7 2 5 2 3 7" xfId="19116"/>
    <cellStyle name="Normal 7 2 5 2 3 8" xfId="29673"/>
    <cellStyle name="Normal 7 2 5 2 3 9" xfId="40228"/>
    <cellStyle name="Normal 7 2 5 2 4" xfId="1491"/>
    <cellStyle name="Normal 7 2 5 2 4 2" xfId="6777"/>
    <cellStyle name="Normal 7 2 5 2 4 2 2" xfId="12058"/>
    <cellStyle name="Normal 7 2 5 2 4 2 2 2" xfId="27564"/>
    <cellStyle name="Normal 7 2 5 2 4 2 2 3" xfId="38121"/>
    <cellStyle name="Normal 7 2 5 2 4 2 2 4" xfId="48676"/>
    <cellStyle name="Normal 7 2 5 2 4 2 2 5" xfId="59240"/>
    <cellStyle name="Normal 7 2 5 2 4 2 3" xfId="17177"/>
    <cellStyle name="Normal 7 2 5 2 4 2 4" xfId="22284"/>
    <cellStyle name="Normal 7 2 5 2 4 2 5" xfId="32841"/>
    <cellStyle name="Normal 7 2 5 2 4 2 6" xfId="43396"/>
    <cellStyle name="Normal 7 2 5 2 4 2 7" xfId="53960"/>
    <cellStyle name="Normal 7 2 5 2 4 3" xfId="9417"/>
    <cellStyle name="Normal 7 2 5 2 4 3 2" xfId="24924"/>
    <cellStyle name="Normal 7 2 5 2 4 3 3" xfId="35481"/>
    <cellStyle name="Normal 7 2 5 2 4 3 4" xfId="46036"/>
    <cellStyle name="Normal 7 2 5 2 4 3 5" xfId="56600"/>
    <cellStyle name="Normal 7 2 5 2 4 4" xfId="4135"/>
    <cellStyle name="Normal 7 2 5 2 4 5" xfId="14713"/>
    <cellStyle name="Normal 7 2 5 2 4 6" xfId="19644"/>
    <cellStyle name="Normal 7 2 5 2 4 7" xfId="30201"/>
    <cellStyle name="Normal 7 2 5 2 4 8" xfId="40756"/>
    <cellStyle name="Normal 7 2 5 2 4 9" xfId="51320"/>
    <cellStyle name="Normal 7 2 5 2 5" xfId="5544"/>
    <cellStyle name="Normal 7 2 5 2 5 2" xfId="10826"/>
    <cellStyle name="Normal 7 2 5 2 5 2 2" xfId="26332"/>
    <cellStyle name="Normal 7 2 5 2 5 2 3" xfId="36889"/>
    <cellStyle name="Normal 7 2 5 2 5 2 4" xfId="47444"/>
    <cellStyle name="Normal 7 2 5 2 5 2 5" xfId="58008"/>
    <cellStyle name="Normal 7 2 5 2 5 3" xfId="15945"/>
    <cellStyle name="Normal 7 2 5 2 5 4" xfId="21052"/>
    <cellStyle name="Normal 7 2 5 2 5 5" xfId="31609"/>
    <cellStyle name="Normal 7 2 5 2 5 6" xfId="42164"/>
    <cellStyle name="Normal 7 2 5 2 5 7" xfId="52728"/>
    <cellStyle name="Normal 7 2 5 2 6" xfId="8185"/>
    <cellStyle name="Normal 7 2 5 2 6 2" xfId="23692"/>
    <cellStyle name="Normal 7 2 5 2 6 3" xfId="34249"/>
    <cellStyle name="Normal 7 2 5 2 6 4" xfId="44804"/>
    <cellStyle name="Normal 7 2 5 2 6 5" xfId="55368"/>
    <cellStyle name="Normal 7 2 5 2 7" xfId="2907"/>
    <cellStyle name="Normal 7 2 5 2 7 2" xfId="18412"/>
    <cellStyle name="Normal 7 2 5 2 7 3" xfId="28973"/>
    <cellStyle name="Normal 7 2 5 2 7 4" xfId="39528"/>
    <cellStyle name="Normal 7 2 5 2 7 5" xfId="50088"/>
    <cellStyle name="Normal 7 2 5 2 8" xfId="2864"/>
    <cellStyle name="Normal 7 2 5 2 9" xfId="13481"/>
    <cellStyle name="Normal 7 2 5 3" xfId="436"/>
    <cellStyle name="Normal 7 2 5 3 10" xfId="39402"/>
    <cellStyle name="Normal 7 2 5 3 11" xfId="50266"/>
    <cellStyle name="Normal 7 2 5 3 2" xfId="1141"/>
    <cellStyle name="Normal 7 2 5 3 2 10" xfId="50970"/>
    <cellStyle name="Normal 7 2 5 3 2 2" xfId="2373"/>
    <cellStyle name="Normal 7 2 5 3 2 2 2" xfId="7659"/>
    <cellStyle name="Normal 7 2 5 3 2 2 2 2" xfId="12940"/>
    <cellStyle name="Normal 7 2 5 3 2 2 2 2 2" xfId="28446"/>
    <cellStyle name="Normal 7 2 5 3 2 2 2 2 3" xfId="39003"/>
    <cellStyle name="Normal 7 2 5 3 2 2 2 2 4" xfId="49558"/>
    <cellStyle name="Normal 7 2 5 3 2 2 2 2 5" xfId="60122"/>
    <cellStyle name="Normal 7 2 5 3 2 2 2 3" xfId="18059"/>
    <cellStyle name="Normal 7 2 5 3 2 2 2 4" xfId="23166"/>
    <cellStyle name="Normal 7 2 5 3 2 2 2 5" xfId="33723"/>
    <cellStyle name="Normal 7 2 5 3 2 2 2 6" xfId="44278"/>
    <cellStyle name="Normal 7 2 5 3 2 2 2 7" xfId="54842"/>
    <cellStyle name="Normal 7 2 5 3 2 2 3" xfId="10299"/>
    <cellStyle name="Normal 7 2 5 3 2 2 3 2" xfId="25806"/>
    <cellStyle name="Normal 7 2 5 3 2 2 3 3" xfId="36363"/>
    <cellStyle name="Normal 7 2 5 3 2 2 3 4" xfId="46918"/>
    <cellStyle name="Normal 7 2 5 3 2 2 3 5" xfId="57482"/>
    <cellStyle name="Normal 7 2 5 3 2 2 4" xfId="5017"/>
    <cellStyle name="Normal 7 2 5 3 2 2 5" xfId="15595"/>
    <cellStyle name="Normal 7 2 5 3 2 2 6" xfId="20526"/>
    <cellStyle name="Normal 7 2 5 3 2 2 7" xfId="31083"/>
    <cellStyle name="Normal 7 2 5 3 2 2 8" xfId="41638"/>
    <cellStyle name="Normal 7 2 5 3 2 2 9" xfId="52202"/>
    <cellStyle name="Normal 7 2 5 3 2 3" xfId="6427"/>
    <cellStyle name="Normal 7 2 5 3 2 3 2" xfId="11708"/>
    <cellStyle name="Normal 7 2 5 3 2 3 2 2" xfId="27214"/>
    <cellStyle name="Normal 7 2 5 3 2 3 2 3" xfId="37771"/>
    <cellStyle name="Normal 7 2 5 3 2 3 2 4" xfId="48326"/>
    <cellStyle name="Normal 7 2 5 3 2 3 2 5" xfId="58890"/>
    <cellStyle name="Normal 7 2 5 3 2 3 3" xfId="16827"/>
    <cellStyle name="Normal 7 2 5 3 2 3 4" xfId="21934"/>
    <cellStyle name="Normal 7 2 5 3 2 3 5" xfId="32491"/>
    <cellStyle name="Normal 7 2 5 3 2 3 6" xfId="43046"/>
    <cellStyle name="Normal 7 2 5 3 2 3 7" xfId="53610"/>
    <cellStyle name="Normal 7 2 5 3 2 4" xfId="9067"/>
    <cellStyle name="Normal 7 2 5 3 2 4 2" xfId="24574"/>
    <cellStyle name="Normal 7 2 5 3 2 4 3" xfId="35131"/>
    <cellStyle name="Normal 7 2 5 3 2 4 4" xfId="45686"/>
    <cellStyle name="Normal 7 2 5 3 2 4 5" xfId="56250"/>
    <cellStyle name="Normal 7 2 5 3 2 5" xfId="3785"/>
    <cellStyle name="Normal 7 2 5 3 2 6" xfId="14363"/>
    <cellStyle name="Normal 7 2 5 3 2 7" xfId="19294"/>
    <cellStyle name="Normal 7 2 5 3 2 8" xfId="29851"/>
    <cellStyle name="Normal 7 2 5 3 2 9" xfId="40406"/>
    <cellStyle name="Normal 7 2 5 3 3" xfId="1669"/>
    <cellStyle name="Normal 7 2 5 3 3 2" xfId="6955"/>
    <cellStyle name="Normal 7 2 5 3 3 2 2" xfId="12236"/>
    <cellStyle name="Normal 7 2 5 3 3 2 2 2" xfId="27742"/>
    <cellStyle name="Normal 7 2 5 3 3 2 2 3" xfId="38299"/>
    <cellStyle name="Normal 7 2 5 3 3 2 2 4" xfId="48854"/>
    <cellStyle name="Normal 7 2 5 3 3 2 2 5" xfId="59418"/>
    <cellStyle name="Normal 7 2 5 3 3 2 3" xfId="17355"/>
    <cellStyle name="Normal 7 2 5 3 3 2 4" xfId="22462"/>
    <cellStyle name="Normal 7 2 5 3 3 2 5" xfId="33019"/>
    <cellStyle name="Normal 7 2 5 3 3 2 6" xfId="43574"/>
    <cellStyle name="Normal 7 2 5 3 3 2 7" xfId="54138"/>
    <cellStyle name="Normal 7 2 5 3 3 3" xfId="9595"/>
    <cellStyle name="Normal 7 2 5 3 3 3 2" xfId="25102"/>
    <cellStyle name="Normal 7 2 5 3 3 3 3" xfId="35659"/>
    <cellStyle name="Normal 7 2 5 3 3 3 4" xfId="46214"/>
    <cellStyle name="Normal 7 2 5 3 3 3 5" xfId="56778"/>
    <cellStyle name="Normal 7 2 5 3 3 4" xfId="4313"/>
    <cellStyle name="Normal 7 2 5 3 3 5" xfId="14891"/>
    <cellStyle name="Normal 7 2 5 3 3 6" xfId="19822"/>
    <cellStyle name="Normal 7 2 5 3 3 7" xfId="30379"/>
    <cellStyle name="Normal 7 2 5 3 3 8" xfId="40934"/>
    <cellStyle name="Normal 7 2 5 3 3 9" xfId="51498"/>
    <cellStyle name="Normal 7 2 5 3 4" xfId="5722"/>
    <cellStyle name="Normal 7 2 5 3 4 2" xfId="11004"/>
    <cellStyle name="Normal 7 2 5 3 4 2 2" xfId="26510"/>
    <cellStyle name="Normal 7 2 5 3 4 2 3" xfId="37067"/>
    <cellStyle name="Normal 7 2 5 3 4 2 4" xfId="47622"/>
    <cellStyle name="Normal 7 2 5 3 4 2 5" xfId="58186"/>
    <cellStyle name="Normal 7 2 5 3 4 3" xfId="16123"/>
    <cellStyle name="Normal 7 2 5 3 4 4" xfId="21230"/>
    <cellStyle name="Normal 7 2 5 3 4 5" xfId="31787"/>
    <cellStyle name="Normal 7 2 5 3 4 6" xfId="42342"/>
    <cellStyle name="Normal 7 2 5 3 4 7" xfId="52906"/>
    <cellStyle name="Normal 7 2 5 3 5" xfId="8363"/>
    <cellStyle name="Normal 7 2 5 3 5 2" xfId="23870"/>
    <cellStyle name="Normal 7 2 5 3 5 3" xfId="34427"/>
    <cellStyle name="Normal 7 2 5 3 5 4" xfId="44982"/>
    <cellStyle name="Normal 7 2 5 3 5 5" xfId="55546"/>
    <cellStyle name="Normal 7 2 5 3 6" xfId="2774"/>
    <cellStyle name="Normal 7 2 5 3 7" xfId="13659"/>
    <cellStyle name="Normal 7 2 5 3 8" xfId="18590"/>
    <cellStyle name="Normal 7 2 5 3 9" xfId="28847"/>
    <cellStyle name="Normal 7 2 5 4" xfId="789"/>
    <cellStyle name="Normal 7 2 5 4 10" xfId="50618"/>
    <cellStyle name="Normal 7 2 5 4 2" xfId="2021"/>
    <cellStyle name="Normal 7 2 5 4 2 2" xfId="7307"/>
    <cellStyle name="Normal 7 2 5 4 2 2 2" xfId="12588"/>
    <cellStyle name="Normal 7 2 5 4 2 2 2 2" xfId="28094"/>
    <cellStyle name="Normal 7 2 5 4 2 2 2 3" xfId="38651"/>
    <cellStyle name="Normal 7 2 5 4 2 2 2 4" xfId="49206"/>
    <cellStyle name="Normal 7 2 5 4 2 2 2 5" xfId="59770"/>
    <cellStyle name="Normal 7 2 5 4 2 2 3" xfId="17707"/>
    <cellStyle name="Normal 7 2 5 4 2 2 4" xfId="22814"/>
    <cellStyle name="Normal 7 2 5 4 2 2 5" xfId="33371"/>
    <cellStyle name="Normal 7 2 5 4 2 2 6" xfId="43926"/>
    <cellStyle name="Normal 7 2 5 4 2 2 7" xfId="54490"/>
    <cellStyle name="Normal 7 2 5 4 2 3" xfId="9947"/>
    <cellStyle name="Normal 7 2 5 4 2 3 2" xfId="25454"/>
    <cellStyle name="Normal 7 2 5 4 2 3 3" xfId="36011"/>
    <cellStyle name="Normal 7 2 5 4 2 3 4" xfId="46566"/>
    <cellStyle name="Normal 7 2 5 4 2 3 5" xfId="57130"/>
    <cellStyle name="Normal 7 2 5 4 2 4" xfId="4665"/>
    <cellStyle name="Normal 7 2 5 4 2 5" xfId="15243"/>
    <cellStyle name="Normal 7 2 5 4 2 6" xfId="20174"/>
    <cellStyle name="Normal 7 2 5 4 2 7" xfId="30731"/>
    <cellStyle name="Normal 7 2 5 4 2 8" xfId="41286"/>
    <cellStyle name="Normal 7 2 5 4 2 9" xfId="51850"/>
    <cellStyle name="Normal 7 2 5 4 3" xfId="6075"/>
    <cellStyle name="Normal 7 2 5 4 3 2" xfId="11356"/>
    <cellStyle name="Normal 7 2 5 4 3 2 2" xfId="26862"/>
    <cellStyle name="Normal 7 2 5 4 3 2 3" xfId="37419"/>
    <cellStyle name="Normal 7 2 5 4 3 2 4" xfId="47974"/>
    <cellStyle name="Normal 7 2 5 4 3 2 5" xfId="58538"/>
    <cellStyle name="Normal 7 2 5 4 3 3" xfId="16475"/>
    <cellStyle name="Normal 7 2 5 4 3 4" xfId="21582"/>
    <cellStyle name="Normal 7 2 5 4 3 5" xfId="32139"/>
    <cellStyle name="Normal 7 2 5 4 3 6" xfId="42694"/>
    <cellStyle name="Normal 7 2 5 4 3 7" xfId="53258"/>
    <cellStyle name="Normal 7 2 5 4 4" xfId="8715"/>
    <cellStyle name="Normal 7 2 5 4 4 2" xfId="24222"/>
    <cellStyle name="Normal 7 2 5 4 4 3" xfId="34779"/>
    <cellStyle name="Normal 7 2 5 4 4 4" xfId="45334"/>
    <cellStyle name="Normal 7 2 5 4 4 5" xfId="55898"/>
    <cellStyle name="Normal 7 2 5 4 5" xfId="3433"/>
    <cellStyle name="Normal 7 2 5 4 6" xfId="14011"/>
    <cellStyle name="Normal 7 2 5 4 7" xfId="18942"/>
    <cellStyle name="Normal 7 2 5 4 8" xfId="29499"/>
    <cellStyle name="Normal 7 2 5 4 9" xfId="40054"/>
    <cellStyle name="Normal 7 2 5 5" xfId="1315"/>
    <cellStyle name="Normal 7 2 5 5 2" xfId="6601"/>
    <cellStyle name="Normal 7 2 5 5 2 2" xfId="11882"/>
    <cellStyle name="Normal 7 2 5 5 2 2 2" xfId="27388"/>
    <cellStyle name="Normal 7 2 5 5 2 2 3" xfId="37945"/>
    <cellStyle name="Normal 7 2 5 5 2 2 4" xfId="48500"/>
    <cellStyle name="Normal 7 2 5 5 2 2 5" xfId="59064"/>
    <cellStyle name="Normal 7 2 5 5 2 3" xfId="17001"/>
    <cellStyle name="Normal 7 2 5 5 2 4" xfId="22108"/>
    <cellStyle name="Normal 7 2 5 5 2 5" xfId="32665"/>
    <cellStyle name="Normal 7 2 5 5 2 6" xfId="43220"/>
    <cellStyle name="Normal 7 2 5 5 2 7" xfId="53784"/>
    <cellStyle name="Normal 7 2 5 5 3" xfId="9241"/>
    <cellStyle name="Normal 7 2 5 5 3 2" xfId="24748"/>
    <cellStyle name="Normal 7 2 5 5 3 3" xfId="35305"/>
    <cellStyle name="Normal 7 2 5 5 3 4" xfId="45860"/>
    <cellStyle name="Normal 7 2 5 5 3 5" xfId="56424"/>
    <cellStyle name="Normal 7 2 5 5 4" xfId="3959"/>
    <cellStyle name="Normal 7 2 5 5 5" xfId="14537"/>
    <cellStyle name="Normal 7 2 5 5 6" xfId="19468"/>
    <cellStyle name="Normal 7 2 5 5 7" xfId="30025"/>
    <cellStyle name="Normal 7 2 5 5 8" xfId="40580"/>
    <cellStyle name="Normal 7 2 5 5 9" xfId="51144"/>
    <cellStyle name="Normal 7 2 5 6" xfId="2547"/>
    <cellStyle name="Normal 7 2 5 6 2" xfId="7833"/>
    <cellStyle name="Normal 7 2 5 6 2 2" xfId="13114"/>
    <cellStyle name="Normal 7 2 5 6 2 2 2" xfId="28620"/>
    <cellStyle name="Normal 7 2 5 6 2 2 3" xfId="39177"/>
    <cellStyle name="Normal 7 2 5 6 2 2 4" xfId="49732"/>
    <cellStyle name="Normal 7 2 5 6 2 2 5" xfId="60296"/>
    <cellStyle name="Normal 7 2 5 6 2 3" xfId="23340"/>
    <cellStyle name="Normal 7 2 5 6 2 4" xfId="33897"/>
    <cellStyle name="Normal 7 2 5 6 2 5" xfId="44452"/>
    <cellStyle name="Normal 7 2 5 6 2 6" xfId="55016"/>
    <cellStyle name="Normal 7 2 5 6 3" xfId="10473"/>
    <cellStyle name="Normal 7 2 5 6 3 2" xfId="25980"/>
    <cellStyle name="Normal 7 2 5 6 3 3" xfId="36537"/>
    <cellStyle name="Normal 7 2 5 6 3 4" xfId="47092"/>
    <cellStyle name="Normal 7 2 5 6 3 5" xfId="57656"/>
    <cellStyle name="Normal 7 2 5 6 4" xfId="5191"/>
    <cellStyle name="Normal 7 2 5 6 5" xfId="15769"/>
    <cellStyle name="Normal 7 2 5 6 6" xfId="20700"/>
    <cellStyle name="Normal 7 2 5 6 7" xfId="31257"/>
    <cellStyle name="Normal 7 2 5 6 8" xfId="41812"/>
    <cellStyle name="Normal 7 2 5 6 9" xfId="52376"/>
    <cellStyle name="Normal 7 2 5 7" xfId="5370"/>
    <cellStyle name="Normal 7 2 5 7 2" xfId="10652"/>
    <cellStyle name="Normal 7 2 5 7 2 2" xfId="26158"/>
    <cellStyle name="Normal 7 2 5 7 2 3" xfId="36715"/>
    <cellStyle name="Normal 7 2 5 7 2 4" xfId="47270"/>
    <cellStyle name="Normal 7 2 5 7 2 5" xfId="57834"/>
    <cellStyle name="Normal 7 2 5 7 3" xfId="20878"/>
    <cellStyle name="Normal 7 2 5 7 4" xfId="31435"/>
    <cellStyle name="Normal 7 2 5 7 5" xfId="41990"/>
    <cellStyle name="Normal 7 2 5 7 6" xfId="52554"/>
    <cellStyle name="Normal 7 2 5 8" xfId="8011"/>
    <cellStyle name="Normal 7 2 5 8 2" xfId="23518"/>
    <cellStyle name="Normal 7 2 5 8 3" xfId="34075"/>
    <cellStyle name="Normal 7 2 5 8 4" xfId="44630"/>
    <cellStyle name="Normal 7 2 5 8 5" xfId="55194"/>
    <cellStyle name="Normal 7 2 5 9" xfId="13265"/>
    <cellStyle name="Normal 7 2 6" xfId="28762"/>
    <cellStyle name="Normal 7 2 6 2" xfId="60438"/>
    <cellStyle name="Normal 7 2 7" xfId="18234"/>
    <cellStyle name="Normal 7 2 8" xfId="49911"/>
    <cellStyle name="Normal 7 3" xfId="100"/>
    <cellStyle name="Normal 7 3 10" xfId="2756"/>
    <cellStyle name="Normal 7 3 11" xfId="13320"/>
    <cellStyle name="Normal 7 3 12" xfId="18249"/>
    <cellStyle name="Normal 7 3 13" xfId="28830"/>
    <cellStyle name="Normal 7 3 14" xfId="39385"/>
    <cellStyle name="Normal 7 3 15" xfId="49926"/>
    <cellStyle name="Normal 7 3 2" xfId="180"/>
    <cellStyle name="Normal 7 3 2 10" xfId="13407"/>
    <cellStyle name="Normal 7 3 2 11" xfId="18337"/>
    <cellStyle name="Normal 7 3 2 12" xfId="28899"/>
    <cellStyle name="Normal 7 3 2 13" xfId="39454"/>
    <cellStyle name="Normal 7 3 2 14" xfId="50014"/>
    <cellStyle name="Normal 7 3 2 2" xfId="360"/>
    <cellStyle name="Normal 7 3 2 2 10" xfId="29075"/>
    <cellStyle name="Normal 7 3 2 2 11" xfId="39630"/>
    <cellStyle name="Normal 7 3 2 2 12" xfId="50190"/>
    <cellStyle name="Normal 7 3 2 2 2" xfId="713"/>
    <cellStyle name="Normal 7 3 2 2 2 10" xfId="50542"/>
    <cellStyle name="Normal 7 3 2 2 2 2" xfId="1945"/>
    <cellStyle name="Normal 7 3 2 2 2 2 2" xfId="7231"/>
    <cellStyle name="Normal 7 3 2 2 2 2 2 2" xfId="12512"/>
    <cellStyle name="Normal 7 3 2 2 2 2 2 2 2" xfId="28018"/>
    <cellStyle name="Normal 7 3 2 2 2 2 2 2 3" xfId="38575"/>
    <cellStyle name="Normal 7 3 2 2 2 2 2 2 4" xfId="49130"/>
    <cellStyle name="Normal 7 3 2 2 2 2 2 2 5" xfId="59694"/>
    <cellStyle name="Normal 7 3 2 2 2 2 2 3" xfId="17631"/>
    <cellStyle name="Normal 7 3 2 2 2 2 2 4" xfId="22738"/>
    <cellStyle name="Normal 7 3 2 2 2 2 2 5" xfId="33295"/>
    <cellStyle name="Normal 7 3 2 2 2 2 2 6" xfId="43850"/>
    <cellStyle name="Normal 7 3 2 2 2 2 2 7" xfId="54414"/>
    <cellStyle name="Normal 7 3 2 2 2 2 3" xfId="9871"/>
    <cellStyle name="Normal 7 3 2 2 2 2 3 2" xfId="25378"/>
    <cellStyle name="Normal 7 3 2 2 2 2 3 3" xfId="35935"/>
    <cellStyle name="Normal 7 3 2 2 2 2 3 4" xfId="46490"/>
    <cellStyle name="Normal 7 3 2 2 2 2 3 5" xfId="57054"/>
    <cellStyle name="Normal 7 3 2 2 2 2 4" xfId="4589"/>
    <cellStyle name="Normal 7 3 2 2 2 2 5" xfId="15167"/>
    <cellStyle name="Normal 7 3 2 2 2 2 6" xfId="20098"/>
    <cellStyle name="Normal 7 3 2 2 2 2 7" xfId="30655"/>
    <cellStyle name="Normal 7 3 2 2 2 2 8" xfId="41210"/>
    <cellStyle name="Normal 7 3 2 2 2 2 9" xfId="51774"/>
    <cellStyle name="Normal 7 3 2 2 2 3" xfId="5999"/>
    <cellStyle name="Normal 7 3 2 2 2 3 2" xfId="11280"/>
    <cellStyle name="Normal 7 3 2 2 2 3 2 2" xfId="26786"/>
    <cellStyle name="Normal 7 3 2 2 2 3 2 3" xfId="37343"/>
    <cellStyle name="Normal 7 3 2 2 2 3 2 4" xfId="47898"/>
    <cellStyle name="Normal 7 3 2 2 2 3 2 5" xfId="58462"/>
    <cellStyle name="Normal 7 3 2 2 2 3 3" xfId="16399"/>
    <cellStyle name="Normal 7 3 2 2 2 3 4" xfId="21506"/>
    <cellStyle name="Normal 7 3 2 2 2 3 5" xfId="32063"/>
    <cellStyle name="Normal 7 3 2 2 2 3 6" xfId="42618"/>
    <cellStyle name="Normal 7 3 2 2 2 3 7" xfId="53182"/>
    <cellStyle name="Normal 7 3 2 2 2 4" xfId="8639"/>
    <cellStyle name="Normal 7 3 2 2 2 4 2" xfId="24146"/>
    <cellStyle name="Normal 7 3 2 2 2 4 3" xfId="34703"/>
    <cellStyle name="Normal 7 3 2 2 2 4 4" xfId="45258"/>
    <cellStyle name="Normal 7 3 2 2 2 4 5" xfId="55822"/>
    <cellStyle name="Normal 7 3 2 2 2 5" xfId="3357"/>
    <cellStyle name="Normal 7 3 2 2 2 6" xfId="13935"/>
    <cellStyle name="Normal 7 3 2 2 2 7" xfId="18866"/>
    <cellStyle name="Normal 7 3 2 2 2 8" xfId="29423"/>
    <cellStyle name="Normal 7 3 2 2 2 9" xfId="39978"/>
    <cellStyle name="Normal 7 3 2 2 3" xfId="1065"/>
    <cellStyle name="Normal 7 3 2 2 3 10" xfId="50894"/>
    <cellStyle name="Normal 7 3 2 2 3 2" xfId="2297"/>
    <cellStyle name="Normal 7 3 2 2 3 2 2" xfId="7583"/>
    <cellStyle name="Normal 7 3 2 2 3 2 2 2" xfId="12864"/>
    <cellStyle name="Normal 7 3 2 2 3 2 2 2 2" xfId="28370"/>
    <cellStyle name="Normal 7 3 2 2 3 2 2 2 3" xfId="38927"/>
    <cellStyle name="Normal 7 3 2 2 3 2 2 2 4" xfId="49482"/>
    <cellStyle name="Normal 7 3 2 2 3 2 2 2 5" xfId="60046"/>
    <cellStyle name="Normal 7 3 2 2 3 2 2 3" xfId="17983"/>
    <cellStyle name="Normal 7 3 2 2 3 2 2 4" xfId="23090"/>
    <cellStyle name="Normal 7 3 2 2 3 2 2 5" xfId="33647"/>
    <cellStyle name="Normal 7 3 2 2 3 2 2 6" xfId="44202"/>
    <cellStyle name="Normal 7 3 2 2 3 2 2 7" xfId="54766"/>
    <cellStyle name="Normal 7 3 2 2 3 2 3" xfId="10223"/>
    <cellStyle name="Normal 7 3 2 2 3 2 3 2" xfId="25730"/>
    <cellStyle name="Normal 7 3 2 2 3 2 3 3" xfId="36287"/>
    <cellStyle name="Normal 7 3 2 2 3 2 3 4" xfId="46842"/>
    <cellStyle name="Normal 7 3 2 2 3 2 3 5" xfId="57406"/>
    <cellStyle name="Normal 7 3 2 2 3 2 4" xfId="4941"/>
    <cellStyle name="Normal 7 3 2 2 3 2 5" xfId="15519"/>
    <cellStyle name="Normal 7 3 2 2 3 2 6" xfId="20450"/>
    <cellStyle name="Normal 7 3 2 2 3 2 7" xfId="31007"/>
    <cellStyle name="Normal 7 3 2 2 3 2 8" xfId="41562"/>
    <cellStyle name="Normal 7 3 2 2 3 2 9" xfId="52126"/>
    <cellStyle name="Normal 7 3 2 2 3 3" xfId="6351"/>
    <cellStyle name="Normal 7 3 2 2 3 3 2" xfId="11632"/>
    <cellStyle name="Normal 7 3 2 2 3 3 2 2" xfId="27138"/>
    <cellStyle name="Normal 7 3 2 2 3 3 2 3" xfId="37695"/>
    <cellStyle name="Normal 7 3 2 2 3 3 2 4" xfId="48250"/>
    <cellStyle name="Normal 7 3 2 2 3 3 2 5" xfId="58814"/>
    <cellStyle name="Normal 7 3 2 2 3 3 3" xfId="16751"/>
    <cellStyle name="Normal 7 3 2 2 3 3 4" xfId="21858"/>
    <cellStyle name="Normal 7 3 2 2 3 3 5" xfId="32415"/>
    <cellStyle name="Normal 7 3 2 2 3 3 6" xfId="42970"/>
    <cellStyle name="Normal 7 3 2 2 3 3 7" xfId="53534"/>
    <cellStyle name="Normal 7 3 2 2 3 4" xfId="8991"/>
    <cellStyle name="Normal 7 3 2 2 3 4 2" xfId="24498"/>
    <cellStyle name="Normal 7 3 2 2 3 4 3" xfId="35055"/>
    <cellStyle name="Normal 7 3 2 2 3 4 4" xfId="45610"/>
    <cellStyle name="Normal 7 3 2 2 3 4 5" xfId="56174"/>
    <cellStyle name="Normal 7 3 2 2 3 5" xfId="3709"/>
    <cellStyle name="Normal 7 3 2 2 3 6" xfId="14287"/>
    <cellStyle name="Normal 7 3 2 2 3 7" xfId="19218"/>
    <cellStyle name="Normal 7 3 2 2 3 8" xfId="29775"/>
    <cellStyle name="Normal 7 3 2 2 3 9" xfId="40330"/>
    <cellStyle name="Normal 7 3 2 2 4" xfId="1593"/>
    <cellStyle name="Normal 7 3 2 2 4 2" xfId="6879"/>
    <cellStyle name="Normal 7 3 2 2 4 2 2" xfId="12160"/>
    <cellStyle name="Normal 7 3 2 2 4 2 2 2" xfId="27666"/>
    <cellStyle name="Normal 7 3 2 2 4 2 2 3" xfId="38223"/>
    <cellStyle name="Normal 7 3 2 2 4 2 2 4" xfId="48778"/>
    <cellStyle name="Normal 7 3 2 2 4 2 2 5" xfId="59342"/>
    <cellStyle name="Normal 7 3 2 2 4 2 3" xfId="17279"/>
    <cellStyle name="Normal 7 3 2 2 4 2 4" xfId="22386"/>
    <cellStyle name="Normal 7 3 2 2 4 2 5" xfId="32943"/>
    <cellStyle name="Normal 7 3 2 2 4 2 6" xfId="43498"/>
    <cellStyle name="Normal 7 3 2 2 4 2 7" xfId="54062"/>
    <cellStyle name="Normal 7 3 2 2 4 3" xfId="9519"/>
    <cellStyle name="Normal 7 3 2 2 4 3 2" xfId="25026"/>
    <cellStyle name="Normal 7 3 2 2 4 3 3" xfId="35583"/>
    <cellStyle name="Normal 7 3 2 2 4 3 4" xfId="46138"/>
    <cellStyle name="Normal 7 3 2 2 4 3 5" xfId="56702"/>
    <cellStyle name="Normal 7 3 2 2 4 4" xfId="4237"/>
    <cellStyle name="Normal 7 3 2 2 4 5" xfId="14815"/>
    <cellStyle name="Normal 7 3 2 2 4 6" xfId="19746"/>
    <cellStyle name="Normal 7 3 2 2 4 7" xfId="30303"/>
    <cellStyle name="Normal 7 3 2 2 4 8" xfId="40858"/>
    <cellStyle name="Normal 7 3 2 2 4 9" xfId="51422"/>
    <cellStyle name="Normal 7 3 2 2 5" xfId="5646"/>
    <cellStyle name="Normal 7 3 2 2 5 2" xfId="10928"/>
    <cellStyle name="Normal 7 3 2 2 5 2 2" xfId="26434"/>
    <cellStyle name="Normal 7 3 2 2 5 2 3" xfId="36991"/>
    <cellStyle name="Normal 7 3 2 2 5 2 4" xfId="47546"/>
    <cellStyle name="Normal 7 3 2 2 5 2 5" xfId="58110"/>
    <cellStyle name="Normal 7 3 2 2 5 3" xfId="16047"/>
    <cellStyle name="Normal 7 3 2 2 5 4" xfId="21154"/>
    <cellStyle name="Normal 7 3 2 2 5 5" xfId="31711"/>
    <cellStyle name="Normal 7 3 2 2 5 6" xfId="42266"/>
    <cellStyle name="Normal 7 3 2 2 5 7" xfId="52830"/>
    <cellStyle name="Normal 7 3 2 2 6" xfId="8287"/>
    <cellStyle name="Normal 7 3 2 2 6 2" xfId="23794"/>
    <cellStyle name="Normal 7 3 2 2 6 3" xfId="34351"/>
    <cellStyle name="Normal 7 3 2 2 6 4" xfId="44906"/>
    <cellStyle name="Normal 7 3 2 2 6 5" xfId="55470"/>
    <cellStyle name="Normal 7 3 2 2 7" xfId="3009"/>
    <cellStyle name="Normal 7 3 2 2 8" xfId="13583"/>
    <cellStyle name="Normal 7 3 2 2 9" xfId="18514"/>
    <cellStyle name="Normal 7 3 2 3" xfId="536"/>
    <cellStyle name="Normal 7 3 2 3 10" xfId="39802"/>
    <cellStyle name="Normal 7 3 2 3 11" xfId="50366"/>
    <cellStyle name="Normal 7 3 2 3 2" xfId="1241"/>
    <cellStyle name="Normal 7 3 2 3 2 10" xfId="51070"/>
    <cellStyle name="Normal 7 3 2 3 2 2" xfId="2473"/>
    <cellStyle name="Normal 7 3 2 3 2 2 2" xfId="7759"/>
    <cellStyle name="Normal 7 3 2 3 2 2 2 2" xfId="13040"/>
    <cellStyle name="Normal 7 3 2 3 2 2 2 2 2" xfId="28546"/>
    <cellStyle name="Normal 7 3 2 3 2 2 2 2 3" xfId="39103"/>
    <cellStyle name="Normal 7 3 2 3 2 2 2 2 4" xfId="49658"/>
    <cellStyle name="Normal 7 3 2 3 2 2 2 2 5" xfId="60222"/>
    <cellStyle name="Normal 7 3 2 3 2 2 2 3" xfId="18159"/>
    <cellStyle name="Normal 7 3 2 3 2 2 2 4" xfId="23266"/>
    <cellStyle name="Normal 7 3 2 3 2 2 2 5" xfId="33823"/>
    <cellStyle name="Normal 7 3 2 3 2 2 2 6" xfId="44378"/>
    <cellStyle name="Normal 7 3 2 3 2 2 2 7" xfId="54942"/>
    <cellStyle name="Normal 7 3 2 3 2 2 3" xfId="10399"/>
    <cellStyle name="Normal 7 3 2 3 2 2 3 2" xfId="25906"/>
    <cellStyle name="Normal 7 3 2 3 2 2 3 3" xfId="36463"/>
    <cellStyle name="Normal 7 3 2 3 2 2 3 4" xfId="47018"/>
    <cellStyle name="Normal 7 3 2 3 2 2 3 5" xfId="57582"/>
    <cellStyle name="Normal 7 3 2 3 2 2 4" xfId="5117"/>
    <cellStyle name="Normal 7 3 2 3 2 2 5" xfId="15695"/>
    <cellStyle name="Normal 7 3 2 3 2 2 6" xfId="20626"/>
    <cellStyle name="Normal 7 3 2 3 2 2 7" xfId="31183"/>
    <cellStyle name="Normal 7 3 2 3 2 2 8" xfId="41738"/>
    <cellStyle name="Normal 7 3 2 3 2 2 9" xfId="52302"/>
    <cellStyle name="Normal 7 3 2 3 2 3" xfId="6527"/>
    <cellStyle name="Normal 7 3 2 3 2 3 2" xfId="11808"/>
    <cellStyle name="Normal 7 3 2 3 2 3 2 2" xfId="27314"/>
    <cellStyle name="Normal 7 3 2 3 2 3 2 3" xfId="37871"/>
    <cellStyle name="Normal 7 3 2 3 2 3 2 4" xfId="48426"/>
    <cellStyle name="Normal 7 3 2 3 2 3 2 5" xfId="58990"/>
    <cellStyle name="Normal 7 3 2 3 2 3 3" xfId="16927"/>
    <cellStyle name="Normal 7 3 2 3 2 3 4" xfId="22034"/>
    <cellStyle name="Normal 7 3 2 3 2 3 5" xfId="32591"/>
    <cellStyle name="Normal 7 3 2 3 2 3 6" xfId="43146"/>
    <cellStyle name="Normal 7 3 2 3 2 3 7" xfId="53710"/>
    <cellStyle name="Normal 7 3 2 3 2 4" xfId="9167"/>
    <cellStyle name="Normal 7 3 2 3 2 4 2" xfId="24674"/>
    <cellStyle name="Normal 7 3 2 3 2 4 3" xfId="35231"/>
    <cellStyle name="Normal 7 3 2 3 2 4 4" xfId="45786"/>
    <cellStyle name="Normal 7 3 2 3 2 4 5" xfId="56350"/>
    <cellStyle name="Normal 7 3 2 3 2 5" xfId="3885"/>
    <cellStyle name="Normal 7 3 2 3 2 6" xfId="14463"/>
    <cellStyle name="Normal 7 3 2 3 2 7" xfId="19394"/>
    <cellStyle name="Normal 7 3 2 3 2 8" xfId="29951"/>
    <cellStyle name="Normal 7 3 2 3 2 9" xfId="40506"/>
    <cellStyle name="Normal 7 3 2 3 3" xfId="1769"/>
    <cellStyle name="Normal 7 3 2 3 3 2" xfId="7055"/>
    <cellStyle name="Normal 7 3 2 3 3 2 2" xfId="12336"/>
    <cellStyle name="Normal 7 3 2 3 3 2 2 2" xfId="27842"/>
    <cellStyle name="Normal 7 3 2 3 3 2 2 3" xfId="38399"/>
    <cellStyle name="Normal 7 3 2 3 3 2 2 4" xfId="48954"/>
    <cellStyle name="Normal 7 3 2 3 3 2 2 5" xfId="59518"/>
    <cellStyle name="Normal 7 3 2 3 3 2 3" xfId="17455"/>
    <cellStyle name="Normal 7 3 2 3 3 2 4" xfId="22562"/>
    <cellStyle name="Normal 7 3 2 3 3 2 5" xfId="33119"/>
    <cellStyle name="Normal 7 3 2 3 3 2 6" xfId="43674"/>
    <cellStyle name="Normal 7 3 2 3 3 2 7" xfId="54238"/>
    <cellStyle name="Normal 7 3 2 3 3 3" xfId="9695"/>
    <cellStyle name="Normal 7 3 2 3 3 3 2" xfId="25202"/>
    <cellStyle name="Normal 7 3 2 3 3 3 3" xfId="35759"/>
    <cellStyle name="Normal 7 3 2 3 3 3 4" xfId="46314"/>
    <cellStyle name="Normal 7 3 2 3 3 3 5" xfId="56878"/>
    <cellStyle name="Normal 7 3 2 3 3 4" xfId="4413"/>
    <cellStyle name="Normal 7 3 2 3 3 5" xfId="14991"/>
    <cellStyle name="Normal 7 3 2 3 3 6" xfId="19922"/>
    <cellStyle name="Normal 7 3 2 3 3 7" xfId="30479"/>
    <cellStyle name="Normal 7 3 2 3 3 8" xfId="41034"/>
    <cellStyle name="Normal 7 3 2 3 3 9" xfId="51598"/>
    <cellStyle name="Normal 7 3 2 3 4" xfId="5822"/>
    <cellStyle name="Normal 7 3 2 3 4 2" xfId="11104"/>
    <cellStyle name="Normal 7 3 2 3 4 2 2" xfId="26610"/>
    <cellStyle name="Normal 7 3 2 3 4 2 3" xfId="37167"/>
    <cellStyle name="Normal 7 3 2 3 4 2 4" xfId="47722"/>
    <cellStyle name="Normal 7 3 2 3 4 2 5" xfId="58286"/>
    <cellStyle name="Normal 7 3 2 3 4 3" xfId="16223"/>
    <cellStyle name="Normal 7 3 2 3 4 4" xfId="21330"/>
    <cellStyle name="Normal 7 3 2 3 4 5" xfId="31887"/>
    <cellStyle name="Normal 7 3 2 3 4 6" xfId="42442"/>
    <cellStyle name="Normal 7 3 2 3 4 7" xfId="53006"/>
    <cellStyle name="Normal 7 3 2 3 5" xfId="8463"/>
    <cellStyle name="Normal 7 3 2 3 5 2" xfId="23970"/>
    <cellStyle name="Normal 7 3 2 3 5 3" xfId="34527"/>
    <cellStyle name="Normal 7 3 2 3 5 4" xfId="45082"/>
    <cellStyle name="Normal 7 3 2 3 5 5" xfId="55646"/>
    <cellStyle name="Normal 7 3 2 3 6" xfId="3181"/>
    <cellStyle name="Normal 7 3 2 3 7" xfId="13759"/>
    <cellStyle name="Normal 7 3 2 3 8" xfId="18690"/>
    <cellStyle name="Normal 7 3 2 3 9" xfId="29247"/>
    <cellStyle name="Normal 7 3 2 4" xfId="889"/>
    <cellStyle name="Normal 7 3 2 4 10" xfId="50718"/>
    <cellStyle name="Normal 7 3 2 4 2" xfId="2121"/>
    <cellStyle name="Normal 7 3 2 4 2 2" xfId="7407"/>
    <cellStyle name="Normal 7 3 2 4 2 2 2" xfId="12688"/>
    <cellStyle name="Normal 7 3 2 4 2 2 2 2" xfId="28194"/>
    <cellStyle name="Normal 7 3 2 4 2 2 2 3" xfId="38751"/>
    <cellStyle name="Normal 7 3 2 4 2 2 2 4" xfId="49306"/>
    <cellStyle name="Normal 7 3 2 4 2 2 2 5" xfId="59870"/>
    <cellStyle name="Normal 7 3 2 4 2 2 3" xfId="17807"/>
    <cellStyle name="Normal 7 3 2 4 2 2 4" xfId="22914"/>
    <cellStyle name="Normal 7 3 2 4 2 2 5" xfId="33471"/>
    <cellStyle name="Normal 7 3 2 4 2 2 6" xfId="44026"/>
    <cellStyle name="Normal 7 3 2 4 2 2 7" xfId="54590"/>
    <cellStyle name="Normal 7 3 2 4 2 3" xfId="10047"/>
    <cellStyle name="Normal 7 3 2 4 2 3 2" xfId="25554"/>
    <cellStyle name="Normal 7 3 2 4 2 3 3" xfId="36111"/>
    <cellStyle name="Normal 7 3 2 4 2 3 4" xfId="46666"/>
    <cellStyle name="Normal 7 3 2 4 2 3 5" xfId="57230"/>
    <cellStyle name="Normal 7 3 2 4 2 4" xfId="4765"/>
    <cellStyle name="Normal 7 3 2 4 2 5" xfId="15343"/>
    <cellStyle name="Normal 7 3 2 4 2 6" xfId="20274"/>
    <cellStyle name="Normal 7 3 2 4 2 7" xfId="30831"/>
    <cellStyle name="Normal 7 3 2 4 2 8" xfId="41386"/>
    <cellStyle name="Normal 7 3 2 4 2 9" xfId="51950"/>
    <cellStyle name="Normal 7 3 2 4 3" xfId="6175"/>
    <cellStyle name="Normal 7 3 2 4 3 2" xfId="11456"/>
    <cellStyle name="Normal 7 3 2 4 3 2 2" xfId="26962"/>
    <cellStyle name="Normal 7 3 2 4 3 2 3" xfId="37519"/>
    <cellStyle name="Normal 7 3 2 4 3 2 4" xfId="48074"/>
    <cellStyle name="Normal 7 3 2 4 3 2 5" xfId="58638"/>
    <cellStyle name="Normal 7 3 2 4 3 3" xfId="16575"/>
    <cellStyle name="Normal 7 3 2 4 3 4" xfId="21682"/>
    <cellStyle name="Normal 7 3 2 4 3 5" xfId="32239"/>
    <cellStyle name="Normal 7 3 2 4 3 6" xfId="42794"/>
    <cellStyle name="Normal 7 3 2 4 3 7" xfId="53358"/>
    <cellStyle name="Normal 7 3 2 4 4" xfId="8815"/>
    <cellStyle name="Normal 7 3 2 4 4 2" xfId="24322"/>
    <cellStyle name="Normal 7 3 2 4 4 3" xfId="34879"/>
    <cellStyle name="Normal 7 3 2 4 4 4" xfId="45434"/>
    <cellStyle name="Normal 7 3 2 4 4 5" xfId="55998"/>
    <cellStyle name="Normal 7 3 2 4 5" xfId="3533"/>
    <cellStyle name="Normal 7 3 2 4 6" xfId="14111"/>
    <cellStyle name="Normal 7 3 2 4 7" xfId="19042"/>
    <cellStyle name="Normal 7 3 2 4 8" xfId="29599"/>
    <cellStyle name="Normal 7 3 2 4 9" xfId="40154"/>
    <cellStyle name="Normal 7 3 2 5" xfId="1417"/>
    <cellStyle name="Normal 7 3 2 5 2" xfId="6703"/>
    <cellStyle name="Normal 7 3 2 5 2 2" xfId="11984"/>
    <cellStyle name="Normal 7 3 2 5 2 2 2" xfId="27490"/>
    <cellStyle name="Normal 7 3 2 5 2 2 3" xfId="38047"/>
    <cellStyle name="Normal 7 3 2 5 2 2 4" xfId="48602"/>
    <cellStyle name="Normal 7 3 2 5 2 2 5" xfId="59166"/>
    <cellStyle name="Normal 7 3 2 5 2 3" xfId="17103"/>
    <cellStyle name="Normal 7 3 2 5 2 4" xfId="22210"/>
    <cellStyle name="Normal 7 3 2 5 2 5" xfId="32767"/>
    <cellStyle name="Normal 7 3 2 5 2 6" xfId="43322"/>
    <cellStyle name="Normal 7 3 2 5 2 7" xfId="53886"/>
    <cellStyle name="Normal 7 3 2 5 3" xfId="9343"/>
    <cellStyle name="Normal 7 3 2 5 3 2" xfId="24850"/>
    <cellStyle name="Normal 7 3 2 5 3 3" xfId="35407"/>
    <cellStyle name="Normal 7 3 2 5 3 4" xfId="45962"/>
    <cellStyle name="Normal 7 3 2 5 3 5" xfId="56526"/>
    <cellStyle name="Normal 7 3 2 5 4" xfId="4061"/>
    <cellStyle name="Normal 7 3 2 5 5" xfId="14639"/>
    <cellStyle name="Normal 7 3 2 5 6" xfId="19570"/>
    <cellStyle name="Normal 7 3 2 5 7" xfId="30127"/>
    <cellStyle name="Normal 7 3 2 5 8" xfId="40682"/>
    <cellStyle name="Normal 7 3 2 5 9" xfId="51246"/>
    <cellStyle name="Normal 7 3 2 6" xfId="2649"/>
    <cellStyle name="Normal 7 3 2 6 2" xfId="7935"/>
    <cellStyle name="Normal 7 3 2 6 2 2" xfId="13216"/>
    <cellStyle name="Normal 7 3 2 6 2 2 2" xfId="28722"/>
    <cellStyle name="Normal 7 3 2 6 2 2 3" xfId="39279"/>
    <cellStyle name="Normal 7 3 2 6 2 2 4" xfId="49834"/>
    <cellStyle name="Normal 7 3 2 6 2 2 5" xfId="60398"/>
    <cellStyle name="Normal 7 3 2 6 2 3" xfId="23442"/>
    <cellStyle name="Normal 7 3 2 6 2 4" xfId="33999"/>
    <cellStyle name="Normal 7 3 2 6 2 5" xfId="44554"/>
    <cellStyle name="Normal 7 3 2 6 2 6" xfId="55118"/>
    <cellStyle name="Normal 7 3 2 6 3" xfId="10575"/>
    <cellStyle name="Normal 7 3 2 6 3 2" xfId="26082"/>
    <cellStyle name="Normal 7 3 2 6 3 3" xfId="36639"/>
    <cellStyle name="Normal 7 3 2 6 3 4" xfId="47194"/>
    <cellStyle name="Normal 7 3 2 6 3 5" xfId="57758"/>
    <cellStyle name="Normal 7 3 2 6 4" xfId="5293"/>
    <cellStyle name="Normal 7 3 2 6 5" xfId="15871"/>
    <cellStyle name="Normal 7 3 2 6 6" xfId="20802"/>
    <cellStyle name="Normal 7 3 2 6 7" xfId="31359"/>
    <cellStyle name="Normal 7 3 2 6 8" xfId="41914"/>
    <cellStyle name="Normal 7 3 2 6 9" xfId="52478"/>
    <cellStyle name="Normal 7 3 2 7" xfId="5470"/>
    <cellStyle name="Normal 7 3 2 7 2" xfId="10752"/>
    <cellStyle name="Normal 7 3 2 7 2 2" xfId="26258"/>
    <cellStyle name="Normal 7 3 2 7 2 3" xfId="36815"/>
    <cellStyle name="Normal 7 3 2 7 2 4" xfId="47370"/>
    <cellStyle name="Normal 7 3 2 7 2 5" xfId="57934"/>
    <cellStyle name="Normal 7 3 2 7 3" xfId="20978"/>
    <cellStyle name="Normal 7 3 2 7 4" xfId="31535"/>
    <cellStyle name="Normal 7 3 2 7 5" xfId="42090"/>
    <cellStyle name="Normal 7 3 2 7 6" xfId="52654"/>
    <cellStyle name="Normal 7 3 2 8" xfId="8111"/>
    <cellStyle name="Normal 7 3 2 8 2" xfId="23618"/>
    <cellStyle name="Normal 7 3 2 8 3" xfId="34175"/>
    <cellStyle name="Normal 7 3 2 8 4" xfId="44730"/>
    <cellStyle name="Normal 7 3 2 8 5" xfId="55294"/>
    <cellStyle name="Normal 7 3 2 9" xfId="2826"/>
    <cellStyle name="Normal 7 3 3" xfId="273"/>
    <cellStyle name="Normal 7 3 3 10" xfId="28988"/>
    <cellStyle name="Normal 7 3 3 11" xfId="39543"/>
    <cellStyle name="Normal 7 3 3 12" xfId="50103"/>
    <cellStyle name="Normal 7 3 3 2" xfId="626"/>
    <cellStyle name="Normal 7 3 3 2 10" xfId="50455"/>
    <cellStyle name="Normal 7 3 3 2 2" xfId="1858"/>
    <cellStyle name="Normal 7 3 3 2 2 2" xfId="7144"/>
    <cellStyle name="Normal 7 3 3 2 2 2 2" xfId="12425"/>
    <cellStyle name="Normal 7 3 3 2 2 2 2 2" xfId="27931"/>
    <cellStyle name="Normal 7 3 3 2 2 2 2 3" xfId="38488"/>
    <cellStyle name="Normal 7 3 3 2 2 2 2 4" xfId="49043"/>
    <cellStyle name="Normal 7 3 3 2 2 2 2 5" xfId="59607"/>
    <cellStyle name="Normal 7 3 3 2 2 2 3" xfId="17544"/>
    <cellStyle name="Normal 7 3 3 2 2 2 4" xfId="22651"/>
    <cellStyle name="Normal 7 3 3 2 2 2 5" xfId="33208"/>
    <cellStyle name="Normal 7 3 3 2 2 2 6" xfId="43763"/>
    <cellStyle name="Normal 7 3 3 2 2 2 7" xfId="54327"/>
    <cellStyle name="Normal 7 3 3 2 2 3" xfId="9784"/>
    <cellStyle name="Normal 7 3 3 2 2 3 2" xfId="25291"/>
    <cellStyle name="Normal 7 3 3 2 2 3 3" xfId="35848"/>
    <cellStyle name="Normal 7 3 3 2 2 3 4" xfId="46403"/>
    <cellStyle name="Normal 7 3 3 2 2 3 5" xfId="56967"/>
    <cellStyle name="Normal 7 3 3 2 2 4" xfId="4502"/>
    <cellStyle name="Normal 7 3 3 2 2 5" xfId="15080"/>
    <cellStyle name="Normal 7 3 3 2 2 6" xfId="20011"/>
    <cellStyle name="Normal 7 3 3 2 2 7" xfId="30568"/>
    <cellStyle name="Normal 7 3 3 2 2 8" xfId="41123"/>
    <cellStyle name="Normal 7 3 3 2 2 9" xfId="51687"/>
    <cellStyle name="Normal 7 3 3 2 3" xfId="5912"/>
    <cellStyle name="Normal 7 3 3 2 3 2" xfId="11193"/>
    <cellStyle name="Normal 7 3 3 2 3 2 2" xfId="26699"/>
    <cellStyle name="Normal 7 3 3 2 3 2 3" xfId="37256"/>
    <cellStyle name="Normal 7 3 3 2 3 2 4" xfId="47811"/>
    <cellStyle name="Normal 7 3 3 2 3 2 5" xfId="58375"/>
    <cellStyle name="Normal 7 3 3 2 3 3" xfId="16312"/>
    <cellStyle name="Normal 7 3 3 2 3 4" xfId="21419"/>
    <cellStyle name="Normal 7 3 3 2 3 5" xfId="31976"/>
    <cellStyle name="Normal 7 3 3 2 3 6" xfId="42531"/>
    <cellStyle name="Normal 7 3 3 2 3 7" xfId="53095"/>
    <cellStyle name="Normal 7 3 3 2 4" xfId="8552"/>
    <cellStyle name="Normal 7 3 3 2 4 2" xfId="24059"/>
    <cellStyle name="Normal 7 3 3 2 4 3" xfId="34616"/>
    <cellStyle name="Normal 7 3 3 2 4 4" xfId="45171"/>
    <cellStyle name="Normal 7 3 3 2 4 5" xfId="55735"/>
    <cellStyle name="Normal 7 3 3 2 5" xfId="3270"/>
    <cellStyle name="Normal 7 3 3 2 6" xfId="13848"/>
    <cellStyle name="Normal 7 3 3 2 7" xfId="18779"/>
    <cellStyle name="Normal 7 3 3 2 8" xfId="29336"/>
    <cellStyle name="Normal 7 3 3 2 9" xfId="39891"/>
    <cellStyle name="Normal 7 3 3 3" xfId="978"/>
    <cellStyle name="Normal 7 3 3 3 10" xfId="50807"/>
    <cellStyle name="Normal 7 3 3 3 2" xfId="2210"/>
    <cellStyle name="Normal 7 3 3 3 2 2" xfId="7496"/>
    <cellStyle name="Normal 7 3 3 3 2 2 2" xfId="12777"/>
    <cellStyle name="Normal 7 3 3 3 2 2 2 2" xfId="28283"/>
    <cellStyle name="Normal 7 3 3 3 2 2 2 3" xfId="38840"/>
    <cellStyle name="Normal 7 3 3 3 2 2 2 4" xfId="49395"/>
    <cellStyle name="Normal 7 3 3 3 2 2 2 5" xfId="59959"/>
    <cellStyle name="Normal 7 3 3 3 2 2 3" xfId="17896"/>
    <cellStyle name="Normal 7 3 3 3 2 2 4" xfId="23003"/>
    <cellStyle name="Normal 7 3 3 3 2 2 5" xfId="33560"/>
    <cellStyle name="Normal 7 3 3 3 2 2 6" xfId="44115"/>
    <cellStyle name="Normal 7 3 3 3 2 2 7" xfId="54679"/>
    <cellStyle name="Normal 7 3 3 3 2 3" xfId="10136"/>
    <cellStyle name="Normal 7 3 3 3 2 3 2" xfId="25643"/>
    <cellStyle name="Normal 7 3 3 3 2 3 3" xfId="36200"/>
    <cellStyle name="Normal 7 3 3 3 2 3 4" xfId="46755"/>
    <cellStyle name="Normal 7 3 3 3 2 3 5" xfId="57319"/>
    <cellStyle name="Normal 7 3 3 3 2 4" xfId="4854"/>
    <cellStyle name="Normal 7 3 3 3 2 5" xfId="15432"/>
    <cellStyle name="Normal 7 3 3 3 2 6" xfId="20363"/>
    <cellStyle name="Normal 7 3 3 3 2 7" xfId="30920"/>
    <cellStyle name="Normal 7 3 3 3 2 8" xfId="41475"/>
    <cellStyle name="Normal 7 3 3 3 2 9" xfId="52039"/>
    <cellStyle name="Normal 7 3 3 3 3" xfId="6264"/>
    <cellStyle name="Normal 7 3 3 3 3 2" xfId="11545"/>
    <cellStyle name="Normal 7 3 3 3 3 2 2" xfId="27051"/>
    <cellStyle name="Normal 7 3 3 3 3 2 3" xfId="37608"/>
    <cellStyle name="Normal 7 3 3 3 3 2 4" xfId="48163"/>
    <cellStyle name="Normal 7 3 3 3 3 2 5" xfId="58727"/>
    <cellStyle name="Normal 7 3 3 3 3 3" xfId="16664"/>
    <cellStyle name="Normal 7 3 3 3 3 4" xfId="21771"/>
    <cellStyle name="Normal 7 3 3 3 3 5" xfId="32328"/>
    <cellStyle name="Normal 7 3 3 3 3 6" xfId="42883"/>
    <cellStyle name="Normal 7 3 3 3 3 7" xfId="53447"/>
    <cellStyle name="Normal 7 3 3 3 4" xfId="8904"/>
    <cellStyle name="Normal 7 3 3 3 4 2" xfId="24411"/>
    <cellStyle name="Normal 7 3 3 3 4 3" xfId="34968"/>
    <cellStyle name="Normal 7 3 3 3 4 4" xfId="45523"/>
    <cellStyle name="Normal 7 3 3 3 4 5" xfId="56087"/>
    <cellStyle name="Normal 7 3 3 3 5" xfId="3622"/>
    <cellStyle name="Normal 7 3 3 3 6" xfId="14200"/>
    <cellStyle name="Normal 7 3 3 3 7" xfId="19131"/>
    <cellStyle name="Normal 7 3 3 3 8" xfId="29688"/>
    <cellStyle name="Normal 7 3 3 3 9" xfId="40243"/>
    <cellStyle name="Normal 7 3 3 4" xfId="1506"/>
    <cellStyle name="Normal 7 3 3 4 2" xfId="6792"/>
    <cellStyle name="Normal 7 3 3 4 2 2" xfId="12073"/>
    <cellStyle name="Normal 7 3 3 4 2 2 2" xfId="27579"/>
    <cellStyle name="Normal 7 3 3 4 2 2 3" xfId="38136"/>
    <cellStyle name="Normal 7 3 3 4 2 2 4" xfId="48691"/>
    <cellStyle name="Normal 7 3 3 4 2 2 5" xfId="59255"/>
    <cellStyle name="Normal 7 3 3 4 2 3" xfId="17192"/>
    <cellStyle name="Normal 7 3 3 4 2 4" xfId="22299"/>
    <cellStyle name="Normal 7 3 3 4 2 5" xfId="32856"/>
    <cellStyle name="Normal 7 3 3 4 2 6" xfId="43411"/>
    <cellStyle name="Normal 7 3 3 4 2 7" xfId="53975"/>
    <cellStyle name="Normal 7 3 3 4 3" xfId="9432"/>
    <cellStyle name="Normal 7 3 3 4 3 2" xfId="24939"/>
    <cellStyle name="Normal 7 3 3 4 3 3" xfId="35496"/>
    <cellStyle name="Normal 7 3 3 4 3 4" xfId="46051"/>
    <cellStyle name="Normal 7 3 3 4 3 5" xfId="56615"/>
    <cellStyle name="Normal 7 3 3 4 4" xfId="4150"/>
    <cellStyle name="Normal 7 3 3 4 5" xfId="14728"/>
    <cellStyle name="Normal 7 3 3 4 6" xfId="19659"/>
    <cellStyle name="Normal 7 3 3 4 7" xfId="30216"/>
    <cellStyle name="Normal 7 3 3 4 8" xfId="40771"/>
    <cellStyle name="Normal 7 3 3 4 9" xfId="51335"/>
    <cellStyle name="Normal 7 3 3 5" xfId="5559"/>
    <cellStyle name="Normal 7 3 3 5 2" xfId="10841"/>
    <cellStyle name="Normal 7 3 3 5 2 2" xfId="26347"/>
    <cellStyle name="Normal 7 3 3 5 2 3" xfId="36904"/>
    <cellStyle name="Normal 7 3 3 5 2 4" xfId="47459"/>
    <cellStyle name="Normal 7 3 3 5 2 5" xfId="58023"/>
    <cellStyle name="Normal 7 3 3 5 3" xfId="15960"/>
    <cellStyle name="Normal 7 3 3 5 4" xfId="21067"/>
    <cellStyle name="Normal 7 3 3 5 5" xfId="31624"/>
    <cellStyle name="Normal 7 3 3 5 6" xfId="42179"/>
    <cellStyle name="Normal 7 3 3 5 7" xfId="52743"/>
    <cellStyle name="Normal 7 3 3 6" xfId="8200"/>
    <cellStyle name="Normal 7 3 3 6 2" xfId="23707"/>
    <cellStyle name="Normal 7 3 3 6 3" xfId="34264"/>
    <cellStyle name="Normal 7 3 3 6 4" xfId="44819"/>
    <cellStyle name="Normal 7 3 3 6 5" xfId="55383"/>
    <cellStyle name="Normal 7 3 3 7" xfId="2922"/>
    <cellStyle name="Normal 7 3 3 8" xfId="13496"/>
    <cellStyle name="Normal 7 3 3 9" xfId="18427"/>
    <cellStyle name="Normal 7 3 4" xfId="425"/>
    <cellStyle name="Normal 7 3 4 10" xfId="39695"/>
    <cellStyle name="Normal 7 3 4 11" xfId="50255"/>
    <cellStyle name="Normal 7 3 4 2" xfId="1130"/>
    <cellStyle name="Normal 7 3 4 2 10" xfId="50959"/>
    <cellStyle name="Normal 7 3 4 2 2" xfId="2362"/>
    <cellStyle name="Normal 7 3 4 2 2 2" xfId="7648"/>
    <cellStyle name="Normal 7 3 4 2 2 2 2" xfId="12929"/>
    <cellStyle name="Normal 7 3 4 2 2 2 2 2" xfId="28435"/>
    <cellStyle name="Normal 7 3 4 2 2 2 2 3" xfId="38992"/>
    <cellStyle name="Normal 7 3 4 2 2 2 2 4" xfId="49547"/>
    <cellStyle name="Normal 7 3 4 2 2 2 2 5" xfId="60111"/>
    <cellStyle name="Normal 7 3 4 2 2 2 3" xfId="18048"/>
    <cellStyle name="Normal 7 3 4 2 2 2 4" xfId="23155"/>
    <cellStyle name="Normal 7 3 4 2 2 2 5" xfId="33712"/>
    <cellStyle name="Normal 7 3 4 2 2 2 6" xfId="44267"/>
    <cellStyle name="Normal 7 3 4 2 2 2 7" xfId="54831"/>
    <cellStyle name="Normal 7 3 4 2 2 3" xfId="10288"/>
    <cellStyle name="Normal 7 3 4 2 2 3 2" xfId="25795"/>
    <cellStyle name="Normal 7 3 4 2 2 3 3" xfId="36352"/>
    <cellStyle name="Normal 7 3 4 2 2 3 4" xfId="46907"/>
    <cellStyle name="Normal 7 3 4 2 2 3 5" xfId="57471"/>
    <cellStyle name="Normal 7 3 4 2 2 4" xfId="5006"/>
    <cellStyle name="Normal 7 3 4 2 2 5" xfId="15584"/>
    <cellStyle name="Normal 7 3 4 2 2 6" xfId="20515"/>
    <cellStyle name="Normal 7 3 4 2 2 7" xfId="31072"/>
    <cellStyle name="Normal 7 3 4 2 2 8" xfId="41627"/>
    <cellStyle name="Normal 7 3 4 2 2 9" xfId="52191"/>
    <cellStyle name="Normal 7 3 4 2 3" xfId="6416"/>
    <cellStyle name="Normal 7 3 4 2 3 2" xfId="11697"/>
    <cellStyle name="Normal 7 3 4 2 3 2 2" xfId="27203"/>
    <cellStyle name="Normal 7 3 4 2 3 2 3" xfId="37760"/>
    <cellStyle name="Normal 7 3 4 2 3 2 4" xfId="48315"/>
    <cellStyle name="Normal 7 3 4 2 3 2 5" xfId="58879"/>
    <cellStyle name="Normal 7 3 4 2 3 3" xfId="16816"/>
    <cellStyle name="Normal 7 3 4 2 3 4" xfId="21923"/>
    <cellStyle name="Normal 7 3 4 2 3 5" xfId="32480"/>
    <cellStyle name="Normal 7 3 4 2 3 6" xfId="43035"/>
    <cellStyle name="Normal 7 3 4 2 3 7" xfId="53599"/>
    <cellStyle name="Normal 7 3 4 2 4" xfId="9056"/>
    <cellStyle name="Normal 7 3 4 2 4 2" xfId="24563"/>
    <cellStyle name="Normal 7 3 4 2 4 3" xfId="35120"/>
    <cellStyle name="Normal 7 3 4 2 4 4" xfId="45675"/>
    <cellStyle name="Normal 7 3 4 2 4 5" xfId="56239"/>
    <cellStyle name="Normal 7 3 4 2 5" xfId="3774"/>
    <cellStyle name="Normal 7 3 4 2 6" xfId="14352"/>
    <cellStyle name="Normal 7 3 4 2 7" xfId="19283"/>
    <cellStyle name="Normal 7 3 4 2 8" xfId="29840"/>
    <cellStyle name="Normal 7 3 4 2 9" xfId="40395"/>
    <cellStyle name="Normal 7 3 4 3" xfId="1658"/>
    <cellStyle name="Normal 7 3 4 3 2" xfId="6944"/>
    <cellStyle name="Normal 7 3 4 3 2 2" xfId="12225"/>
    <cellStyle name="Normal 7 3 4 3 2 2 2" xfId="27731"/>
    <cellStyle name="Normal 7 3 4 3 2 2 3" xfId="38288"/>
    <cellStyle name="Normal 7 3 4 3 2 2 4" xfId="48843"/>
    <cellStyle name="Normal 7 3 4 3 2 2 5" xfId="59407"/>
    <cellStyle name="Normal 7 3 4 3 2 3" xfId="17344"/>
    <cellStyle name="Normal 7 3 4 3 2 4" xfId="22451"/>
    <cellStyle name="Normal 7 3 4 3 2 5" xfId="33008"/>
    <cellStyle name="Normal 7 3 4 3 2 6" xfId="43563"/>
    <cellStyle name="Normal 7 3 4 3 2 7" xfId="54127"/>
    <cellStyle name="Normal 7 3 4 3 3" xfId="9584"/>
    <cellStyle name="Normal 7 3 4 3 3 2" xfId="25091"/>
    <cellStyle name="Normal 7 3 4 3 3 3" xfId="35648"/>
    <cellStyle name="Normal 7 3 4 3 3 4" xfId="46203"/>
    <cellStyle name="Normal 7 3 4 3 3 5" xfId="56767"/>
    <cellStyle name="Normal 7 3 4 3 4" xfId="4302"/>
    <cellStyle name="Normal 7 3 4 3 5" xfId="14880"/>
    <cellStyle name="Normal 7 3 4 3 6" xfId="19811"/>
    <cellStyle name="Normal 7 3 4 3 7" xfId="30368"/>
    <cellStyle name="Normal 7 3 4 3 8" xfId="40923"/>
    <cellStyle name="Normal 7 3 4 3 9" xfId="51487"/>
    <cellStyle name="Normal 7 3 4 4" xfId="5711"/>
    <cellStyle name="Normal 7 3 4 4 2" xfId="10993"/>
    <cellStyle name="Normal 7 3 4 4 2 2" xfId="26499"/>
    <cellStyle name="Normal 7 3 4 4 2 3" xfId="37056"/>
    <cellStyle name="Normal 7 3 4 4 2 4" xfId="47611"/>
    <cellStyle name="Normal 7 3 4 4 2 5" xfId="58175"/>
    <cellStyle name="Normal 7 3 4 4 3" xfId="16112"/>
    <cellStyle name="Normal 7 3 4 4 4" xfId="21219"/>
    <cellStyle name="Normal 7 3 4 4 5" xfId="31776"/>
    <cellStyle name="Normal 7 3 4 4 6" xfId="42331"/>
    <cellStyle name="Normal 7 3 4 4 7" xfId="52895"/>
    <cellStyle name="Normal 7 3 4 5" xfId="8352"/>
    <cellStyle name="Normal 7 3 4 5 2" xfId="23859"/>
    <cellStyle name="Normal 7 3 4 5 3" xfId="34416"/>
    <cellStyle name="Normal 7 3 4 5 4" xfId="44971"/>
    <cellStyle name="Normal 7 3 4 5 5" xfId="55535"/>
    <cellStyle name="Normal 7 3 4 6" xfId="3074"/>
    <cellStyle name="Normal 7 3 4 7" xfId="13648"/>
    <cellStyle name="Normal 7 3 4 8" xfId="18579"/>
    <cellStyle name="Normal 7 3 4 9" xfId="29140"/>
    <cellStyle name="Normal 7 3 5" xfId="778"/>
    <cellStyle name="Normal 7 3 5 10" xfId="50607"/>
    <cellStyle name="Normal 7 3 5 2" xfId="2010"/>
    <cellStyle name="Normal 7 3 5 2 2" xfId="7296"/>
    <cellStyle name="Normal 7 3 5 2 2 2" xfId="12577"/>
    <cellStyle name="Normal 7 3 5 2 2 2 2" xfId="28083"/>
    <cellStyle name="Normal 7 3 5 2 2 2 3" xfId="38640"/>
    <cellStyle name="Normal 7 3 5 2 2 2 4" xfId="49195"/>
    <cellStyle name="Normal 7 3 5 2 2 2 5" xfId="59759"/>
    <cellStyle name="Normal 7 3 5 2 2 3" xfId="17696"/>
    <cellStyle name="Normal 7 3 5 2 2 4" xfId="22803"/>
    <cellStyle name="Normal 7 3 5 2 2 5" xfId="33360"/>
    <cellStyle name="Normal 7 3 5 2 2 6" xfId="43915"/>
    <cellStyle name="Normal 7 3 5 2 2 7" xfId="54479"/>
    <cellStyle name="Normal 7 3 5 2 3" xfId="9936"/>
    <cellStyle name="Normal 7 3 5 2 3 2" xfId="25443"/>
    <cellStyle name="Normal 7 3 5 2 3 3" xfId="36000"/>
    <cellStyle name="Normal 7 3 5 2 3 4" xfId="46555"/>
    <cellStyle name="Normal 7 3 5 2 3 5" xfId="57119"/>
    <cellStyle name="Normal 7 3 5 2 4" xfId="4654"/>
    <cellStyle name="Normal 7 3 5 2 5" xfId="15232"/>
    <cellStyle name="Normal 7 3 5 2 6" xfId="20163"/>
    <cellStyle name="Normal 7 3 5 2 7" xfId="30720"/>
    <cellStyle name="Normal 7 3 5 2 8" xfId="41275"/>
    <cellStyle name="Normal 7 3 5 2 9" xfId="51839"/>
    <cellStyle name="Normal 7 3 5 3" xfId="6064"/>
    <cellStyle name="Normal 7 3 5 3 2" xfId="11345"/>
    <cellStyle name="Normal 7 3 5 3 2 2" xfId="26851"/>
    <cellStyle name="Normal 7 3 5 3 2 3" xfId="37408"/>
    <cellStyle name="Normal 7 3 5 3 2 4" xfId="47963"/>
    <cellStyle name="Normal 7 3 5 3 2 5" xfId="58527"/>
    <cellStyle name="Normal 7 3 5 3 3" xfId="16464"/>
    <cellStyle name="Normal 7 3 5 3 4" xfId="21571"/>
    <cellStyle name="Normal 7 3 5 3 5" xfId="32128"/>
    <cellStyle name="Normal 7 3 5 3 6" xfId="42683"/>
    <cellStyle name="Normal 7 3 5 3 7" xfId="53247"/>
    <cellStyle name="Normal 7 3 5 4" xfId="8704"/>
    <cellStyle name="Normal 7 3 5 4 2" xfId="24211"/>
    <cellStyle name="Normal 7 3 5 4 3" xfId="34768"/>
    <cellStyle name="Normal 7 3 5 4 4" xfId="45323"/>
    <cellStyle name="Normal 7 3 5 4 5" xfId="55887"/>
    <cellStyle name="Normal 7 3 5 5" xfId="3422"/>
    <cellStyle name="Normal 7 3 5 6" xfId="14000"/>
    <cellStyle name="Normal 7 3 5 7" xfId="18931"/>
    <cellStyle name="Normal 7 3 5 8" xfId="29488"/>
    <cellStyle name="Normal 7 3 5 9" xfId="40043"/>
    <cellStyle name="Normal 7 3 6" xfId="1330"/>
    <cellStyle name="Normal 7 3 6 2" xfId="6616"/>
    <cellStyle name="Normal 7 3 6 2 2" xfId="11897"/>
    <cellStyle name="Normal 7 3 6 2 2 2" xfId="27403"/>
    <cellStyle name="Normal 7 3 6 2 2 3" xfId="37960"/>
    <cellStyle name="Normal 7 3 6 2 2 4" xfId="48515"/>
    <cellStyle name="Normal 7 3 6 2 2 5" xfId="59079"/>
    <cellStyle name="Normal 7 3 6 2 3" xfId="17016"/>
    <cellStyle name="Normal 7 3 6 2 4" xfId="22123"/>
    <cellStyle name="Normal 7 3 6 2 5" xfId="32680"/>
    <cellStyle name="Normal 7 3 6 2 6" xfId="43235"/>
    <cellStyle name="Normal 7 3 6 2 7" xfId="53799"/>
    <cellStyle name="Normal 7 3 6 3" xfId="9256"/>
    <cellStyle name="Normal 7 3 6 3 2" xfId="24763"/>
    <cellStyle name="Normal 7 3 6 3 3" xfId="35320"/>
    <cellStyle name="Normal 7 3 6 3 4" xfId="45875"/>
    <cellStyle name="Normal 7 3 6 3 5" xfId="56439"/>
    <cellStyle name="Normal 7 3 6 4" xfId="3974"/>
    <cellStyle name="Normal 7 3 6 5" xfId="14552"/>
    <cellStyle name="Normal 7 3 6 6" xfId="19483"/>
    <cellStyle name="Normal 7 3 6 7" xfId="30040"/>
    <cellStyle name="Normal 7 3 6 8" xfId="40595"/>
    <cellStyle name="Normal 7 3 6 9" xfId="51159"/>
    <cellStyle name="Normal 7 3 7" xfId="2562"/>
    <cellStyle name="Normal 7 3 7 2" xfId="7848"/>
    <cellStyle name="Normal 7 3 7 2 2" xfId="13129"/>
    <cellStyle name="Normal 7 3 7 2 2 2" xfId="28635"/>
    <cellStyle name="Normal 7 3 7 2 2 3" xfId="39192"/>
    <cellStyle name="Normal 7 3 7 2 2 4" xfId="49747"/>
    <cellStyle name="Normal 7 3 7 2 2 5" xfId="60311"/>
    <cellStyle name="Normal 7 3 7 2 3" xfId="23355"/>
    <cellStyle name="Normal 7 3 7 2 4" xfId="33912"/>
    <cellStyle name="Normal 7 3 7 2 5" xfId="44467"/>
    <cellStyle name="Normal 7 3 7 2 6" xfId="55031"/>
    <cellStyle name="Normal 7 3 7 3" xfId="10488"/>
    <cellStyle name="Normal 7 3 7 3 2" xfId="25995"/>
    <cellStyle name="Normal 7 3 7 3 3" xfId="36552"/>
    <cellStyle name="Normal 7 3 7 3 4" xfId="47107"/>
    <cellStyle name="Normal 7 3 7 3 5" xfId="57671"/>
    <cellStyle name="Normal 7 3 7 4" xfId="5206"/>
    <cellStyle name="Normal 7 3 7 5" xfId="15784"/>
    <cellStyle name="Normal 7 3 7 6" xfId="20715"/>
    <cellStyle name="Normal 7 3 7 7" xfId="31272"/>
    <cellStyle name="Normal 7 3 7 8" xfId="41827"/>
    <cellStyle name="Normal 7 3 7 9" xfId="52391"/>
    <cellStyle name="Normal 7 3 8" xfId="5358"/>
    <cellStyle name="Normal 7 3 8 2" xfId="10640"/>
    <cellStyle name="Normal 7 3 8 2 2" xfId="26147"/>
    <cellStyle name="Normal 7 3 8 2 3" xfId="36704"/>
    <cellStyle name="Normal 7 3 8 2 4" xfId="47259"/>
    <cellStyle name="Normal 7 3 8 2 5" xfId="57823"/>
    <cellStyle name="Normal 7 3 8 3" xfId="20867"/>
    <cellStyle name="Normal 7 3 8 4" xfId="31424"/>
    <cellStyle name="Normal 7 3 8 5" xfId="41979"/>
    <cellStyle name="Normal 7 3 8 6" xfId="52543"/>
    <cellStyle name="Normal 7 3 9" xfId="8000"/>
    <cellStyle name="Normal 7 3 9 2" xfId="23507"/>
    <cellStyle name="Normal 7 3 9 3" xfId="34064"/>
    <cellStyle name="Normal 7 3 9 4" xfId="44619"/>
    <cellStyle name="Normal 7 3 9 5" xfId="55183"/>
    <cellStyle name="Normal 7 4" xfId="123"/>
    <cellStyle name="Normal 7 5" xfId="70"/>
    <cellStyle name="Normal 7 5 10" xfId="2727"/>
    <cellStyle name="Normal 7 5 11" xfId="13356"/>
    <cellStyle name="Normal 7 5 12" xfId="18285"/>
    <cellStyle name="Normal 7 5 13" xfId="28801"/>
    <cellStyle name="Normal 7 5 14" xfId="39356"/>
    <cellStyle name="Normal 7 5 15" xfId="49962"/>
    <cellStyle name="Normal 7 5 2" xfId="216"/>
    <cellStyle name="Normal 7 5 2 10" xfId="13443"/>
    <cellStyle name="Normal 7 5 2 11" xfId="18373"/>
    <cellStyle name="Normal 7 5 2 12" xfId="28935"/>
    <cellStyle name="Normal 7 5 2 13" xfId="39490"/>
    <cellStyle name="Normal 7 5 2 14" xfId="50050"/>
    <cellStyle name="Normal 7 5 2 2" xfId="396"/>
    <cellStyle name="Normal 7 5 2 2 10" xfId="29111"/>
    <cellStyle name="Normal 7 5 2 2 11" xfId="39666"/>
    <cellStyle name="Normal 7 5 2 2 12" xfId="50226"/>
    <cellStyle name="Normal 7 5 2 2 2" xfId="749"/>
    <cellStyle name="Normal 7 5 2 2 2 10" xfId="50578"/>
    <cellStyle name="Normal 7 5 2 2 2 2" xfId="1981"/>
    <cellStyle name="Normal 7 5 2 2 2 2 2" xfId="7267"/>
    <cellStyle name="Normal 7 5 2 2 2 2 2 2" xfId="12548"/>
    <cellStyle name="Normal 7 5 2 2 2 2 2 2 2" xfId="28054"/>
    <cellStyle name="Normal 7 5 2 2 2 2 2 2 3" xfId="38611"/>
    <cellStyle name="Normal 7 5 2 2 2 2 2 2 4" xfId="49166"/>
    <cellStyle name="Normal 7 5 2 2 2 2 2 2 5" xfId="59730"/>
    <cellStyle name="Normal 7 5 2 2 2 2 2 3" xfId="17667"/>
    <cellStyle name="Normal 7 5 2 2 2 2 2 4" xfId="22774"/>
    <cellStyle name="Normal 7 5 2 2 2 2 2 5" xfId="33331"/>
    <cellStyle name="Normal 7 5 2 2 2 2 2 6" xfId="43886"/>
    <cellStyle name="Normal 7 5 2 2 2 2 2 7" xfId="54450"/>
    <cellStyle name="Normal 7 5 2 2 2 2 3" xfId="9907"/>
    <cellStyle name="Normal 7 5 2 2 2 2 3 2" xfId="25414"/>
    <cellStyle name="Normal 7 5 2 2 2 2 3 3" xfId="35971"/>
    <cellStyle name="Normal 7 5 2 2 2 2 3 4" xfId="46526"/>
    <cellStyle name="Normal 7 5 2 2 2 2 3 5" xfId="57090"/>
    <cellStyle name="Normal 7 5 2 2 2 2 4" xfId="4625"/>
    <cellStyle name="Normal 7 5 2 2 2 2 5" xfId="15203"/>
    <cellStyle name="Normal 7 5 2 2 2 2 6" xfId="20134"/>
    <cellStyle name="Normal 7 5 2 2 2 2 7" xfId="30691"/>
    <cellStyle name="Normal 7 5 2 2 2 2 8" xfId="41246"/>
    <cellStyle name="Normal 7 5 2 2 2 2 9" xfId="51810"/>
    <cellStyle name="Normal 7 5 2 2 2 3" xfId="6035"/>
    <cellStyle name="Normal 7 5 2 2 2 3 2" xfId="11316"/>
    <cellStyle name="Normal 7 5 2 2 2 3 2 2" xfId="26822"/>
    <cellStyle name="Normal 7 5 2 2 2 3 2 3" xfId="37379"/>
    <cellStyle name="Normal 7 5 2 2 2 3 2 4" xfId="47934"/>
    <cellStyle name="Normal 7 5 2 2 2 3 2 5" xfId="58498"/>
    <cellStyle name="Normal 7 5 2 2 2 3 3" xfId="16435"/>
    <cellStyle name="Normal 7 5 2 2 2 3 4" xfId="21542"/>
    <cellStyle name="Normal 7 5 2 2 2 3 5" xfId="32099"/>
    <cellStyle name="Normal 7 5 2 2 2 3 6" xfId="42654"/>
    <cellStyle name="Normal 7 5 2 2 2 3 7" xfId="53218"/>
    <cellStyle name="Normal 7 5 2 2 2 4" xfId="8675"/>
    <cellStyle name="Normal 7 5 2 2 2 4 2" xfId="24182"/>
    <cellStyle name="Normal 7 5 2 2 2 4 3" xfId="34739"/>
    <cellStyle name="Normal 7 5 2 2 2 4 4" xfId="45294"/>
    <cellStyle name="Normal 7 5 2 2 2 4 5" xfId="55858"/>
    <cellStyle name="Normal 7 5 2 2 2 5" xfId="3393"/>
    <cellStyle name="Normal 7 5 2 2 2 6" xfId="13971"/>
    <cellStyle name="Normal 7 5 2 2 2 7" xfId="18902"/>
    <cellStyle name="Normal 7 5 2 2 2 8" xfId="29459"/>
    <cellStyle name="Normal 7 5 2 2 2 9" xfId="40014"/>
    <cellStyle name="Normal 7 5 2 2 3" xfId="1101"/>
    <cellStyle name="Normal 7 5 2 2 3 10" xfId="50930"/>
    <cellStyle name="Normal 7 5 2 2 3 2" xfId="2333"/>
    <cellStyle name="Normal 7 5 2 2 3 2 2" xfId="7619"/>
    <cellStyle name="Normal 7 5 2 2 3 2 2 2" xfId="12900"/>
    <cellStyle name="Normal 7 5 2 2 3 2 2 2 2" xfId="28406"/>
    <cellStyle name="Normal 7 5 2 2 3 2 2 2 3" xfId="38963"/>
    <cellStyle name="Normal 7 5 2 2 3 2 2 2 4" xfId="49518"/>
    <cellStyle name="Normal 7 5 2 2 3 2 2 2 5" xfId="60082"/>
    <cellStyle name="Normal 7 5 2 2 3 2 2 3" xfId="18019"/>
    <cellStyle name="Normal 7 5 2 2 3 2 2 4" xfId="23126"/>
    <cellStyle name="Normal 7 5 2 2 3 2 2 5" xfId="33683"/>
    <cellStyle name="Normal 7 5 2 2 3 2 2 6" xfId="44238"/>
    <cellStyle name="Normal 7 5 2 2 3 2 2 7" xfId="54802"/>
    <cellStyle name="Normal 7 5 2 2 3 2 3" xfId="10259"/>
    <cellStyle name="Normal 7 5 2 2 3 2 3 2" xfId="25766"/>
    <cellStyle name="Normal 7 5 2 2 3 2 3 3" xfId="36323"/>
    <cellStyle name="Normal 7 5 2 2 3 2 3 4" xfId="46878"/>
    <cellStyle name="Normal 7 5 2 2 3 2 3 5" xfId="57442"/>
    <cellStyle name="Normal 7 5 2 2 3 2 4" xfId="4977"/>
    <cellStyle name="Normal 7 5 2 2 3 2 5" xfId="15555"/>
    <cellStyle name="Normal 7 5 2 2 3 2 6" xfId="20486"/>
    <cellStyle name="Normal 7 5 2 2 3 2 7" xfId="31043"/>
    <cellStyle name="Normal 7 5 2 2 3 2 8" xfId="41598"/>
    <cellStyle name="Normal 7 5 2 2 3 2 9" xfId="52162"/>
    <cellStyle name="Normal 7 5 2 2 3 3" xfId="6387"/>
    <cellStyle name="Normal 7 5 2 2 3 3 2" xfId="11668"/>
    <cellStyle name="Normal 7 5 2 2 3 3 2 2" xfId="27174"/>
    <cellStyle name="Normal 7 5 2 2 3 3 2 3" xfId="37731"/>
    <cellStyle name="Normal 7 5 2 2 3 3 2 4" xfId="48286"/>
    <cellStyle name="Normal 7 5 2 2 3 3 2 5" xfId="58850"/>
    <cellStyle name="Normal 7 5 2 2 3 3 3" xfId="16787"/>
    <cellStyle name="Normal 7 5 2 2 3 3 4" xfId="21894"/>
    <cellStyle name="Normal 7 5 2 2 3 3 5" xfId="32451"/>
    <cellStyle name="Normal 7 5 2 2 3 3 6" xfId="43006"/>
    <cellStyle name="Normal 7 5 2 2 3 3 7" xfId="53570"/>
    <cellStyle name="Normal 7 5 2 2 3 4" xfId="9027"/>
    <cellStyle name="Normal 7 5 2 2 3 4 2" xfId="24534"/>
    <cellStyle name="Normal 7 5 2 2 3 4 3" xfId="35091"/>
    <cellStyle name="Normal 7 5 2 2 3 4 4" xfId="45646"/>
    <cellStyle name="Normal 7 5 2 2 3 4 5" xfId="56210"/>
    <cellStyle name="Normal 7 5 2 2 3 5" xfId="3745"/>
    <cellStyle name="Normal 7 5 2 2 3 6" xfId="14323"/>
    <cellStyle name="Normal 7 5 2 2 3 7" xfId="19254"/>
    <cellStyle name="Normal 7 5 2 2 3 8" xfId="29811"/>
    <cellStyle name="Normal 7 5 2 2 3 9" xfId="40366"/>
    <cellStyle name="Normal 7 5 2 2 4" xfId="1629"/>
    <cellStyle name="Normal 7 5 2 2 4 2" xfId="6915"/>
    <cellStyle name="Normal 7 5 2 2 4 2 2" xfId="12196"/>
    <cellStyle name="Normal 7 5 2 2 4 2 2 2" xfId="27702"/>
    <cellStyle name="Normal 7 5 2 2 4 2 2 3" xfId="38259"/>
    <cellStyle name="Normal 7 5 2 2 4 2 2 4" xfId="48814"/>
    <cellStyle name="Normal 7 5 2 2 4 2 2 5" xfId="59378"/>
    <cellStyle name="Normal 7 5 2 2 4 2 3" xfId="17315"/>
    <cellStyle name="Normal 7 5 2 2 4 2 4" xfId="22422"/>
    <cellStyle name="Normal 7 5 2 2 4 2 5" xfId="32979"/>
    <cellStyle name="Normal 7 5 2 2 4 2 6" xfId="43534"/>
    <cellStyle name="Normal 7 5 2 2 4 2 7" xfId="54098"/>
    <cellStyle name="Normal 7 5 2 2 4 3" xfId="9555"/>
    <cellStyle name="Normal 7 5 2 2 4 3 2" xfId="25062"/>
    <cellStyle name="Normal 7 5 2 2 4 3 3" xfId="35619"/>
    <cellStyle name="Normal 7 5 2 2 4 3 4" xfId="46174"/>
    <cellStyle name="Normal 7 5 2 2 4 3 5" xfId="56738"/>
    <cellStyle name="Normal 7 5 2 2 4 4" xfId="4273"/>
    <cellStyle name="Normal 7 5 2 2 4 5" xfId="14851"/>
    <cellStyle name="Normal 7 5 2 2 4 6" xfId="19782"/>
    <cellStyle name="Normal 7 5 2 2 4 7" xfId="30339"/>
    <cellStyle name="Normal 7 5 2 2 4 8" xfId="40894"/>
    <cellStyle name="Normal 7 5 2 2 4 9" xfId="51458"/>
    <cellStyle name="Normal 7 5 2 2 5" xfId="5682"/>
    <cellStyle name="Normal 7 5 2 2 5 2" xfId="10964"/>
    <cellStyle name="Normal 7 5 2 2 5 2 2" xfId="26470"/>
    <cellStyle name="Normal 7 5 2 2 5 2 3" xfId="37027"/>
    <cellStyle name="Normal 7 5 2 2 5 2 4" xfId="47582"/>
    <cellStyle name="Normal 7 5 2 2 5 2 5" xfId="58146"/>
    <cellStyle name="Normal 7 5 2 2 5 3" xfId="16083"/>
    <cellStyle name="Normal 7 5 2 2 5 4" xfId="21190"/>
    <cellStyle name="Normal 7 5 2 2 5 5" xfId="31747"/>
    <cellStyle name="Normal 7 5 2 2 5 6" xfId="42302"/>
    <cellStyle name="Normal 7 5 2 2 5 7" xfId="52866"/>
    <cellStyle name="Normal 7 5 2 2 6" xfId="8323"/>
    <cellStyle name="Normal 7 5 2 2 6 2" xfId="23830"/>
    <cellStyle name="Normal 7 5 2 2 6 3" xfId="34387"/>
    <cellStyle name="Normal 7 5 2 2 6 4" xfId="44942"/>
    <cellStyle name="Normal 7 5 2 2 6 5" xfId="55506"/>
    <cellStyle name="Normal 7 5 2 2 7" xfId="3045"/>
    <cellStyle name="Normal 7 5 2 2 8" xfId="13619"/>
    <cellStyle name="Normal 7 5 2 2 9" xfId="18550"/>
    <cellStyle name="Normal 7 5 2 3" xfId="572"/>
    <cellStyle name="Normal 7 5 2 3 10" xfId="39838"/>
    <cellStyle name="Normal 7 5 2 3 11" xfId="50402"/>
    <cellStyle name="Normal 7 5 2 3 2" xfId="1277"/>
    <cellStyle name="Normal 7 5 2 3 2 10" xfId="51106"/>
    <cellStyle name="Normal 7 5 2 3 2 2" xfId="2509"/>
    <cellStyle name="Normal 7 5 2 3 2 2 2" xfId="7795"/>
    <cellStyle name="Normal 7 5 2 3 2 2 2 2" xfId="13076"/>
    <cellStyle name="Normal 7 5 2 3 2 2 2 2 2" xfId="28582"/>
    <cellStyle name="Normal 7 5 2 3 2 2 2 2 3" xfId="39139"/>
    <cellStyle name="Normal 7 5 2 3 2 2 2 2 4" xfId="49694"/>
    <cellStyle name="Normal 7 5 2 3 2 2 2 2 5" xfId="60258"/>
    <cellStyle name="Normal 7 5 2 3 2 2 2 3" xfId="18195"/>
    <cellStyle name="Normal 7 5 2 3 2 2 2 4" xfId="23302"/>
    <cellStyle name="Normal 7 5 2 3 2 2 2 5" xfId="33859"/>
    <cellStyle name="Normal 7 5 2 3 2 2 2 6" xfId="44414"/>
    <cellStyle name="Normal 7 5 2 3 2 2 2 7" xfId="54978"/>
    <cellStyle name="Normal 7 5 2 3 2 2 3" xfId="10435"/>
    <cellStyle name="Normal 7 5 2 3 2 2 3 2" xfId="25942"/>
    <cellStyle name="Normal 7 5 2 3 2 2 3 3" xfId="36499"/>
    <cellStyle name="Normal 7 5 2 3 2 2 3 4" xfId="47054"/>
    <cellStyle name="Normal 7 5 2 3 2 2 3 5" xfId="57618"/>
    <cellStyle name="Normal 7 5 2 3 2 2 4" xfId="5153"/>
    <cellStyle name="Normal 7 5 2 3 2 2 5" xfId="15731"/>
    <cellStyle name="Normal 7 5 2 3 2 2 6" xfId="20662"/>
    <cellStyle name="Normal 7 5 2 3 2 2 7" xfId="31219"/>
    <cellStyle name="Normal 7 5 2 3 2 2 8" xfId="41774"/>
    <cellStyle name="Normal 7 5 2 3 2 2 9" xfId="52338"/>
    <cellStyle name="Normal 7 5 2 3 2 3" xfId="6563"/>
    <cellStyle name="Normal 7 5 2 3 2 3 2" xfId="11844"/>
    <cellStyle name="Normal 7 5 2 3 2 3 2 2" xfId="27350"/>
    <cellStyle name="Normal 7 5 2 3 2 3 2 3" xfId="37907"/>
    <cellStyle name="Normal 7 5 2 3 2 3 2 4" xfId="48462"/>
    <cellStyle name="Normal 7 5 2 3 2 3 2 5" xfId="59026"/>
    <cellStyle name="Normal 7 5 2 3 2 3 3" xfId="16963"/>
    <cellStyle name="Normal 7 5 2 3 2 3 4" xfId="22070"/>
    <cellStyle name="Normal 7 5 2 3 2 3 5" xfId="32627"/>
    <cellStyle name="Normal 7 5 2 3 2 3 6" xfId="43182"/>
    <cellStyle name="Normal 7 5 2 3 2 3 7" xfId="53746"/>
    <cellStyle name="Normal 7 5 2 3 2 4" xfId="9203"/>
    <cellStyle name="Normal 7 5 2 3 2 4 2" xfId="24710"/>
    <cellStyle name="Normal 7 5 2 3 2 4 3" xfId="35267"/>
    <cellStyle name="Normal 7 5 2 3 2 4 4" xfId="45822"/>
    <cellStyle name="Normal 7 5 2 3 2 4 5" xfId="56386"/>
    <cellStyle name="Normal 7 5 2 3 2 5" xfId="3921"/>
    <cellStyle name="Normal 7 5 2 3 2 6" xfId="14499"/>
    <cellStyle name="Normal 7 5 2 3 2 7" xfId="19430"/>
    <cellStyle name="Normal 7 5 2 3 2 8" xfId="29987"/>
    <cellStyle name="Normal 7 5 2 3 2 9" xfId="40542"/>
    <cellStyle name="Normal 7 5 2 3 3" xfId="1805"/>
    <cellStyle name="Normal 7 5 2 3 3 2" xfId="7091"/>
    <cellStyle name="Normal 7 5 2 3 3 2 2" xfId="12372"/>
    <cellStyle name="Normal 7 5 2 3 3 2 2 2" xfId="27878"/>
    <cellStyle name="Normal 7 5 2 3 3 2 2 3" xfId="38435"/>
    <cellStyle name="Normal 7 5 2 3 3 2 2 4" xfId="48990"/>
    <cellStyle name="Normal 7 5 2 3 3 2 2 5" xfId="59554"/>
    <cellStyle name="Normal 7 5 2 3 3 2 3" xfId="17491"/>
    <cellStyle name="Normal 7 5 2 3 3 2 4" xfId="22598"/>
    <cellStyle name="Normal 7 5 2 3 3 2 5" xfId="33155"/>
    <cellStyle name="Normal 7 5 2 3 3 2 6" xfId="43710"/>
    <cellStyle name="Normal 7 5 2 3 3 2 7" xfId="54274"/>
    <cellStyle name="Normal 7 5 2 3 3 3" xfId="9731"/>
    <cellStyle name="Normal 7 5 2 3 3 3 2" xfId="25238"/>
    <cellStyle name="Normal 7 5 2 3 3 3 3" xfId="35795"/>
    <cellStyle name="Normal 7 5 2 3 3 3 4" xfId="46350"/>
    <cellStyle name="Normal 7 5 2 3 3 3 5" xfId="56914"/>
    <cellStyle name="Normal 7 5 2 3 3 4" xfId="4449"/>
    <cellStyle name="Normal 7 5 2 3 3 5" xfId="15027"/>
    <cellStyle name="Normal 7 5 2 3 3 6" xfId="19958"/>
    <cellStyle name="Normal 7 5 2 3 3 7" xfId="30515"/>
    <cellStyle name="Normal 7 5 2 3 3 8" xfId="41070"/>
    <cellStyle name="Normal 7 5 2 3 3 9" xfId="51634"/>
    <cellStyle name="Normal 7 5 2 3 4" xfId="5858"/>
    <cellStyle name="Normal 7 5 2 3 4 2" xfId="11140"/>
    <cellStyle name="Normal 7 5 2 3 4 2 2" xfId="26646"/>
    <cellStyle name="Normal 7 5 2 3 4 2 3" xfId="37203"/>
    <cellStyle name="Normal 7 5 2 3 4 2 4" xfId="47758"/>
    <cellStyle name="Normal 7 5 2 3 4 2 5" xfId="58322"/>
    <cellStyle name="Normal 7 5 2 3 4 3" xfId="16259"/>
    <cellStyle name="Normal 7 5 2 3 4 4" xfId="21366"/>
    <cellStyle name="Normal 7 5 2 3 4 5" xfId="31923"/>
    <cellStyle name="Normal 7 5 2 3 4 6" xfId="42478"/>
    <cellStyle name="Normal 7 5 2 3 4 7" xfId="53042"/>
    <cellStyle name="Normal 7 5 2 3 5" xfId="8499"/>
    <cellStyle name="Normal 7 5 2 3 5 2" xfId="24006"/>
    <cellStyle name="Normal 7 5 2 3 5 3" xfId="34563"/>
    <cellStyle name="Normal 7 5 2 3 5 4" xfId="45118"/>
    <cellStyle name="Normal 7 5 2 3 5 5" xfId="55682"/>
    <cellStyle name="Normal 7 5 2 3 6" xfId="3217"/>
    <cellStyle name="Normal 7 5 2 3 7" xfId="13795"/>
    <cellStyle name="Normal 7 5 2 3 8" xfId="18726"/>
    <cellStyle name="Normal 7 5 2 3 9" xfId="29283"/>
    <cellStyle name="Normal 7 5 2 4" xfId="925"/>
    <cellStyle name="Normal 7 5 2 4 10" xfId="50754"/>
    <cellStyle name="Normal 7 5 2 4 2" xfId="2157"/>
    <cellStyle name="Normal 7 5 2 4 2 2" xfId="7443"/>
    <cellStyle name="Normal 7 5 2 4 2 2 2" xfId="12724"/>
    <cellStyle name="Normal 7 5 2 4 2 2 2 2" xfId="28230"/>
    <cellStyle name="Normal 7 5 2 4 2 2 2 3" xfId="38787"/>
    <cellStyle name="Normal 7 5 2 4 2 2 2 4" xfId="49342"/>
    <cellStyle name="Normal 7 5 2 4 2 2 2 5" xfId="59906"/>
    <cellStyle name="Normal 7 5 2 4 2 2 3" xfId="17843"/>
    <cellStyle name="Normal 7 5 2 4 2 2 4" xfId="22950"/>
    <cellStyle name="Normal 7 5 2 4 2 2 5" xfId="33507"/>
    <cellStyle name="Normal 7 5 2 4 2 2 6" xfId="44062"/>
    <cellStyle name="Normal 7 5 2 4 2 2 7" xfId="54626"/>
    <cellStyle name="Normal 7 5 2 4 2 3" xfId="10083"/>
    <cellStyle name="Normal 7 5 2 4 2 3 2" xfId="25590"/>
    <cellStyle name="Normal 7 5 2 4 2 3 3" xfId="36147"/>
    <cellStyle name="Normal 7 5 2 4 2 3 4" xfId="46702"/>
    <cellStyle name="Normal 7 5 2 4 2 3 5" xfId="57266"/>
    <cellStyle name="Normal 7 5 2 4 2 4" xfId="4801"/>
    <cellStyle name="Normal 7 5 2 4 2 5" xfId="15379"/>
    <cellStyle name="Normal 7 5 2 4 2 6" xfId="20310"/>
    <cellStyle name="Normal 7 5 2 4 2 7" xfId="30867"/>
    <cellStyle name="Normal 7 5 2 4 2 8" xfId="41422"/>
    <cellStyle name="Normal 7 5 2 4 2 9" xfId="51986"/>
    <cellStyle name="Normal 7 5 2 4 3" xfId="6211"/>
    <cellStyle name="Normal 7 5 2 4 3 2" xfId="11492"/>
    <cellStyle name="Normal 7 5 2 4 3 2 2" xfId="26998"/>
    <cellStyle name="Normal 7 5 2 4 3 2 3" xfId="37555"/>
    <cellStyle name="Normal 7 5 2 4 3 2 4" xfId="48110"/>
    <cellStyle name="Normal 7 5 2 4 3 2 5" xfId="58674"/>
    <cellStyle name="Normal 7 5 2 4 3 3" xfId="16611"/>
    <cellStyle name="Normal 7 5 2 4 3 4" xfId="21718"/>
    <cellStyle name="Normal 7 5 2 4 3 5" xfId="32275"/>
    <cellStyle name="Normal 7 5 2 4 3 6" xfId="42830"/>
    <cellStyle name="Normal 7 5 2 4 3 7" xfId="53394"/>
    <cellStyle name="Normal 7 5 2 4 4" xfId="8851"/>
    <cellStyle name="Normal 7 5 2 4 4 2" xfId="24358"/>
    <cellStyle name="Normal 7 5 2 4 4 3" xfId="34915"/>
    <cellStyle name="Normal 7 5 2 4 4 4" xfId="45470"/>
    <cellStyle name="Normal 7 5 2 4 4 5" xfId="56034"/>
    <cellStyle name="Normal 7 5 2 4 5" xfId="3569"/>
    <cellStyle name="Normal 7 5 2 4 6" xfId="14147"/>
    <cellStyle name="Normal 7 5 2 4 7" xfId="19078"/>
    <cellStyle name="Normal 7 5 2 4 8" xfId="29635"/>
    <cellStyle name="Normal 7 5 2 4 9" xfId="40190"/>
    <cellStyle name="Normal 7 5 2 5" xfId="1453"/>
    <cellStyle name="Normal 7 5 2 5 2" xfId="6739"/>
    <cellStyle name="Normal 7 5 2 5 2 2" xfId="12020"/>
    <cellStyle name="Normal 7 5 2 5 2 2 2" xfId="27526"/>
    <cellStyle name="Normal 7 5 2 5 2 2 3" xfId="38083"/>
    <cellStyle name="Normal 7 5 2 5 2 2 4" xfId="48638"/>
    <cellStyle name="Normal 7 5 2 5 2 2 5" xfId="59202"/>
    <cellStyle name="Normal 7 5 2 5 2 3" xfId="17139"/>
    <cellStyle name="Normal 7 5 2 5 2 4" xfId="22246"/>
    <cellStyle name="Normal 7 5 2 5 2 5" xfId="32803"/>
    <cellStyle name="Normal 7 5 2 5 2 6" xfId="43358"/>
    <cellStyle name="Normal 7 5 2 5 2 7" xfId="53922"/>
    <cellStyle name="Normal 7 5 2 5 3" xfId="9379"/>
    <cellStyle name="Normal 7 5 2 5 3 2" xfId="24886"/>
    <cellStyle name="Normal 7 5 2 5 3 3" xfId="35443"/>
    <cellStyle name="Normal 7 5 2 5 3 4" xfId="45998"/>
    <cellStyle name="Normal 7 5 2 5 3 5" xfId="56562"/>
    <cellStyle name="Normal 7 5 2 5 4" xfId="4097"/>
    <cellStyle name="Normal 7 5 2 5 5" xfId="14675"/>
    <cellStyle name="Normal 7 5 2 5 6" xfId="19606"/>
    <cellStyle name="Normal 7 5 2 5 7" xfId="30163"/>
    <cellStyle name="Normal 7 5 2 5 8" xfId="40718"/>
    <cellStyle name="Normal 7 5 2 5 9" xfId="51282"/>
    <cellStyle name="Normal 7 5 2 6" xfId="2685"/>
    <cellStyle name="Normal 7 5 2 6 2" xfId="7971"/>
    <cellStyle name="Normal 7 5 2 6 2 2" xfId="13252"/>
    <cellStyle name="Normal 7 5 2 6 2 2 2" xfId="28758"/>
    <cellStyle name="Normal 7 5 2 6 2 2 3" xfId="39315"/>
    <cellStyle name="Normal 7 5 2 6 2 2 4" xfId="49870"/>
    <cellStyle name="Normal 7 5 2 6 2 2 5" xfId="60434"/>
    <cellStyle name="Normal 7 5 2 6 2 3" xfId="23478"/>
    <cellStyle name="Normal 7 5 2 6 2 4" xfId="34035"/>
    <cellStyle name="Normal 7 5 2 6 2 5" xfId="44590"/>
    <cellStyle name="Normal 7 5 2 6 2 6" xfId="55154"/>
    <cellStyle name="Normal 7 5 2 6 3" xfId="10611"/>
    <cellStyle name="Normal 7 5 2 6 3 2" xfId="26118"/>
    <cellStyle name="Normal 7 5 2 6 3 3" xfId="36675"/>
    <cellStyle name="Normal 7 5 2 6 3 4" xfId="47230"/>
    <cellStyle name="Normal 7 5 2 6 3 5" xfId="57794"/>
    <cellStyle name="Normal 7 5 2 6 4" xfId="5329"/>
    <cellStyle name="Normal 7 5 2 6 5" xfId="15907"/>
    <cellStyle name="Normal 7 5 2 6 6" xfId="20838"/>
    <cellStyle name="Normal 7 5 2 6 7" xfId="31395"/>
    <cellStyle name="Normal 7 5 2 6 8" xfId="41950"/>
    <cellStyle name="Normal 7 5 2 6 9" xfId="52514"/>
    <cellStyle name="Normal 7 5 2 7" xfId="5506"/>
    <cellStyle name="Normal 7 5 2 7 2" xfId="10788"/>
    <cellStyle name="Normal 7 5 2 7 2 2" xfId="26294"/>
    <cellStyle name="Normal 7 5 2 7 2 3" xfId="36851"/>
    <cellStyle name="Normal 7 5 2 7 2 4" xfId="47406"/>
    <cellStyle name="Normal 7 5 2 7 2 5" xfId="57970"/>
    <cellStyle name="Normal 7 5 2 7 3" xfId="21014"/>
    <cellStyle name="Normal 7 5 2 7 4" xfId="31571"/>
    <cellStyle name="Normal 7 5 2 7 5" xfId="42126"/>
    <cellStyle name="Normal 7 5 2 7 6" xfId="52690"/>
    <cellStyle name="Normal 7 5 2 8" xfId="8147"/>
    <cellStyle name="Normal 7 5 2 8 2" xfId="23654"/>
    <cellStyle name="Normal 7 5 2 8 3" xfId="34211"/>
    <cellStyle name="Normal 7 5 2 8 4" xfId="44766"/>
    <cellStyle name="Normal 7 5 2 8 5" xfId="55330"/>
    <cellStyle name="Normal 7 5 2 9" xfId="2862"/>
    <cellStyle name="Normal 7 5 3" xfId="309"/>
    <cellStyle name="Normal 7 5 3 10" xfId="29024"/>
    <cellStyle name="Normal 7 5 3 11" xfId="39579"/>
    <cellStyle name="Normal 7 5 3 12" xfId="50139"/>
    <cellStyle name="Normal 7 5 3 2" xfId="662"/>
    <cellStyle name="Normal 7 5 3 2 10" xfId="50491"/>
    <cellStyle name="Normal 7 5 3 2 2" xfId="1894"/>
    <cellStyle name="Normal 7 5 3 2 2 2" xfId="7180"/>
    <cellStyle name="Normal 7 5 3 2 2 2 2" xfId="12461"/>
    <cellStyle name="Normal 7 5 3 2 2 2 2 2" xfId="27967"/>
    <cellStyle name="Normal 7 5 3 2 2 2 2 3" xfId="38524"/>
    <cellStyle name="Normal 7 5 3 2 2 2 2 4" xfId="49079"/>
    <cellStyle name="Normal 7 5 3 2 2 2 2 5" xfId="59643"/>
    <cellStyle name="Normal 7 5 3 2 2 2 3" xfId="17580"/>
    <cellStyle name="Normal 7 5 3 2 2 2 4" xfId="22687"/>
    <cellStyle name="Normal 7 5 3 2 2 2 5" xfId="33244"/>
    <cellStyle name="Normal 7 5 3 2 2 2 6" xfId="43799"/>
    <cellStyle name="Normal 7 5 3 2 2 2 7" xfId="54363"/>
    <cellStyle name="Normal 7 5 3 2 2 3" xfId="9820"/>
    <cellStyle name="Normal 7 5 3 2 2 3 2" xfId="25327"/>
    <cellStyle name="Normal 7 5 3 2 2 3 3" xfId="35884"/>
    <cellStyle name="Normal 7 5 3 2 2 3 4" xfId="46439"/>
    <cellStyle name="Normal 7 5 3 2 2 3 5" xfId="57003"/>
    <cellStyle name="Normal 7 5 3 2 2 4" xfId="4538"/>
    <cellStyle name="Normal 7 5 3 2 2 5" xfId="15116"/>
    <cellStyle name="Normal 7 5 3 2 2 6" xfId="20047"/>
    <cellStyle name="Normal 7 5 3 2 2 7" xfId="30604"/>
    <cellStyle name="Normal 7 5 3 2 2 8" xfId="41159"/>
    <cellStyle name="Normal 7 5 3 2 2 9" xfId="51723"/>
    <cellStyle name="Normal 7 5 3 2 3" xfId="5948"/>
    <cellStyle name="Normal 7 5 3 2 3 2" xfId="11229"/>
    <cellStyle name="Normal 7 5 3 2 3 2 2" xfId="26735"/>
    <cellStyle name="Normal 7 5 3 2 3 2 3" xfId="37292"/>
    <cellStyle name="Normal 7 5 3 2 3 2 4" xfId="47847"/>
    <cellStyle name="Normal 7 5 3 2 3 2 5" xfId="58411"/>
    <cellStyle name="Normal 7 5 3 2 3 3" xfId="16348"/>
    <cellStyle name="Normal 7 5 3 2 3 4" xfId="21455"/>
    <cellStyle name="Normal 7 5 3 2 3 5" xfId="32012"/>
    <cellStyle name="Normal 7 5 3 2 3 6" xfId="42567"/>
    <cellStyle name="Normal 7 5 3 2 3 7" xfId="53131"/>
    <cellStyle name="Normal 7 5 3 2 4" xfId="8588"/>
    <cellStyle name="Normal 7 5 3 2 4 2" xfId="24095"/>
    <cellStyle name="Normal 7 5 3 2 4 3" xfId="34652"/>
    <cellStyle name="Normal 7 5 3 2 4 4" xfId="45207"/>
    <cellStyle name="Normal 7 5 3 2 4 5" xfId="55771"/>
    <cellStyle name="Normal 7 5 3 2 5" xfId="3306"/>
    <cellStyle name="Normal 7 5 3 2 6" xfId="13884"/>
    <cellStyle name="Normal 7 5 3 2 7" xfId="18815"/>
    <cellStyle name="Normal 7 5 3 2 8" xfId="29372"/>
    <cellStyle name="Normal 7 5 3 2 9" xfId="39927"/>
    <cellStyle name="Normal 7 5 3 3" xfId="1014"/>
    <cellStyle name="Normal 7 5 3 3 10" xfId="50843"/>
    <cellStyle name="Normal 7 5 3 3 2" xfId="2246"/>
    <cellStyle name="Normal 7 5 3 3 2 2" xfId="7532"/>
    <cellStyle name="Normal 7 5 3 3 2 2 2" xfId="12813"/>
    <cellStyle name="Normal 7 5 3 3 2 2 2 2" xfId="28319"/>
    <cellStyle name="Normal 7 5 3 3 2 2 2 3" xfId="38876"/>
    <cellStyle name="Normal 7 5 3 3 2 2 2 4" xfId="49431"/>
    <cellStyle name="Normal 7 5 3 3 2 2 2 5" xfId="59995"/>
    <cellStyle name="Normal 7 5 3 3 2 2 3" xfId="17932"/>
    <cellStyle name="Normal 7 5 3 3 2 2 4" xfId="23039"/>
    <cellStyle name="Normal 7 5 3 3 2 2 5" xfId="33596"/>
    <cellStyle name="Normal 7 5 3 3 2 2 6" xfId="44151"/>
    <cellStyle name="Normal 7 5 3 3 2 2 7" xfId="54715"/>
    <cellStyle name="Normal 7 5 3 3 2 3" xfId="10172"/>
    <cellStyle name="Normal 7 5 3 3 2 3 2" xfId="25679"/>
    <cellStyle name="Normal 7 5 3 3 2 3 3" xfId="36236"/>
    <cellStyle name="Normal 7 5 3 3 2 3 4" xfId="46791"/>
    <cellStyle name="Normal 7 5 3 3 2 3 5" xfId="57355"/>
    <cellStyle name="Normal 7 5 3 3 2 4" xfId="4890"/>
    <cellStyle name="Normal 7 5 3 3 2 5" xfId="15468"/>
    <cellStyle name="Normal 7 5 3 3 2 6" xfId="20399"/>
    <cellStyle name="Normal 7 5 3 3 2 7" xfId="30956"/>
    <cellStyle name="Normal 7 5 3 3 2 8" xfId="41511"/>
    <cellStyle name="Normal 7 5 3 3 2 9" xfId="52075"/>
    <cellStyle name="Normal 7 5 3 3 3" xfId="6300"/>
    <cellStyle name="Normal 7 5 3 3 3 2" xfId="11581"/>
    <cellStyle name="Normal 7 5 3 3 3 2 2" xfId="27087"/>
    <cellStyle name="Normal 7 5 3 3 3 2 3" xfId="37644"/>
    <cellStyle name="Normal 7 5 3 3 3 2 4" xfId="48199"/>
    <cellStyle name="Normal 7 5 3 3 3 2 5" xfId="58763"/>
    <cellStyle name="Normal 7 5 3 3 3 3" xfId="16700"/>
    <cellStyle name="Normal 7 5 3 3 3 4" xfId="21807"/>
    <cellStyle name="Normal 7 5 3 3 3 5" xfId="32364"/>
    <cellStyle name="Normal 7 5 3 3 3 6" xfId="42919"/>
    <cellStyle name="Normal 7 5 3 3 3 7" xfId="53483"/>
    <cellStyle name="Normal 7 5 3 3 4" xfId="8940"/>
    <cellStyle name="Normal 7 5 3 3 4 2" xfId="24447"/>
    <cellStyle name="Normal 7 5 3 3 4 3" xfId="35004"/>
    <cellStyle name="Normal 7 5 3 3 4 4" xfId="45559"/>
    <cellStyle name="Normal 7 5 3 3 4 5" xfId="56123"/>
    <cellStyle name="Normal 7 5 3 3 5" xfId="3658"/>
    <cellStyle name="Normal 7 5 3 3 6" xfId="14236"/>
    <cellStyle name="Normal 7 5 3 3 7" xfId="19167"/>
    <cellStyle name="Normal 7 5 3 3 8" xfId="29724"/>
    <cellStyle name="Normal 7 5 3 3 9" xfId="40279"/>
    <cellStyle name="Normal 7 5 3 4" xfId="1542"/>
    <cellStyle name="Normal 7 5 3 4 2" xfId="6828"/>
    <cellStyle name="Normal 7 5 3 4 2 2" xfId="12109"/>
    <cellStyle name="Normal 7 5 3 4 2 2 2" xfId="27615"/>
    <cellStyle name="Normal 7 5 3 4 2 2 3" xfId="38172"/>
    <cellStyle name="Normal 7 5 3 4 2 2 4" xfId="48727"/>
    <cellStyle name="Normal 7 5 3 4 2 2 5" xfId="59291"/>
    <cellStyle name="Normal 7 5 3 4 2 3" xfId="17228"/>
    <cellStyle name="Normal 7 5 3 4 2 4" xfId="22335"/>
    <cellStyle name="Normal 7 5 3 4 2 5" xfId="32892"/>
    <cellStyle name="Normal 7 5 3 4 2 6" xfId="43447"/>
    <cellStyle name="Normal 7 5 3 4 2 7" xfId="54011"/>
    <cellStyle name="Normal 7 5 3 4 3" xfId="9468"/>
    <cellStyle name="Normal 7 5 3 4 3 2" xfId="24975"/>
    <cellStyle name="Normal 7 5 3 4 3 3" xfId="35532"/>
    <cellStyle name="Normal 7 5 3 4 3 4" xfId="46087"/>
    <cellStyle name="Normal 7 5 3 4 3 5" xfId="56651"/>
    <cellStyle name="Normal 7 5 3 4 4" xfId="4186"/>
    <cellStyle name="Normal 7 5 3 4 5" xfId="14764"/>
    <cellStyle name="Normal 7 5 3 4 6" xfId="19695"/>
    <cellStyle name="Normal 7 5 3 4 7" xfId="30252"/>
    <cellStyle name="Normal 7 5 3 4 8" xfId="40807"/>
    <cellStyle name="Normal 7 5 3 4 9" xfId="51371"/>
    <cellStyle name="Normal 7 5 3 5" xfId="5595"/>
    <cellStyle name="Normal 7 5 3 5 2" xfId="10877"/>
    <cellStyle name="Normal 7 5 3 5 2 2" xfId="26383"/>
    <cellStyle name="Normal 7 5 3 5 2 3" xfId="36940"/>
    <cellStyle name="Normal 7 5 3 5 2 4" xfId="47495"/>
    <cellStyle name="Normal 7 5 3 5 2 5" xfId="58059"/>
    <cellStyle name="Normal 7 5 3 5 3" xfId="15996"/>
    <cellStyle name="Normal 7 5 3 5 4" xfId="21103"/>
    <cellStyle name="Normal 7 5 3 5 5" xfId="31660"/>
    <cellStyle name="Normal 7 5 3 5 6" xfId="42215"/>
    <cellStyle name="Normal 7 5 3 5 7" xfId="52779"/>
    <cellStyle name="Normal 7 5 3 6" xfId="8236"/>
    <cellStyle name="Normal 7 5 3 6 2" xfId="23743"/>
    <cellStyle name="Normal 7 5 3 6 3" xfId="34300"/>
    <cellStyle name="Normal 7 5 3 6 4" xfId="44855"/>
    <cellStyle name="Normal 7 5 3 6 5" xfId="55419"/>
    <cellStyle name="Normal 7 5 3 7" xfId="2958"/>
    <cellStyle name="Normal 7 5 3 8" xfId="13532"/>
    <cellStyle name="Normal 7 5 3 9" xfId="18463"/>
    <cellStyle name="Normal 7 5 4" xfId="485"/>
    <cellStyle name="Normal 7 5 4 10" xfId="39753"/>
    <cellStyle name="Normal 7 5 4 11" xfId="50315"/>
    <cellStyle name="Normal 7 5 4 2" xfId="1190"/>
    <cellStyle name="Normal 7 5 4 2 10" xfId="51019"/>
    <cellStyle name="Normal 7 5 4 2 2" xfId="2422"/>
    <cellStyle name="Normal 7 5 4 2 2 2" xfId="7708"/>
    <cellStyle name="Normal 7 5 4 2 2 2 2" xfId="12989"/>
    <cellStyle name="Normal 7 5 4 2 2 2 2 2" xfId="28495"/>
    <cellStyle name="Normal 7 5 4 2 2 2 2 3" xfId="39052"/>
    <cellStyle name="Normal 7 5 4 2 2 2 2 4" xfId="49607"/>
    <cellStyle name="Normal 7 5 4 2 2 2 2 5" xfId="60171"/>
    <cellStyle name="Normal 7 5 4 2 2 2 3" xfId="18108"/>
    <cellStyle name="Normal 7 5 4 2 2 2 4" xfId="23215"/>
    <cellStyle name="Normal 7 5 4 2 2 2 5" xfId="33772"/>
    <cellStyle name="Normal 7 5 4 2 2 2 6" xfId="44327"/>
    <cellStyle name="Normal 7 5 4 2 2 2 7" xfId="54891"/>
    <cellStyle name="Normal 7 5 4 2 2 3" xfId="10348"/>
    <cellStyle name="Normal 7 5 4 2 2 3 2" xfId="25855"/>
    <cellStyle name="Normal 7 5 4 2 2 3 3" xfId="36412"/>
    <cellStyle name="Normal 7 5 4 2 2 3 4" xfId="46967"/>
    <cellStyle name="Normal 7 5 4 2 2 3 5" xfId="57531"/>
    <cellStyle name="Normal 7 5 4 2 2 4" xfId="5066"/>
    <cellStyle name="Normal 7 5 4 2 2 5" xfId="15644"/>
    <cellStyle name="Normal 7 5 4 2 2 6" xfId="20575"/>
    <cellStyle name="Normal 7 5 4 2 2 7" xfId="31132"/>
    <cellStyle name="Normal 7 5 4 2 2 8" xfId="41687"/>
    <cellStyle name="Normal 7 5 4 2 2 9" xfId="52251"/>
    <cellStyle name="Normal 7 5 4 2 3" xfId="6476"/>
    <cellStyle name="Normal 7 5 4 2 3 2" xfId="11757"/>
    <cellStyle name="Normal 7 5 4 2 3 2 2" xfId="27263"/>
    <cellStyle name="Normal 7 5 4 2 3 2 3" xfId="37820"/>
    <cellStyle name="Normal 7 5 4 2 3 2 4" xfId="48375"/>
    <cellStyle name="Normal 7 5 4 2 3 2 5" xfId="58939"/>
    <cellStyle name="Normal 7 5 4 2 3 3" xfId="16876"/>
    <cellStyle name="Normal 7 5 4 2 3 4" xfId="21983"/>
    <cellStyle name="Normal 7 5 4 2 3 5" xfId="32540"/>
    <cellStyle name="Normal 7 5 4 2 3 6" xfId="43095"/>
    <cellStyle name="Normal 7 5 4 2 3 7" xfId="53659"/>
    <cellStyle name="Normal 7 5 4 2 4" xfId="9116"/>
    <cellStyle name="Normal 7 5 4 2 4 2" xfId="24623"/>
    <cellStyle name="Normal 7 5 4 2 4 3" xfId="35180"/>
    <cellStyle name="Normal 7 5 4 2 4 4" xfId="45735"/>
    <cellStyle name="Normal 7 5 4 2 4 5" xfId="56299"/>
    <cellStyle name="Normal 7 5 4 2 5" xfId="3834"/>
    <cellStyle name="Normal 7 5 4 2 6" xfId="14412"/>
    <cellStyle name="Normal 7 5 4 2 7" xfId="19343"/>
    <cellStyle name="Normal 7 5 4 2 8" xfId="29900"/>
    <cellStyle name="Normal 7 5 4 2 9" xfId="40455"/>
    <cellStyle name="Normal 7 5 4 3" xfId="1718"/>
    <cellStyle name="Normal 7 5 4 3 2" xfId="7004"/>
    <cellStyle name="Normal 7 5 4 3 2 2" xfId="12285"/>
    <cellStyle name="Normal 7 5 4 3 2 2 2" xfId="27791"/>
    <cellStyle name="Normal 7 5 4 3 2 2 3" xfId="38348"/>
    <cellStyle name="Normal 7 5 4 3 2 2 4" xfId="48903"/>
    <cellStyle name="Normal 7 5 4 3 2 2 5" xfId="59467"/>
    <cellStyle name="Normal 7 5 4 3 2 3" xfId="17404"/>
    <cellStyle name="Normal 7 5 4 3 2 4" xfId="22511"/>
    <cellStyle name="Normal 7 5 4 3 2 5" xfId="33068"/>
    <cellStyle name="Normal 7 5 4 3 2 6" xfId="43623"/>
    <cellStyle name="Normal 7 5 4 3 2 7" xfId="54187"/>
    <cellStyle name="Normal 7 5 4 3 3" xfId="9644"/>
    <cellStyle name="Normal 7 5 4 3 3 2" xfId="25151"/>
    <cellStyle name="Normal 7 5 4 3 3 3" xfId="35708"/>
    <cellStyle name="Normal 7 5 4 3 3 4" xfId="46263"/>
    <cellStyle name="Normal 7 5 4 3 3 5" xfId="56827"/>
    <cellStyle name="Normal 7 5 4 3 4" xfId="4362"/>
    <cellStyle name="Normal 7 5 4 3 5" xfId="14940"/>
    <cellStyle name="Normal 7 5 4 3 6" xfId="19871"/>
    <cellStyle name="Normal 7 5 4 3 7" xfId="30428"/>
    <cellStyle name="Normal 7 5 4 3 8" xfId="40983"/>
    <cellStyle name="Normal 7 5 4 3 9" xfId="51547"/>
    <cellStyle name="Normal 7 5 4 4" xfId="5771"/>
    <cellStyle name="Normal 7 5 4 4 2" xfId="11053"/>
    <cellStyle name="Normal 7 5 4 4 2 2" xfId="26559"/>
    <cellStyle name="Normal 7 5 4 4 2 3" xfId="37116"/>
    <cellStyle name="Normal 7 5 4 4 2 4" xfId="47671"/>
    <cellStyle name="Normal 7 5 4 4 2 5" xfId="58235"/>
    <cellStyle name="Normal 7 5 4 4 3" xfId="16172"/>
    <cellStyle name="Normal 7 5 4 4 4" xfId="21279"/>
    <cellStyle name="Normal 7 5 4 4 5" xfId="31836"/>
    <cellStyle name="Normal 7 5 4 4 6" xfId="42391"/>
    <cellStyle name="Normal 7 5 4 4 7" xfId="52955"/>
    <cellStyle name="Normal 7 5 4 5" xfId="8412"/>
    <cellStyle name="Normal 7 5 4 5 2" xfId="23919"/>
    <cellStyle name="Normal 7 5 4 5 3" xfId="34476"/>
    <cellStyle name="Normal 7 5 4 5 4" xfId="45031"/>
    <cellStyle name="Normal 7 5 4 5 5" xfId="55595"/>
    <cellStyle name="Normal 7 5 4 6" xfId="3132"/>
    <cellStyle name="Normal 7 5 4 7" xfId="13708"/>
    <cellStyle name="Normal 7 5 4 8" xfId="18639"/>
    <cellStyle name="Normal 7 5 4 9" xfId="29198"/>
    <cellStyle name="Normal 7 5 5" xfId="838"/>
    <cellStyle name="Normal 7 5 5 10" xfId="50667"/>
    <cellStyle name="Normal 7 5 5 2" xfId="2070"/>
    <cellStyle name="Normal 7 5 5 2 2" xfId="7356"/>
    <cellStyle name="Normal 7 5 5 2 2 2" xfId="12637"/>
    <cellStyle name="Normal 7 5 5 2 2 2 2" xfId="28143"/>
    <cellStyle name="Normal 7 5 5 2 2 2 3" xfId="38700"/>
    <cellStyle name="Normal 7 5 5 2 2 2 4" xfId="49255"/>
    <cellStyle name="Normal 7 5 5 2 2 2 5" xfId="59819"/>
    <cellStyle name="Normal 7 5 5 2 2 3" xfId="17756"/>
    <cellStyle name="Normal 7 5 5 2 2 4" xfId="22863"/>
    <cellStyle name="Normal 7 5 5 2 2 5" xfId="33420"/>
    <cellStyle name="Normal 7 5 5 2 2 6" xfId="43975"/>
    <cellStyle name="Normal 7 5 5 2 2 7" xfId="54539"/>
    <cellStyle name="Normal 7 5 5 2 3" xfId="9996"/>
    <cellStyle name="Normal 7 5 5 2 3 2" xfId="25503"/>
    <cellStyle name="Normal 7 5 5 2 3 3" xfId="36060"/>
    <cellStyle name="Normal 7 5 5 2 3 4" xfId="46615"/>
    <cellStyle name="Normal 7 5 5 2 3 5" xfId="57179"/>
    <cellStyle name="Normal 7 5 5 2 4" xfId="4714"/>
    <cellStyle name="Normal 7 5 5 2 5" xfId="15292"/>
    <cellStyle name="Normal 7 5 5 2 6" xfId="20223"/>
    <cellStyle name="Normal 7 5 5 2 7" xfId="30780"/>
    <cellStyle name="Normal 7 5 5 2 8" xfId="41335"/>
    <cellStyle name="Normal 7 5 5 2 9" xfId="51899"/>
    <cellStyle name="Normal 7 5 5 3" xfId="6124"/>
    <cellStyle name="Normal 7 5 5 3 2" xfId="11405"/>
    <cellStyle name="Normal 7 5 5 3 2 2" xfId="26911"/>
    <cellStyle name="Normal 7 5 5 3 2 3" xfId="37468"/>
    <cellStyle name="Normal 7 5 5 3 2 4" xfId="48023"/>
    <cellStyle name="Normal 7 5 5 3 2 5" xfId="58587"/>
    <cellStyle name="Normal 7 5 5 3 3" xfId="16524"/>
    <cellStyle name="Normal 7 5 5 3 4" xfId="21631"/>
    <cellStyle name="Normal 7 5 5 3 5" xfId="32188"/>
    <cellStyle name="Normal 7 5 5 3 6" xfId="42743"/>
    <cellStyle name="Normal 7 5 5 3 7" xfId="53307"/>
    <cellStyle name="Normal 7 5 5 4" xfId="8764"/>
    <cellStyle name="Normal 7 5 5 4 2" xfId="24271"/>
    <cellStyle name="Normal 7 5 5 4 3" xfId="34828"/>
    <cellStyle name="Normal 7 5 5 4 4" xfId="45383"/>
    <cellStyle name="Normal 7 5 5 4 5" xfId="55947"/>
    <cellStyle name="Normal 7 5 5 5" xfId="3482"/>
    <cellStyle name="Normal 7 5 5 6" xfId="14060"/>
    <cellStyle name="Normal 7 5 5 7" xfId="18991"/>
    <cellStyle name="Normal 7 5 5 8" xfId="29548"/>
    <cellStyle name="Normal 7 5 5 9" xfId="40103"/>
    <cellStyle name="Normal 7 5 6" xfId="1366"/>
    <cellStyle name="Normal 7 5 6 2" xfId="6652"/>
    <cellStyle name="Normal 7 5 6 2 2" xfId="11933"/>
    <cellStyle name="Normal 7 5 6 2 2 2" xfId="27439"/>
    <cellStyle name="Normal 7 5 6 2 2 3" xfId="37996"/>
    <cellStyle name="Normal 7 5 6 2 2 4" xfId="48551"/>
    <cellStyle name="Normal 7 5 6 2 2 5" xfId="59115"/>
    <cellStyle name="Normal 7 5 6 2 3" xfId="17052"/>
    <cellStyle name="Normal 7 5 6 2 4" xfId="22159"/>
    <cellStyle name="Normal 7 5 6 2 5" xfId="32716"/>
    <cellStyle name="Normal 7 5 6 2 6" xfId="43271"/>
    <cellStyle name="Normal 7 5 6 2 7" xfId="53835"/>
    <cellStyle name="Normal 7 5 6 3" xfId="9292"/>
    <cellStyle name="Normal 7 5 6 3 2" xfId="24799"/>
    <cellStyle name="Normal 7 5 6 3 3" xfId="35356"/>
    <cellStyle name="Normal 7 5 6 3 4" xfId="45911"/>
    <cellStyle name="Normal 7 5 6 3 5" xfId="56475"/>
    <cellStyle name="Normal 7 5 6 4" xfId="4010"/>
    <cellStyle name="Normal 7 5 6 5" xfId="14588"/>
    <cellStyle name="Normal 7 5 6 6" xfId="19519"/>
    <cellStyle name="Normal 7 5 6 7" xfId="30076"/>
    <cellStyle name="Normal 7 5 6 8" xfId="40631"/>
    <cellStyle name="Normal 7 5 6 9" xfId="51195"/>
    <cellStyle name="Normal 7 5 7" xfId="2598"/>
    <cellStyle name="Normal 7 5 7 2" xfId="7884"/>
    <cellStyle name="Normal 7 5 7 2 2" xfId="13165"/>
    <cellStyle name="Normal 7 5 7 2 2 2" xfId="28671"/>
    <cellStyle name="Normal 7 5 7 2 2 3" xfId="39228"/>
    <cellStyle name="Normal 7 5 7 2 2 4" xfId="49783"/>
    <cellStyle name="Normal 7 5 7 2 2 5" xfId="60347"/>
    <cellStyle name="Normal 7 5 7 2 3" xfId="23391"/>
    <cellStyle name="Normal 7 5 7 2 4" xfId="33948"/>
    <cellStyle name="Normal 7 5 7 2 5" xfId="44503"/>
    <cellStyle name="Normal 7 5 7 2 6" xfId="55067"/>
    <cellStyle name="Normal 7 5 7 3" xfId="10524"/>
    <cellStyle name="Normal 7 5 7 3 2" xfId="26031"/>
    <cellStyle name="Normal 7 5 7 3 3" xfId="36588"/>
    <cellStyle name="Normal 7 5 7 3 4" xfId="47143"/>
    <cellStyle name="Normal 7 5 7 3 5" xfId="57707"/>
    <cellStyle name="Normal 7 5 7 4" xfId="5242"/>
    <cellStyle name="Normal 7 5 7 5" xfId="15820"/>
    <cellStyle name="Normal 7 5 7 6" xfId="20751"/>
    <cellStyle name="Normal 7 5 7 7" xfId="31308"/>
    <cellStyle name="Normal 7 5 7 8" xfId="41863"/>
    <cellStyle name="Normal 7 5 7 9" xfId="52427"/>
    <cellStyle name="Normal 7 5 8" xfId="5419"/>
    <cellStyle name="Normal 7 5 8 2" xfId="10701"/>
    <cellStyle name="Normal 7 5 8 2 2" xfId="26207"/>
    <cellStyle name="Normal 7 5 8 2 3" xfId="36764"/>
    <cellStyle name="Normal 7 5 8 2 4" xfId="47319"/>
    <cellStyle name="Normal 7 5 8 2 5" xfId="57883"/>
    <cellStyle name="Normal 7 5 8 3" xfId="20927"/>
    <cellStyle name="Normal 7 5 8 4" xfId="31484"/>
    <cellStyle name="Normal 7 5 8 5" xfId="42039"/>
    <cellStyle name="Normal 7 5 8 6" xfId="52603"/>
    <cellStyle name="Normal 7 5 9" xfId="8060"/>
    <cellStyle name="Normal 7 5 9 2" xfId="23567"/>
    <cellStyle name="Normal 7 5 9 3" xfId="34124"/>
    <cellStyle name="Normal 7 5 9 4" xfId="44679"/>
    <cellStyle name="Normal 7 5 9 5" xfId="55243"/>
    <cellStyle name="Normal 7 6" xfId="148"/>
    <cellStyle name="Normal 7 6 10" xfId="2709"/>
    <cellStyle name="Normal 7 6 11" xfId="13378"/>
    <cellStyle name="Normal 7 6 12" xfId="18308"/>
    <cellStyle name="Normal 7 6 13" xfId="49985"/>
    <cellStyle name="Normal 7 6 2" xfId="331"/>
    <cellStyle name="Normal 7 6 2 2" xfId="684"/>
    <cellStyle name="Normal 7 6 2 2 10" xfId="50513"/>
    <cellStyle name="Normal 7 6 2 2 2" xfId="1916"/>
    <cellStyle name="Normal 7 6 2 2 2 2" xfId="7202"/>
    <cellStyle name="Normal 7 6 2 2 2 2 2" xfId="12483"/>
    <cellStyle name="Normal 7 6 2 2 2 2 2 2" xfId="27989"/>
    <cellStyle name="Normal 7 6 2 2 2 2 2 3" xfId="38546"/>
    <cellStyle name="Normal 7 6 2 2 2 2 2 4" xfId="49101"/>
    <cellStyle name="Normal 7 6 2 2 2 2 2 5" xfId="59665"/>
    <cellStyle name="Normal 7 6 2 2 2 2 3" xfId="17602"/>
    <cellStyle name="Normal 7 6 2 2 2 2 4" xfId="22709"/>
    <cellStyle name="Normal 7 6 2 2 2 2 5" xfId="33266"/>
    <cellStyle name="Normal 7 6 2 2 2 2 6" xfId="43821"/>
    <cellStyle name="Normal 7 6 2 2 2 2 7" xfId="54385"/>
    <cellStyle name="Normal 7 6 2 2 2 3" xfId="9842"/>
    <cellStyle name="Normal 7 6 2 2 2 3 2" xfId="25349"/>
    <cellStyle name="Normal 7 6 2 2 2 3 3" xfId="35906"/>
    <cellStyle name="Normal 7 6 2 2 2 3 4" xfId="46461"/>
    <cellStyle name="Normal 7 6 2 2 2 3 5" xfId="57025"/>
    <cellStyle name="Normal 7 6 2 2 2 4" xfId="4560"/>
    <cellStyle name="Normal 7 6 2 2 2 5" xfId="15138"/>
    <cellStyle name="Normal 7 6 2 2 2 6" xfId="20069"/>
    <cellStyle name="Normal 7 6 2 2 2 7" xfId="30626"/>
    <cellStyle name="Normal 7 6 2 2 2 8" xfId="41181"/>
    <cellStyle name="Normal 7 6 2 2 2 9" xfId="51745"/>
    <cellStyle name="Normal 7 6 2 2 3" xfId="5970"/>
    <cellStyle name="Normal 7 6 2 2 3 2" xfId="11251"/>
    <cellStyle name="Normal 7 6 2 2 3 2 2" xfId="26757"/>
    <cellStyle name="Normal 7 6 2 2 3 2 3" xfId="37314"/>
    <cellStyle name="Normal 7 6 2 2 3 2 4" xfId="47869"/>
    <cellStyle name="Normal 7 6 2 2 3 2 5" xfId="58433"/>
    <cellStyle name="Normal 7 6 2 2 3 3" xfId="16370"/>
    <cellStyle name="Normal 7 6 2 2 3 4" xfId="21477"/>
    <cellStyle name="Normal 7 6 2 2 3 5" xfId="32034"/>
    <cellStyle name="Normal 7 6 2 2 3 6" xfId="42589"/>
    <cellStyle name="Normal 7 6 2 2 3 7" xfId="53153"/>
    <cellStyle name="Normal 7 6 2 2 4" xfId="8610"/>
    <cellStyle name="Normal 7 6 2 2 4 2" xfId="24117"/>
    <cellStyle name="Normal 7 6 2 2 4 3" xfId="34674"/>
    <cellStyle name="Normal 7 6 2 2 4 4" xfId="45229"/>
    <cellStyle name="Normal 7 6 2 2 4 5" xfId="55793"/>
    <cellStyle name="Normal 7 6 2 2 5" xfId="3328"/>
    <cellStyle name="Normal 7 6 2 2 6" xfId="13906"/>
    <cellStyle name="Normal 7 6 2 2 7" xfId="18837"/>
    <cellStyle name="Normal 7 6 2 2 8" xfId="29394"/>
    <cellStyle name="Normal 7 6 2 2 9" xfId="39949"/>
    <cellStyle name="Normal 7 6 2 3" xfId="1036"/>
    <cellStyle name="Normal 7 6 2 3 10" xfId="50865"/>
    <cellStyle name="Normal 7 6 2 3 2" xfId="2268"/>
    <cellStyle name="Normal 7 6 2 3 2 2" xfId="7554"/>
    <cellStyle name="Normal 7 6 2 3 2 2 2" xfId="12835"/>
    <cellStyle name="Normal 7 6 2 3 2 2 2 2" xfId="28341"/>
    <cellStyle name="Normal 7 6 2 3 2 2 2 3" xfId="38898"/>
    <cellStyle name="Normal 7 6 2 3 2 2 2 4" xfId="49453"/>
    <cellStyle name="Normal 7 6 2 3 2 2 2 5" xfId="60017"/>
    <cellStyle name="Normal 7 6 2 3 2 2 3" xfId="17954"/>
    <cellStyle name="Normal 7 6 2 3 2 2 4" xfId="23061"/>
    <cellStyle name="Normal 7 6 2 3 2 2 5" xfId="33618"/>
    <cellStyle name="Normal 7 6 2 3 2 2 6" xfId="44173"/>
    <cellStyle name="Normal 7 6 2 3 2 2 7" xfId="54737"/>
    <cellStyle name="Normal 7 6 2 3 2 3" xfId="10194"/>
    <cellStyle name="Normal 7 6 2 3 2 3 2" xfId="25701"/>
    <cellStyle name="Normal 7 6 2 3 2 3 3" xfId="36258"/>
    <cellStyle name="Normal 7 6 2 3 2 3 4" xfId="46813"/>
    <cellStyle name="Normal 7 6 2 3 2 3 5" xfId="57377"/>
    <cellStyle name="Normal 7 6 2 3 2 4" xfId="4912"/>
    <cellStyle name="Normal 7 6 2 3 2 5" xfId="15490"/>
    <cellStyle name="Normal 7 6 2 3 2 6" xfId="20421"/>
    <cellStyle name="Normal 7 6 2 3 2 7" xfId="30978"/>
    <cellStyle name="Normal 7 6 2 3 2 8" xfId="41533"/>
    <cellStyle name="Normal 7 6 2 3 2 9" xfId="52097"/>
    <cellStyle name="Normal 7 6 2 3 3" xfId="6322"/>
    <cellStyle name="Normal 7 6 2 3 3 2" xfId="11603"/>
    <cellStyle name="Normal 7 6 2 3 3 2 2" xfId="27109"/>
    <cellStyle name="Normal 7 6 2 3 3 2 3" xfId="37666"/>
    <cellStyle name="Normal 7 6 2 3 3 2 4" xfId="48221"/>
    <cellStyle name="Normal 7 6 2 3 3 2 5" xfId="58785"/>
    <cellStyle name="Normal 7 6 2 3 3 3" xfId="16722"/>
    <cellStyle name="Normal 7 6 2 3 3 4" xfId="21829"/>
    <cellStyle name="Normal 7 6 2 3 3 5" xfId="32386"/>
    <cellStyle name="Normal 7 6 2 3 3 6" xfId="42941"/>
    <cellStyle name="Normal 7 6 2 3 3 7" xfId="53505"/>
    <cellStyle name="Normal 7 6 2 3 4" xfId="8962"/>
    <cellStyle name="Normal 7 6 2 3 4 2" xfId="24469"/>
    <cellStyle name="Normal 7 6 2 3 4 3" xfId="35026"/>
    <cellStyle name="Normal 7 6 2 3 4 4" xfId="45581"/>
    <cellStyle name="Normal 7 6 2 3 4 5" xfId="56145"/>
    <cellStyle name="Normal 7 6 2 3 5" xfId="3680"/>
    <cellStyle name="Normal 7 6 2 3 6" xfId="14258"/>
    <cellStyle name="Normal 7 6 2 3 7" xfId="19189"/>
    <cellStyle name="Normal 7 6 2 3 8" xfId="29746"/>
    <cellStyle name="Normal 7 6 2 3 9" xfId="40301"/>
    <cellStyle name="Normal 7 6 2 4" xfId="1564"/>
    <cellStyle name="Normal 7 6 2 4 2" xfId="6850"/>
    <cellStyle name="Normal 7 6 2 4 2 2" xfId="12131"/>
    <cellStyle name="Normal 7 6 2 4 2 2 2" xfId="27637"/>
    <cellStyle name="Normal 7 6 2 4 2 2 3" xfId="38194"/>
    <cellStyle name="Normal 7 6 2 4 2 2 4" xfId="48749"/>
    <cellStyle name="Normal 7 6 2 4 2 2 5" xfId="59313"/>
    <cellStyle name="Normal 7 6 2 4 2 3" xfId="17250"/>
    <cellStyle name="Normal 7 6 2 4 2 4" xfId="22357"/>
    <cellStyle name="Normal 7 6 2 4 2 5" xfId="32914"/>
    <cellStyle name="Normal 7 6 2 4 2 6" xfId="43469"/>
    <cellStyle name="Normal 7 6 2 4 2 7" xfId="54033"/>
    <cellStyle name="Normal 7 6 2 4 3" xfId="9490"/>
    <cellStyle name="Normal 7 6 2 4 3 2" xfId="24997"/>
    <cellStyle name="Normal 7 6 2 4 3 3" xfId="35554"/>
    <cellStyle name="Normal 7 6 2 4 3 4" xfId="46109"/>
    <cellStyle name="Normal 7 6 2 4 3 5" xfId="56673"/>
    <cellStyle name="Normal 7 6 2 4 4" xfId="4208"/>
    <cellStyle name="Normal 7 6 2 4 5" xfId="14786"/>
    <cellStyle name="Normal 7 6 2 4 6" xfId="19717"/>
    <cellStyle name="Normal 7 6 2 4 7" xfId="30274"/>
    <cellStyle name="Normal 7 6 2 4 8" xfId="40829"/>
    <cellStyle name="Normal 7 6 2 4 9" xfId="51393"/>
    <cellStyle name="Normal 7 6 2 5" xfId="5617"/>
    <cellStyle name="Normal 7 6 2 5 2" xfId="10899"/>
    <cellStyle name="Normal 7 6 2 5 2 2" xfId="26405"/>
    <cellStyle name="Normal 7 6 2 5 2 3" xfId="36962"/>
    <cellStyle name="Normal 7 6 2 5 2 4" xfId="47517"/>
    <cellStyle name="Normal 7 6 2 5 2 5" xfId="58081"/>
    <cellStyle name="Normal 7 6 2 5 3" xfId="16018"/>
    <cellStyle name="Normal 7 6 2 5 4" xfId="21125"/>
    <cellStyle name="Normal 7 6 2 5 5" xfId="31682"/>
    <cellStyle name="Normal 7 6 2 5 6" xfId="42237"/>
    <cellStyle name="Normal 7 6 2 5 7" xfId="52801"/>
    <cellStyle name="Normal 7 6 2 6" xfId="8258"/>
    <cellStyle name="Normal 7 6 2 6 2" xfId="23765"/>
    <cellStyle name="Normal 7 6 2 6 3" xfId="34322"/>
    <cellStyle name="Normal 7 6 2 6 4" xfId="44877"/>
    <cellStyle name="Normal 7 6 2 6 5" xfId="55441"/>
    <cellStyle name="Normal 7 6 2 7" xfId="2980"/>
    <cellStyle name="Normal 7 6 2 7 2" xfId="18485"/>
    <cellStyle name="Normal 7 6 2 7 3" xfId="29046"/>
    <cellStyle name="Normal 7 6 2 7 4" xfId="39601"/>
    <cellStyle name="Normal 7 6 2 7 5" xfId="50161"/>
    <cellStyle name="Normal 7 6 2 8" xfId="2863"/>
    <cellStyle name="Normal 7 6 2 9" xfId="13554"/>
    <cellStyle name="Normal 7 6 3" xfId="507"/>
    <cellStyle name="Normal 7 6 3 10" xfId="39425"/>
    <cellStyle name="Normal 7 6 3 11" xfId="50337"/>
    <cellStyle name="Normal 7 6 3 2" xfId="1212"/>
    <cellStyle name="Normal 7 6 3 2 10" xfId="51041"/>
    <cellStyle name="Normal 7 6 3 2 2" xfId="2444"/>
    <cellStyle name="Normal 7 6 3 2 2 2" xfId="7730"/>
    <cellStyle name="Normal 7 6 3 2 2 2 2" xfId="13011"/>
    <cellStyle name="Normal 7 6 3 2 2 2 2 2" xfId="28517"/>
    <cellStyle name="Normal 7 6 3 2 2 2 2 3" xfId="39074"/>
    <cellStyle name="Normal 7 6 3 2 2 2 2 4" xfId="49629"/>
    <cellStyle name="Normal 7 6 3 2 2 2 2 5" xfId="60193"/>
    <cellStyle name="Normal 7 6 3 2 2 2 3" xfId="18130"/>
    <cellStyle name="Normal 7 6 3 2 2 2 4" xfId="23237"/>
    <cellStyle name="Normal 7 6 3 2 2 2 5" xfId="33794"/>
    <cellStyle name="Normal 7 6 3 2 2 2 6" xfId="44349"/>
    <cellStyle name="Normal 7 6 3 2 2 2 7" xfId="54913"/>
    <cellStyle name="Normal 7 6 3 2 2 3" xfId="10370"/>
    <cellStyle name="Normal 7 6 3 2 2 3 2" xfId="25877"/>
    <cellStyle name="Normal 7 6 3 2 2 3 3" xfId="36434"/>
    <cellStyle name="Normal 7 6 3 2 2 3 4" xfId="46989"/>
    <cellStyle name="Normal 7 6 3 2 2 3 5" xfId="57553"/>
    <cellStyle name="Normal 7 6 3 2 2 4" xfId="5088"/>
    <cellStyle name="Normal 7 6 3 2 2 5" xfId="15666"/>
    <cellStyle name="Normal 7 6 3 2 2 6" xfId="20597"/>
    <cellStyle name="Normal 7 6 3 2 2 7" xfId="31154"/>
    <cellStyle name="Normal 7 6 3 2 2 8" xfId="41709"/>
    <cellStyle name="Normal 7 6 3 2 2 9" xfId="52273"/>
    <cellStyle name="Normal 7 6 3 2 3" xfId="6498"/>
    <cellStyle name="Normal 7 6 3 2 3 2" xfId="11779"/>
    <cellStyle name="Normal 7 6 3 2 3 2 2" xfId="27285"/>
    <cellStyle name="Normal 7 6 3 2 3 2 3" xfId="37842"/>
    <cellStyle name="Normal 7 6 3 2 3 2 4" xfId="48397"/>
    <cellStyle name="Normal 7 6 3 2 3 2 5" xfId="58961"/>
    <cellStyle name="Normal 7 6 3 2 3 3" xfId="16898"/>
    <cellStyle name="Normal 7 6 3 2 3 4" xfId="22005"/>
    <cellStyle name="Normal 7 6 3 2 3 5" xfId="32562"/>
    <cellStyle name="Normal 7 6 3 2 3 6" xfId="43117"/>
    <cellStyle name="Normal 7 6 3 2 3 7" xfId="53681"/>
    <cellStyle name="Normal 7 6 3 2 4" xfId="9138"/>
    <cellStyle name="Normal 7 6 3 2 4 2" xfId="24645"/>
    <cellStyle name="Normal 7 6 3 2 4 3" xfId="35202"/>
    <cellStyle name="Normal 7 6 3 2 4 4" xfId="45757"/>
    <cellStyle name="Normal 7 6 3 2 4 5" xfId="56321"/>
    <cellStyle name="Normal 7 6 3 2 5" xfId="3856"/>
    <cellStyle name="Normal 7 6 3 2 6" xfId="14434"/>
    <cellStyle name="Normal 7 6 3 2 7" xfId="19365"/>
    <cellStyle name="Normal 7 6 3 2 8" xfId="29922"/>
    <cellStyle name="Normal 7 6 3 2 9" xfId="40477"/>
    <cellStyle name="Normal 7 6 3 3" xfId="1740"/>
    <cellStyle name="Normal 7 6 3 3 2" xfId="7026"/>
    <cellStyle name="Normal 7 6 3 3 2 2" xfId="12307"/>
    <cellStyle name="Normal 7 6 3 3 2 2 2" xfId="27813"/>
    <cellStyle name="Normal 7 6 3 3 2 2 3" xfId="38370"/>
    <cellStyle name="Normal 7 6 3 3 2 2 4" xfId="48925"/>
    <cellStyle name="Normal 7 6 3 3 2 2 5" xfId="59489"/>
    <cellStyle name="Normal 7 6 3 3 2 3" xfId="17426"/>
    <cellStyle name="Normal 7 6 3 3 2 4" xfId="22533"/>
    <cellStyle name="Normal 7 6 3 3 2 5" xfId="33090"/>
    <cellStyle name="Normal 7 6 3 3 2 6" xfId="43645"/>
    <cellStyle name="Normal 7 6 3 3 2 7" xfId="54209"/>
    <cellStyle name="Normal 7 6 3 3 3" xfId="9666"/>
    <cellStyle name="Normal 7 6 3 3 3 2" xfId="25173"/>
    <cellStyle name="Normal 7 6 3 3 3 3" xfId="35730"/>
    <cellStyle name="Normal 7 6 3 3 3 4" xfId="46285"/>
    <cellStyle name="Normal 7 6 3 3 3 5" xfId="56849"/>
    <cellStyle name="Normal 7 6 3 3 4" xfId="4384"/>
    <cellStyle name="Normal 7 6 3 3 5" xfId="14962"/>
    <cellStyle name="Normal 7 6 3 3 6" xfId="19893"/>
    <cellStyle name="Normal 7 6 3 3 7" xfId="30450"/>
    <cellStyle name="Normal 7 6 3 3 8" xfId="41005"/>
    <cellStyle name="Normal 7 6 3 3 9" xfId="51569"/>
    <cellStyle name="Normal 7 6 3 4" xfId="5793"/>
    <cellStyle name="Normal 7 6 3 4 2" xfId="11075"/>
    <cellStyle name="Normal 7 6 3 4 2 2" xfId="26581"/>
    <cellStyle name="Normal 7 6 3 4 2 3" xfId="37138"/>
    <cellStyle name="Normal 7 6 3 4 2 4" xfId="47693"/>
    <cellStyle name="Normal 7 6 3 4 2 5" xfId="58257"/>
    <cellStyle name="Normal 7 6 3 4 3" xfId="16194"/>
    <cellStyle name="Normal 7 6 3 4 4" xfId="21301"/>
    <cellStyle name="Normal 7 6 3 4 5" xfId="31858"/>
    <cellStyle name="Normal 7 6 3 4 6" xfId="42413"/>
    <cellStyle name="Normal 7 6 3 4 7" xfId="52977"/>
    <cellStyle name="Normal 7 6 3 5" xfId="8434"/>
    <cellStyle name="Normal 7 6 3 5 2" xfId="23941"/>
    <cellStyle name="Normal 7 6 3 5 3" xfId="34498"/>
    <cellStyle name="Normal 7 6 3 5 4" xfId="45053"/>
    <cellStyle name="Normal 7 6 3 5 5" xfId="55617"/>
    <cellStyle name="Normal 7 6 3 6" xfId="2797"/>
    <cellStyle name="Normal 7 6 3 7" xfId="13730"/>
    <cellStyle name="Normal 7 6 3 8" xfId="18661"/>
    <cellStyle name="Normal 7 6 3 9" xfId="28870"/>
    <cellStyle name="Normal 7 6 4" xfId="860"/>
    <cellStyle name="Normal 7 6 4 10" xfId="50689"/>
    <cellStyle name="Normal 7 6 4 2" xfId="2092"/>
    <cellStyle name="Normal 7 6 4 2 2" xfId="7378"/>
    <cellStyle name="Normal 7 6 4 2 2 2" xfId="12659"/>
    <cellStyle name="Normal 7 6 4 2 2 2 2" xfId="28165"/>
    <cellStyle name="Normal 7 6 4 2 2 2 3" xfId="38722"/>
    <cellStyle name="Normal 7 6 4 2 2 2 4" xfId="49277"/>
    <cellStyle name="Normal 7 6 4 2 2 2 5" xfId="59841"/>
    <cellStyle name="Normal 7 6 4 2 2 3" xfId="17778"/>
    <cellStyle name="Normal 7 6 4 2 2 4" xfId="22885"/>
    <cellStyle name="Normal 7 6 4 2 2 5" xfId="33442"/>
    <cellStyle name="Normal 7 6 4 2 2 6" xfId="43997"/>
    <cellStyle name="Normal 7 6 4 2 2 7" xfId="54561"/>
    <cellStyle name="Normal 7 6 4 2 3" xfId="10018"/>
    <cellStyle name="Normal 7 6 4 2 3 2" xfId="25525"/>
    <cellStyle name="Normal 7 6 4 2 3 3" xfId="36082"/>
    <cellStyle name="Normal 7 6 4 2 3 4" xfId="46637"/>
    <cellStyle name="Normal 7 6 4 2 3 5" xfId="57201"/>
    <cellStyle name="Normal 7 6 4 2 4" xfId="4736"/>
    <cellStyle name="Normal 7 6 4 2 5" xfId="15314"/>
    <cellStyle name="Normal 7 6 4 2 6" xfId="20245"/>
    <cellStyle name="Normal 7 6 4 2 7" xfId="30802"/>
    <cellStyle name="Normal 7 6 4 2 8" xfId="41357"/>
    <cellStyle name="Normal 7 6 4 2 9" xfId="51921"/>
    <cellStyle name="Normal 7 6 4 3" xfId="6146"/>
    <cellStyle name="Normal 7 6 4 3 2" xfId="11427"/>
    <cellStyle name="Normal 7 6 4 3 2 2" xfId="26933"/>
    <cellStyle name="Normal 7 6 4 3 2 3" xfId="37490"/>
    <cellStyle name="Normal 7 6 4 3 2 4" xfId="48045"/>
    <cellStyle name="Normal 7 6 4 3 2 5" xfId="58609"/>
    <cellStyle name="Normal 7 6 4 3 3" xfId="16546"/>
    <cellStyle name="Normal 7 6 4 3 4" xfId="21653"/>
    <cellStyle name="Normal 7 6 4 3 5" xfId="32210"/>
    <cellStyle name="Normal 7 6 4 3 6" xfId="42765"/>
    <cellStyle name="Normal 7 6 4 3 7" xfId="53329"/>
    <cellStyle name="Normal 7 6 4 4" xfId="8786"/>
    <cellStyle name="Normal 7 6 4 4 2" xfId="24293"/>
    <cellStyle name="Normal 7 6 4 4 3" xfId="34850"/>
    <cellStyle name="Normal 7 6 4 4 4" xfId="45405"/>
    <cellStyle name="Normal 7 6 4 4 5" xfId="55969"/>
    <cellStyle name="Normal 7 6 4 5" xfId="3504"/>
    <cellStyle name="Normal 7 6 4 6" xfId="14082"/>
    <cellStyle name="Normal 7 6 4 7" xfId="19013"/>
    <cellStyle name="Normal 7 6 4 8" xfId="29570"/>
    <cellStyle name="Normal 7 6 4 9" xfId="40125"/>
    <cellStyle name="Normal 7 6 5" xfId="1388"/>
    <cellStyle name="Normal 7 6 5 2" xfId="6674"/>
    <cellStyle name="Normal 7 6 5 2 2" xfId="11955"/>
    <cellStyle name="Normal 7 6 5 2 2 2" xfId="27461"/>
    <cellStyle name="Normal 7 6 5 2 2 3" xfId="38018"/>
    <cellStyle name="Normal 7 6 5 2 2 4" xfId="48573"/>
    <cellStyle name="Normal 7 6 5 2 2 5" xfId="59137"/>
    <cellStyle name="Normal 7 6 5 2 3" xfId="17074"/>
    <cellStyle name="Normal 7 6 5 2 4" xfId="22181"/>
    <cellStyle name="Normal 7 6 5 2 5" xfId="32738"/>
    <cellStyle name="Normal 7 6 5 2 6" xfId="43293"/>
    <cellStyle name="Normal 7 6 5 2 7" xfId="53857"/>
    <cellStyle name="Normal 7 6 5 3" xfId="9314"/>
    <cellStyle name="Normal 7 6 5 3 2" xfId="24821"/>
    <cellStyle name="Normal 7 6 5 3 3" xfId="35378"/>
    <cellStyle name="Normal 7 6 5 3 4" xfId="45933"/>
    <cellStyle name="Normal 7 6 5 3 5" xfId="56497"/>
    <cellStyle name="Normal 7 6 5 4" xfId="4032"/>
    <cellStyle name="Normal 7 6 5 5" xfId="14610"/>
    <cellStyle name="Normal 7 6 5 6" xfId="19541"/>
    <cellStyle name="Normal 7 6 5 7" xfId="30098"/>
    <cellStyle name="Normal 7 6 5 8" xfId="40653"/>
    <cellStyle name="Normal 7 6 5 9" xfId="51217"/>
    <cellStyle name="Normal 7 6 6" xfId="2620"/>
    <cellStyle name="Normal 7 6 6 2" xfId="7906"/>
    <cellStyle name="Normal 7 6 6 2 2" xfId="13187"/>
    <cellStyle name="Normal 7 6 6 2 2 2" xfId="28693"/>
    <cellStyle name="Normal 7 6 6 2 2 3" xfId="39250"/>
    <cellStyle name="Normal 7 6 6 2 2 4" xfId="49805"/>
    <cellStyle name="Normal 7 6 6 2 2 5" xfId="60369"/>
    <cellStyle name="Normal 7 6 6 2 3" xfId="23413"/>
    <cellStyle name="Normal 7 6 6 2 4" xfId="33970"/>
    <cellStyle name="Normal 7 6 6 2 5" xfId="44525"/>
    <cellStyle name="Normal 7 6 6 2 6" xfId="55089"/>
    <cellStyle name="Normal 7 6 6 3" xfId="10546"/>
    <cellStyle name="Normal 7 6 6 3 2" xfId="26053"/>
    <cellStyle name="Normal 7 6 6 3 3" xfId="36610"/>
    <cellStyle name="Normal 7 6 6 3 4" xfId="47165"/>
    <cellStyle name="Normal 7 6 6 3 5" xfId="57729"/>
    <cellStyle name="Normal 7 6 6 4" xfId="5264"/>
    <cellStyle name="Normal 7 6 6 5" xfId="15842"/>
    <cellStyle name="Normal 7 6 6 6" xfId="20773"/>
    <cellStyle name="Normal 7 6 6 7" xfId="31330"/>
    <cellStyle name="Normal 7 6 6 8" xfId="41885"/>
    <cellStyle name="Normal 7 6 6 9" xfId="52449"/>
    <cellStyle name="Normal 7 6 7" xfId="5441"/>
    <cellStyle name="Normal 7 6 7 2" xfId="10723"/>
    <cellStyle name="Normal 7 6 7 2 2" xfId="26229"/>
    <cellStyle name="Normal 7 6 7 2 3" xfId="36786"/>
    <cellStyle name="Normal 7 6 7 2 4" xfId="47341"/>
    <cellStyle name="Normal 7 6 7 2 5" xfId="57905"/>
    <cellStyle name="Normal 7 6 7 3" xfId="20949"/>
    <cellStyle name="Normal 7 6 7 4" xfId="31506"/>
    <cellStyle name="Normal 7 6 7 5" xfId="42061"/>
    <cellStyle name="Normal 7 6 7 6" xfId="52625"/>
    <cellStyle name="Normal 7 6 8" xfId="8082"/>
    <cellStyle name="Normal 7 6 8 2" xfId="23589"/>
    <cellStyle name="Normal 7 6 8 3" xfId="34146"/>
    <cellStyle name="Normal 7 6 8 4" xfId="44701"/>
    <cellStyle name="Normal 7 6 8 5" xfId="55265"/>
    <cellStyle name="Normal 7 6 9" xfId="13266"/>
    <cellStyle name="Normal 7 7" xfId="242"/>
    <cellStyle name="Normal 7 7 10" xfId="18397"/>
    <cellStyle name="Normal 7 7 11" xfId="28958"/>
    <cellStyle name="Normal 7 7 12" xfId="39513"/>
    <cellStyle name="Normal 7 7 13" xfId="50073"/>
    <cellStyle name="Normal 7 7 2" xfId="595"/>
    <cellStyle name="Normal 7 7 2 10" xfId="50424"/>
    <cellStyle name="Normal 7 7 2 2" xfId="1827"/>
    <cellStyle name="Normal 7 7 2 2 2" xfId="7113"/>
    <cellStyle name="Normal 7 7 2 2 2 2" xfId="12394"/>
    <cellStyle name="Normal 7 7 2 2 2 2 2" xfId="27900"/>
    <cellStyle name="Normal 7 7 2 2 2 2 3" xfId="38457"/>
    <cellStyle name="Normal 7 7 2 2 2 2 4" xfId="49012"/>
    <cellStyle name="Normal 7 7 2 2 2 2 5" xfId="59576"/>
    <cellStyle name="Normal 7 7 2 2 2 3" xfId="17513"/>
    <cellStyle name="Normal 7 7 2 2 2 4" xfId="22620"/>
    <cellStyle name="Normal 7 7 2 2 2 5" xfId="33177"/>
    <cellStyle name="Normal 7 7 2 2 2 6" xfId="43732"/>
    <cellStyle name="Normal 7 7 2 2 2 7" xfId="54296"/>
    <cellStyle name="Normal 7 7 2 2 3" xfId="9753"/>
    <cellStyle name="Normal 7 7 2 2 3 2" xfId="25260"/>
    <cellStyle name="Normal 7 7 2 2 3 3" xfId="35817"/>
    <cellStyle name="Normal 7 7 2 2 3 4" xfId="46372"/>
    <cellStyle name="Normal 7 7 2 2 3 5" xfId="56936"/>
    <cellStyle name="Normal 7 7 2 2 4" xfId="4471"/>
    <cellStyle name="Normal 7 7 2 2 5" xfId="15049"/>
    <cellStyle name="Normal 7 7 2 2 6" xfId="19980"/>
    <cellStyle name="Normal 7 7 2 2 7" xfId="30537"/>
    <cellStyle name="Normal 7 7 2 2 8" xfId="41092"/>
    <cellStyle name="Normal 7 7 2 2 9" xfId="51656"/>
    <cellStyle name="Normal 7 7 2 3" xfId="5881"/>
    <cellStyle name="Normal 7 7 2 3 2" xfId="11162"/>
    <cellStyle name="Normal 7 7 2 3 2 2" xfId="26668"/>
    <cellStyle name="Normal 7 7 2 3 2 3" xfId="37225"/>
    <cellStyle name="Normal 7 7 2 3 2 4" xfId="47780"/>
    <cellStyle name="Normal 7 7 2 3 2 5" xfId="58344"/>
    <cellStyle name="Normal 7 7 2 3 3" xfId="16281"/>
    <cellStyle name="Normal 7 7 2 3 4" xfId="21388"/>
    <cellStyle name="Normal 7 7 2 3 5" xfId="31945"/>
    <cellStyle name="Normal 7 7 2 3 6" xfId="42500"/>
    <cellStyle name="Normal 7 7 2 3 7" xfId="53064"/>
    <cellStyle name="Normal 7 7 2 4" xfId="8521"/>
    <cellStyle name="Normal 7 7 2 4 2" xfId="24028"/>
    <cellStyle name="Normal 7 7 2 4 3" xfId="34585"/>
    <cellStyle name="Normal 7 7 2 4 4" xfId="45140"/>
    <cellStyle name="Normal 7 7 2 4 5" xfId="55704"/>
    <cellStyle name="Normal 7 7 2 5" xfId="3239"/>
    <cellStyle name="Normal 7 7 2 6" xfId="13817"/>
    <cellStyle name="Normal 7 7 2 7" xfId="18748"/>
    <cellStyle name="Normal 7 7 2 8" xfId="29305"/>
    <cellStyle name="Normal 7 7 2 9" xfId="39860"/>
    <cellStyle name="Normal 7 7 3" xfId="947"/>
    <cellStyle name="Normal 7 7 3 10" xfId="50776"/>
    <cellStyle name="Normal 7 7 3 2" xfId="2179"/>
    <cellStyle name="Normal 7 7 3 2 2" xfId="7465"/>
    <cellStyle name="Normal 7 7 3 2 2 2" xfId="12746"/>
    <cellStyle name="Normal 7 7 3 2 2 2 2" xfId="28252"/>
    <cellStyle name="Normal 7 7 3 2 2 2 3" xfId="38809"/>
    <cellStyle name="Normal 7 7 3 2 2 2 4" xfId="49364"/>
    <cellStyle name="Normal 7 7 3 2 2 2 5" xfId="59928"/>
    <cellStyle name="Normal 7 7 3 2 2 3" xfId="17865"/>
    <cellStyle name="Normal 7 7 3 2 2 4" xfId="22972"/>
    <cellStyle name="Normal 7 7 3 2 2 5" xfId="33529"/>
    <cellStyle name="Normal 7 7 3 2 2 6" xfId="44084"/>
    <cellStyle name="Normal 7 7 3 2 2 7" xfId="54648"/>
    <cellStyle name="Normal 7 7 3 2 3" xfId="10105"/>
    <cellStyle name="Normal 7 7 3 2 3 2" xfId="25612"/>
    <cellStyle name="Normal 7 7 3 2 3 3" xfId="36169"/>
    <cellStyle name="Normal 7 7 3 2 3 4" xfId="46724"/>
    <cellStyle name="Normal 7 7 3 2 3 5" xfId="57288"/>
    <cellStyle name="Normal 7 7 3 2 4" xfId="4823"/>
    <cellStyle name="Normal 7 7 3 2 5" xfId="15401"/>
    <cellStyle name="Normal 7 7 3 2 6" xfId="20332"/>
    <cellStyle name="Normal 7 7 3 2 7" xfId="30889"/>
    <cellStyle name="Normal 7 7 3 2 8" xfId="41444"/>
    <cellStyle name="Normal 7 7 3 2 9" xfId="52008"/>
    <cellStyle name="Normal 7 7 3 3" xfId="6233"/>
    <cellStyle name="Normal 7 7 3 3 2" xfId="11514"/>
    <cellStyle name="Normal 7 7 3 3 2 2" xfId="27020"/>
    <cellStyle name="Normal 7 7 3 3 2 3" xfId="37577"/>
    <cellStyle name="Normal 7 7 3 3 2 4" xfId="48132"/>
    <cellStyle name="Normal 7 7 3 3 2 5" xfId="58696"/>
    <cellStyle name="Normal 7 7 3 3 3" xfId="16633"/>
    <cellStyle name="Normal 7 7 3 3 4" xfId="21740"/>
    <cellStyle name="Normal 7 7 3 3 5" xfId="32297"/>
    <cellStyle name="Normal 7 7 3 3 6" xfId="42852"/>
    <cellStyle name="Normal 7 7 3 3 7" xfId="53416"/>
    <cellStyle name="Normal 7 7 3 4" xfId="8873"/>
    <cellStyle name="Normal 7 7 3 4 2" xfId="24380"/>
    <cellStyle name="Normal 7 7 3 4 3" xfId="34937"/>
    <cellStyle name="Normal 7 7 3 4 4" xfId="45492"/>
    <cellStyle name="Normal 7 7 3 4 5" xfId="56056"/>
    <cellStyle name="Normal 7 7 3 5" xfId="3591"/>
    <cellStyle name="Normal 7 7 3 6" xfId="14169"/>
    <cellStyle name="Normal 7 7 3 7" xfId="19100"/>
    <cellStyle name="Normal 7 7 3 8" xfId="29657"/>
    <cellStyle name="Normal 7 7 3 9" xfId="40212"/>
    <cellStyle name="Normal 7 7 4" xfId="1475"/>
    <cellStyle name="Normal 7 7 4 2" xfId="6761"/>
    <cellStyle name="Normal 7 7 4 2 2" xfId="12042"/>
    <cellStyle name="Normal 7 7 4 2 2 2" xfId="27548"/>
    <cellStyle name="Normal 7 7 4 2 2 3" xfId="38105"/>
    <cellStyle name="Normal 7 7 4 2 2 4" xfId="48660"/>
    <cellStyle name="Normal 7 7 4 2 2 5" xfId="59224"/>
    <cellStyle name="Normal 7 7 4 2 3" xfId="17161"/>
    <cellStyle name="Normal 7 7 4 2 4" xfId="22268"/>
    <cellStyle name="Normal 7 7 4 2 5" xfId="32825"/>
    <cellStyle name="Normal 7 7 4 2 6" xfId="43380"/>
    <cellStyle name="Normal 7 7 4 2 7" xfId="53944"/>
    <cellStyle name="Normal 7 7 4 3" xfId="9401"/>
    <cellStyle name="Normal 7 7 4 3 2" xfId="24908"/>
    <cellStyle name="Normal 7 7 4 3 3" xfId="35465"/>
    <cellStyle name="Normal 7 7 4 3 4" xfId="46020"/>
    <cellStyle name="Normal 7 7 4 3 5" xfId="56584"/>
    <cellStyle name="Normal 7 7 4 4" xfId="4119"/>
    <cellStyle name="Normal 7 7 4 5" xfId="14697"/>
    <cellStyle name="Normal 7 7 4 6" xfId="19628"/>
    <cellStyle name="Normal 7 7 4 7" xfId="30185"/>
    <cellStyle name="Normal 7 7 4 8" xfId="40740"/>
    <cellStyle name="Normal 7 7 4 9" xfId="51304"/>
    <cellStyle name="Normal 7 7 5" xfId="5528"/>
    <cellStyle name="Normal 7 7 5 2" xfId="10810"/>
    <cellStyle name="Normal 7 7 5 2 2" xfId="26316"/>
    <cellStyle name="Normal 7 7 5 2 3" xfId="36873"/>
    <cellStyle name="Normal 7 7 5 2 4" xfId="47428"/>
    <cellStyle name="Normal 7 7 5 2 5" xfId="57992"/>
    <cellStyle name="Normal 7 7 5 3" xfId="15929"/>
    <cellStyle name="Normal 7 7 5 4" xfId="21036"/>
    <cellStyle name="Normal 7 7 5 5" xfId="31593"/>
    <cellStyle name="Normal 7 7 5 6" xfId="42148"/>
    <cellStyle name="Normal 7 7 5 7" xfId="52712"/>
    <cellStyle name="Normal 7 7 6" xfId="8169"/>
    <cellStyle name="Normal 7 7 6 2" xfId="23676"/>
    <cellStyle name="Normal 7 7 6 3" xfId="34233"/>
    <cellStyle name="Normal 7 7 6 4" xfId="44788"/>
    <cellStyle name="Normal 7 7 6 5" xfId="55352"/>
    <cellStyle name="Normal 7 7 7" xfId="13259"/>
    <cellStyle name="Normal 7 7 8" xfId="2892"/>
    <cellStyle name="Normal 7 7 9" xfId="13465"/>
    <cellStyle name="Normal 7 8" xfId="418"/>
    <cellStyle name="Normal 7 8 10" xfId="39688"/>
    <cellStyle name="Normal 7 8 11" xfId="50248"/>
    <cellStyle name="Normal 7 8 2" xfId="1123"/>
    <cellStyle name="Normal 7 8 2 10" xfId="50952"/>
    <cellStyle name="Normal 7 8 2 2" xfId="2355"/>
    <cellStyle name="Normal 7 8 2 2 2" xfId="7641"/>
    <cellStyle name="Normal 7 8 2 2 2 2" xfId="12922"/>
    <cellStyle name="Normal 7 8 2 2 2 2 2" xfId="28428"/>
    <cellStyle name="Normal 7 8 2 2 2 2 3" xfId="38985"/>
    <cellStyle name="Normal 7 8 2 2 2 2 4" xfId="49540"/>
    <cellStyle name="Normal 7 8 2 2 2 2 5" xfId="60104"/>
    <cellStyle name="Normal 7 8 2 2 2 3" xfId="18041"/>
    <cellStyle name="Normal 7 8 2 2 2 4" xfId="23148"/>
    <cellStyle name="Normal 7 8 2 2 2 5" xfId="33705"/>
    <cellStyle name="Normal 7 8 2 2 2 6" xfId="44260"/>
    <cellStyle name="Normal 7 8 2 2 2 7" xfId="54824"/>
    <cellStyle name="Normal 7 8 2 2 3" xfId="10281"/>
    <cellStyle name="Normal 7 8 2 2 3 2" xfId="25788"/>
    <cellStyle name="Normal 7 8 2 2 3 3" xfId="36345"/>
    <cellStyle name="Normal 7 8 2 2 3 4" xfId="46900"/>
    <cellStyle name="Normal 7 8 2 2 3 5" xfId="57464"/>
    <cellStyle name="Normal 7 8 2 2 4" xfId="4999"/>
    <cellStyle name="Normal 7 8 2 2 5" xfId="15577"/>
    <cellStyle name="Normal 7 8 2 2 6" xfId="20508"/>
    <cellStyle name="Normal 7 8 2 2 7" xfId="31065"/>
    <cellStyle name="Normal 7 8 2 2 8" xfId="41620"/>
    <cellStyle name="Normal 7 8 2 2 9" xfId="52184"/>
    <cellStyle name="Normal 7 8 2 3" xfId="6409"/>
    <cellStyle name="Normal 7 8 2 3 2" xfId="11690"/>
    <cellStyle name="Normal 7 8 2 3 2 2" xfId="27196"/>
    <cellStyle name="Normal 7 8 2 3 2 3" xfId="37753"/>
    <cellStyle name="Normal 7 8 2 3 2 4" xfId="48308"/>
    <cellStyle name="Normal 7 8 2 3 2 5" xfId="58872"/>
    <cellStyle name="Normal 7 8 2 3 3" xfId="16809"/>
    <cellStyle name="Normal 7 8 2 3 4" xfId="21916"/>
    <cellStyle name="Normal 7 8 2 3 5" xfId="32473"/>
    <cellStyle name="Normal 7 8 2 3 6" xfId="43028"/>
    <cellStyle name="Normal 7 8 2 3 7" xfId="53592"/>
    <cellStyle name="Normal 7 8 2 4" xfId="9049"/>
    <cellStyle name="Normal 7 8 2 4 2" xfId="24556"/>
    <cellStyle name="Normal 7 8 2 4 3" xfId="35113"/>
    <cellStyle name="Normal 7 8 2 4 4" xfId="45668"/>
    <cellStyle name="Normal 7 8 2 4 5" xfId="56232"/>
    <cellStyle name="Normal 7 8 2 5" xfId="3767"/>
    <cellStyle name="Normal 7 8 2 6" xfId="14345"/>
    <cellStyle name="Normal 7 8 2 7" xfId="19276"/>
    <cellStyle name="Normal 7 8 2 8" xfId="29833"/>
    <cellStyle name="Normal 7 8 2 9" xfId="40388"/>
    <cellStyle name="Normal 7 8 3" xfId="1651"/>
    <cellStyle name="Normal 7 8 3 2" xfId="6937"/>
    <cellStyle name="Normal 7 8 3 2 2" xfId="12218"/>
    <cellStyle name="Normal 7 8 3 2 2 2" xfId="27724"/>
    <cellStyle name="Normal 7 8 3 2 2 3" xfId="38281"/>
    <cellStyle name="Normal 7 8 3 2 2 4" xfId="48836"/>
    <cellStyle name="Normal 7 8 3 2 2 5" xfId="59400"/>
    <cellStyle name="Normal 7 8 3 2 3" xfId="17337"/>
    <cellStyle name="Normal 7 8 3 2 4" xfId="22444"/>
    <cellStyle name="Normal 7 8 3 2 5" xfId="33001"/>
    <cellStyle name="Normal 7 8 3 2 6" xfId="43556"/>
    <cellStyle name="Normal 7 8 3 2 7" xfId="54120"/>
    <cellStyle name="Normal 7 8 3 3" xfId="9577"/>
    <cellStyle name="Normal 7 8 3 3 2" xfId="25084"/>
    <cellStyle name="Normal 7 8 3 3 3" xfId="35641"/>
    <cellStyle name="Normal 7 8 3 3 4" xfId="46196"/>
    <cellStyle name="Normal 7 8 3 3 5" xfId="56760"/>
    <cellStyle name="Normal 7 8 3 4" xfId="4295"/>
    <cellStyle name="Normal 7 8 3 5" xfId="14873"/>
    <cellStyle name="Normal 7 8 3 6" xfId="19804"/>
    <cellStyle name="Normal 7 8 3 7" xfId="30361"/>
    <cellStyle name="Normal 7 8 3 8" xfId="40916"/>
    <cellStyle name="Normal 7 8 3 9" xfId="51480"/>
    <cellStyle name="Normal 7 8 4" xfId="5704"/>
    <cellStyle name="Normal 7 8 4 2" xfId="10986"/>
    <cellStyle name="Normal 7 8 4 2 2" xfId="26492"/>
    <cellStyle name="Normal 7 8 4 2 3" xfId="37049"/>
    <cellStyle name="Normal 7 8 4 2 4" xfId="47604"/>
    <cellStyle name="Normal 7 8 4 2 5" xfId="58168"/>
    <cellStyle name="Normal 7 8 4 3" xfId="16105"/>
    <cellStyle name="Normal 7 8 4 4" xfId="21212"/>
    <cellStyle name="Normal 7 8 4 5" xfId="31769"/>
    <cellStyle name="Normal 7 8 4 6" xfId="42324"/>
    <cellStyle name="Normal 7 8 4 7" xfId="52888"/>
    <cellStyle name="Normal 7 8 5" xfId="8345"/>
    <cellStyle name="Normal 7 8 5 2" xfId="23852"/>
    <cellStyle name="Normal 7 8 5 3" xfId="34409"/>
    <cellStyle name="Normal 7 8 5 4" xfId="44964"/>
    <cellStyle name="Normal 7 8 5 5" xfId="55528"/>
    <cellStyle name="Normal 7 8 6" xfId="3067"/>
    <cellStyle name="Normal 7 8 7" xfId="13641"/>
    <cellStyle name="Normal 7 8 8" xfId="18572"/>
    <cellStyle name="Normal 7 8 9" xfId="29133"/>
    <cellStyle name="Normal 7 9" xfId="771"/>
    <cellStyle name="Normal 7 9 10" xfId="50600"/>
    <cellStyle name="Normal 7 9 2" xfId="2003"/>
    <cellStyle name="Normal 7 9 2 2" xfId="7289"/>
    <cellStyle name="Normal 7 9 2 2 2" xfId="12570"/>
    <cellStyle name="Normal 7 9 2 2 2 2" xfId="28076"/>
    <cellStyle name="Normal 7 9 2 2 2 3" xfId="38633"/>
    <cellStyle name="Normal 7 9 2 2 2 4" xfId="49188"/>
    <cellStyle name="Normal 7 9 2 2 2 5" xfId="59752"/>
    <cellStyle name="Normal 7 9 2 2 3" xfId="17689"/>
    <cellStyle name="Normal 7 9 2 2 4" xfId="22796"/>
    <cellStyle name="Normal 7 9 2 2 5" xfId="33353"/>
    <cellStyle name="Normal 7 9 2 2 6" xfId="43908"/>
    <cellStyle name="Normal 7 9 2 2 7" xfId="54472"/>
    <cellStyle name="Normal 7 9 2 3" xfId="9929"/>
    <cellStyle name="Normal 7 9 2 3 2" xfId="25436"/>
    <cellStyle name="Normal 7 9 2 3 3" xfId="35993"/>
    <cellStyle name="Normal 7 9 2 3 4" xfId="46548"/>
    <cellStyle name="Normal 7 9 2 3 5" xfId="57112"/>
    <cellStyle name="Normal 7 9 2 4" xfId="4647"/>
    <cellStyle name="Normal 7 9 2 5" xfId="15225"/>
    <cellStyle name="Normal 7 9 2 6" xfId="20156"/>
    <cellStyle name="Normal 7 9 2 7" xfId="30713"/>
    <cellStyle name="Normal 7 9 2 8" xfId="41268"/>
    <cellStyle name="Normal 7 9 2 9" xfId="51832"/>
    <cellStyle name="Normal 7 9 3" xfId="6057"/>
    <cellStyle name="Normal 7 9 3 2" xfId="11338"/>
    <cellStyle name="Normal 7 9 3 2 2" xfId="26844"/>
    <cellStyle name="Normal 7 9 3 2 3" xfId="37401"/>
    <cellStyle name="Normal 7 9 3 2 4" xfId="47956"/>
    <cellStyle name="Normal 7 9 3 2 5" xfId="58520"/>
    <cellStyle name="Normal 7 9 3 3" xfId="16457"/>
    <cellStyle name="Normal 7 9 3 4" xfId="21564"/>
    <cellStyle name="Normal 7 9 3 5" xfId="32121"/>
    <cellStyle name="Normal 7 9 3 6" xfId="42676"/>
    <cellStyle name="Normal 7 9 3 7" xfId="53240"/>
    <cellStyle name="Normal 7 9 4" xfId="8697"/>
    <cellStyle name="Normal 7 9 4 2" xfId="24204"/>
    <cellStyle name="Normal 7 9 4 3" xfId="34761"/>
    <cellStyle name="Normal 7 9 4 4" xfId="45316"/>
    <cellStyle name="Normal 7 9 4 5" xfId="55880"/>
    <cellStyle name="Normal 7 9 5" xfId="3415"/>
    <cellStyle name="Normal 7 9 6" xfId="13993"/>
    <cellStyle name="Normal 7 9 7" xfId="18924"/>
    <cellStyle name="Normal 7 9 8" xfId="29481"/>
    <cellStyle name="Normal 7 9 9" xfId="40036"/>
    <cellStyle name="Normal 8" xfId="16"/>
    <cellStyle name="Normal 8 10" xfId="2702"/>
    <cellStyle name="Normal 8 11" xfId="13296"/>
    <cellStyle name="Normal 8 12" xfId="18225"/>
    <cellStyle name="Normal 8 13" xfId="28779"/>
    <cellStyle name="Normal 8 14" xfId="39334"/>
    <cellStyle name="Normal 8 15" xfId="49902"/>
    <cellStyle name="Normal 8 2" xfId="156"/>
    <cellStyle name="Normal 8 2 10" xfId="13385"/>
    <cellStyle name="Normal 8 2 11" xfId="18315"/>
    <cellStyle name="Normal 8 2 12" xfId="28877"/>
    <cellStyle name="Normal 8 2 13" xfId="39432"/>
    <cellStyle name="Normal 8 2 14" xfId="49992"/>
    <cellStyle name="Normal 8 2 2" xfId="338"/>
    <cellStyle name="Normal 8 2 2 10" xfId="29053"/>
    <cellStyle name="Normal 8 2 2 11" xfId="39608"/>
    <cellStyle name="Normal 8 2 2 12" xfId="50168"/>
    <cellStyle name="Normal 8 2 2 2" xfId="691"/>
    <cellStyle name="Normal 8 2 2 2 10" xfId="50520"/>
    <cellStyle name="Normal 8 2 2 2 2" xfId="1923"/>
    <cellStyle name="Normal 8 2 2 2 2 2" xfId="7209"/>
    <cellStyle name="Normal 8 2 2 2 2 2 2" xfId="12490"/>
    <cellStyle name="Normal 8 2 2 2 2 2 2 2" xfId="27996"/>
    <cellStyle name="Normal 8 2 2 2 2 2 2 3" xfId="38553"/>
    <cellStyle name="Normal 8 2 2 2 2 2 2 4" xfId="49108"/>
    <cellStyle name="Normal 8 2 2 2 2 2 2 5" xfId="59672"/>
    <cellStyle name="Normal 8 2 2 2 2 2 3" xfId="17609"/>
    <cellStyle name="Normal 8 2 2 2 2 2 4" xfId="22716"/>
    <cellStyle name="Normal 8 2 2 2 2 2 5" xfId="33273"/>
    <cellStyle name="Normal 8 2 2 2 2 2 6" xfId="43828"/>
    <cellStyle name="Normal 8 2 2 2 2 2 7" xfId="54392"/>
    <cellStyle name="Normal 8 2 2 2 2 3" xfId="9849"/>
    <cellStyle name="Normal 8 2 2 2 2 3 2" xfId="25356"/>
    <cellStyle name="Normal 8 2 2 2 2 3 3" xfId="35913"/>
    <cellStyle name="Normal 8 2 2 2 2 3 4" xfId="46468"/>
    <cellStyle name="Normal 8 2 2 2 2 3 5" xfId="57032"/>
    <cellStyle name="Normal 8 2 2 2 2 4" xfId="4567"/>
    <cellStyle name="Normal 8 2 2 2 2 5" xfId="15145"/>
    <cellStyle name="Normal 8 2 2 2 2 6" xfId="20076"/>
    <cellStyle name="Normal 8 2 2 2 2 7" xfId="30633"/>
    <cellStyle name="Normal 8 2 2 2 2 8" xfId="41188"/>
    <cellStyle name="Normal 8 2 2 2 2 9" xfId="51752"/>
    <cellStyle name="Normal 8 2 2 2 3" xfId="5977"/>
    <cellStyle name="Normal 8 2 2 2 3 2" xfId="11258"/>
    <cellStyle name="Normal 8 2 2 2 3 2 2" xfId="26764"/>
    <cellStyle name="Normal 8 2 2 2 3 2 3" xfId="37321"/>
    <cellStyle name="Normal 8 2 2 2 3 2 4" xfId="47876"/>
    <cellStyle name="Normal 8 2 2 2 3 2 5" xfId="58440"/>
    <cellStyle name="Normal 8 2 2 2 3 3" xfId="16377"/>
    <cellStyle name="Normal 8 2 2 2 3 4" xfId="21484"/>
    <cellStyle name="Normal 8 2 2 2 3 5" xfId="32041"/>
    <cellStyle name="Normal 8 2 2 2 3 6" xfId="42596"/>
    <cellStyle name="Normal 8 2 2 2 3 7" xfId="53160"/>
    <cellStyle name="Normal 8 2 2 2 4" xfId="8617"/>
    <cellStyle name="Normal 8 2 2 2 4 2" xfId="24124"/>
    <cellStyle name="Normal 8 2 2 2 4 3" xfId="34681"/>
    <cellStyle name="Normal 8 2 2 2 4 4" xfId="45236"/>
    <cellStyle name="Normal 8 2 2 2 4 5" xfId="55800"/>
    <cellStyle name="Normal 8 2 2 2 5" xfId="3335"/>
    <cellStyle name="Normal 8 2 2 2 6" xfId="13913"/>
    <cellStyle name="Normal 8 2 2 2 7" xfId="18844"/>
    <cellStyle name="Normal 8 2 2 2 8" xfId="29401"/>
    <cellStyle name="Normal 8 2 2 2 9" xfId="39956"/>
    <cellStyle name="Normal 8 2 2 3" xfId="1043"/>
    <cellStyle name="Normal 8 2 2 3 10" xfId="50872"/>
    <cellStyle name="Normal 8 2 2 3 2" xfId="2275"/>
    <cellStyle name="Normal 8 2 2 3 2 2" xfId="7561"/>
    <cellStyle name="Normal 8 2 2 3 2 2 2" xfId="12842"/>
    <cellStyle name="Normal 8 2 2 3 2 2 2 2" xfId="28348"/>
    <cellStyle name="Normal 8 2 2 3 2 2 2 3" xfId="38905"/>
    <cellStyle name="Normal 8 2 2 3 2 2 2 4" xfId="49460"/>
    <cellStyle name="Normal 8 2 2 3 2 2 2 5" xfId="60024"/>
    <cellStyle name="Normal 8 2 2 3 2 2 3" xfId="17961"/>
    <cellStyle name="Normal 8 2 2 3 2 2 4" xfId="23068"/>
    <cellStyle name="Normal 8 2 2 3 2 2 5" xfId="33625"/>
    <cellStyle name="Normal 8 2 2 3 2 2 6" xfId="44180"/>
    <cellStyle name="Normal 8 2 2 3 2 2 7" xfId="54744"/>
    <cellStyle name="Normal 8 2 2 3 2 3" xfId="10201"/>
    <cellStyle name="Normal 8 2 2 3 2 3 2" xfId="25708"/>
    <cellStyle name="Normal 8 2 2 3 2 3 3" xfId="36265"/>
    <cellStyle name="Normal 8 2 2 3 2 3 4" xfId="46820"/>
    <cellStyle name="Normal 8 2 2 3 2 3 5" xfId="57384"/>
    <cellStyle name="Normal 8 2 2 3 2 4" xfId="4919"/>
    <cellStyle name="Normal 8 2 2 3 2 5" xfId="15497"/>
    <cellStyle name="Normal 8 2 2 3 2 6" xfId="20428"/>
    <cellStyle name="Normal 8 2 2 3 2 7" xfId="30985"/>
    <cellStyle name="Normal 8 2 2 3 2 8" xfId="41540"/>
    <cellStyle name="Normal 8 2 2 3 2 9" xfId="52104"/>
    <cellStyle name="Normal 8 2 2 3 3" xfId="6329"/>
    <cellStyle name="Normal 8 2 2 3 3 2" xfId="11610"/>
    <cellStyle name="Normal 8 2 2 3 3 2 2" xfId="27116"/>
    <cellStyle name="Normal 8 2 2 3 3 2 3" xfId="37673"/>
    <cellStyle name="Normal 8 2 2 3 3 2 4" xfId="48228"/>
    <cellStyle name="Normal 8 2 2 3 3 2 5" xfId="58792"/>
    <cellStyle name="Normal 8 2 2 3 3 3" xfId="16729"/>
    <cellStyle name="Normal 8 2 2 3 3 4" xfId="21836"/>
    <cellStyle name="Normal 8 2 2 3 3 5" xfId="32393"/>
    <cellStyle name="Normal 8 2 2 3 3 6" xfId="42948"/>
    <cellStyle name="Normal 8 2 2 3 3 7" xfId="53512"/>
    <cellStyle name="Normal 8 2 2 3 4" xfId="8969"/>
    <cellStyle name="Normal 8 2 2 3 4 2" xfId="24476"/>
    <cellStyle name="Normal 8 2 2 3 4 3" xfId="35033"/>
    <cellStyle name="Normal 8 2 2 3 4 4" xfId="45588"/>
    <cellStyle name="Normal 8 2 2 3 4 5" xfId="56152"/>
    <cellStyle name="Normal 8 2 2 3 5" xfId="3687"/>
    <cellStyle name="Normal 8 2 2 3 6" xfId="14265"/>
    <cellStyle name="Normal 8 2 2 3 7" xfId="19196"/>
    <cellStyle name="Normal 8 2 2 3 8" xfId="29753"/>
    <cellStyle name="Normal 8 2 2 3 9" xfId="40308"/>
    <cellStyle name="Normal 8 2 2 4" xfId="1571"/>
    <cellStyle name="Normal 8 2 2 4 2" xfId="6857"/>
    <cellStyle name="Normal 8 2 2 4 2 2" xfId="12138"/>
    <cellStyle name="Normal 8 2 2 4 2 2 2" xfId="27644"/>
    <cellStyle name="Normal 8 2 2 4 2 2 3" xfId="38201"/>
    <cellStyle name="Normal 8 2 2 4 2 2 4" xfId="48756"/>
    <cellStyle name="Normal 8 2 2 4 2 2 5" xfId="59320"/>
    <cellStyle name="Normal 8 2 2 4 2 3" xfId="17257"/>
    <cellStyle name="Normal 8 2 2 4 2 4" xfId="22364"/>
    <cellStyle name="Normal 8 2 2 4 2 5" xfId="32921"/>
    <cellStyle name="Normal 8 2 2 4 2 6" xfId="43476"/>
    <cellStyle name="Normal 8 2 2 4 2 7" xfId="54040"/>
    <cellStyle name="Normal 8 2 2 4 3" xfId="9497"/>
    <cellStyle name="Normal 8 2 2 4 3 2" xfId="25004"/>
    <cellStyle name="Normal 8 2 2 4 3 3" xfId="35561"/>
    <cellStyle name="Normal 8 2 2 4 3 4" xfId="46116"/>
    <cellStyle name="Normal 8 2 2 4 3 5" xfId="56680"/>
    <cellStyle name="Normal 8 2 2 4 4" xfId="4215"/>
    <cellStyle name="Normal 8 2 2 4 5" xfId="14793"/>
    <cellStyle name="Normal 8 2 2 4 6" xfId="19724"/>
    <cellStyle name="Normal 8 2 2 4 7" xfId="30281"/>
    <cellStyle name="Normal 8 2 2 4 8" xfId="40836"/>
    <cellStyle name="Normal 8 2 2 4 9" xfId="51400"/>
    <cellStyle name="Normal 8 2 2 5" xfId="5624"/>
    <cellStyle name="Normal 8 2 2 5 2" xfId="10906"/>
    <cellStyle name="Normal 8 2 2 5 2 2" xfId="26412"/>
    <cellStyle name="Normal 8 2 2 5 2 3" xfId="36969"/>
    <cellStyle name="Normal 8 2 2 5 2 4" xfId="47524"/>
    <cellStyle name="Normal 8 2 2 5 2 5" xfId="58088"/>
    <cellStyle name="Normal 8 2 2 5 3" xfId="16025"/>
    <cellStyle name="Normal 8 2 2 5 4" xfId="21132"/>
    <cellStyle name="Normal 8 2 2 5 5" xfId="31689"/>
    <cellStyle name="Normal 8 2 2 5 6" xfId="42244"/>
    <cellStyle name="Normal 8 2 2 5 7" xfId="52808"/>
    <cellStyle name="Normal 8 2 2 6" xfId="8265"/>
    <cellStyle name="Normal 8 2 2 6 2" xfId="23772"/>
    <cellStyle name="Normal 8 2 2 6 3" xfId="34329"/>
    <cellStyle name="Normal 8 2 2 6 4" xfId="44884"/>
    <cellStyle name="Normal 8 2 2 6 5" xfId="55448"/>
    <cellStyle name="Normal 8 2 2 7" xfId="2987"/>
    <cellStyle name="Normal 8 2 2 8" xfId="13561"/>
    <cellStyle name="Normal 8 2 2 9" xfId="18492"/>
    <cellStyle name="Normal 8 2 3" xfId="514"/>
    <cellStyle name="Normal 8 2 3 10" xfId="39781"/>
    <cellStyle name="Normal 8 2 3 11" xfId="50344"/>
    <cellStyle name="Normal 8 2 3 2" xfId="1219"/>
    <cellStyle name="Normal 8 2 3 2 10" xfId="51048"/>
    <cellStyle name="Normal 8 2 3 2 2" xfId="2451"/>
    <cellStyle name="Normal 8 2 3 2 2 2" xfId="7737"/>
    <cellStyle name="Normal 8 2 3 2 2 2 2" xfId="13018"/>
    <cellStyle name="Normal 8 2 3 2 2 2 2 2" xfId="28524"/>
    <cellStyle name="Normal 8 2 3 2 2 2 2 3" xfId="39081"/>
    <cellStyle name="Normal 8 2 3 2 2 2 2 4" xfId="49636"/>
    <cellStyle name="Normal 8 2 3 2 2 2 2 5" xfId="60200"/>
    <cellStyle name="Normal 8 2 3 2 2 2 3" xfId="18137"/>
    <cellStyle name="Normal 8 2 3 2 2 2 4" xfId="23244"/>
    <cellStyle name="Normal 8 2 3 2 2 2 5" xfId="33801"/>
    <cellStyle name="Normal 8 2 3 2 2 2 6" xfId="44356"/>
    <cellStyle name="Normal 8 2 3 2 2 2 7" xfId="54920"/>
    <cellStyle name="Normal 8 2 3 2 2 3" xfId="10377"/>
    <cellStyle name="Normal 8 2 3 2 2 3 2" xfId="25884"/>
    <cellStyle name="Normal 8 2 3 2 2 3 3" xfId="36441"/>
    <cellStyle name="Normal 8 2 3 2 2 3 4" xfId="46996"/>
    <cellStyle name="Normal 8 2 3 2 2 3 5" xfId="57560"/>
    <cellStyle name="Normal 8 2 3 2 2 4" xfId="5095"/>
    <cellStyle name="Normal 8 2 3 2 2 5" xfId="15673"/>
    <cellStyle name="Normal 8 2 3 2 2 6" xfId="20604"/>
    <cellStyle name="Normal 8 2 3 2 2 7" xfId="31161"/>
    <cellStyle name="Normal 8 2 3 2 2 8" xfId="41716"/>
    <cellStyle name="Normal 8 2 3 2 2 9" xfId="52280"/>
    <cellStyle name="Normal 8 2 3 2 3" xfId="6505"/>
    <cellStyle name="Normal 8 2 3 2 3 2" xfId="11786"/>
    <cellStyle name="Normal 8 2 3 2 3 2 2" xfId="27292"/>
    <cellStyle name="Normal 8 2 3 2 3 2 3" xfId="37849"/>
    <cellStyle name="Normal 8 2 3 2 3 2 4" xfId="48404"/>
    <cellStyle name="Normal 8 2 3 2 3 2 5" xfId="58968"/>
    <cellStyle name="Normal 8 2 3 2 3 3" xfId="16905"/>
    <cellStyle name="Normal 8 2 3 2 3 4" xfId="22012"/>
    <cellStyle name="Normal 8 2 3 2 3 5" xfId="32569"/>
    <cellStyle name="Normal 8 2 3 2 3 6" xfId="43124"/>
    <cellStyle name="Normal 8 2 3 2 3 7" xfId="53688"/>
    <cellStyle name="Normal 8 2 3 2 4" xfId="9145"/>
    <cellStyle name="Normal 8 2 3 2 4 2" xfId="24652"/>
    <cellStyle name="Normal 8 2 3 2 4 3" xfId="35209"/>
    <cellStyle name="Normal 8 2 3 2 4 4" xfId="45764"/>
    <cellStyle name="Normal 8 2 3 2 4 5" xfId="56328"/>
    <cellStyle name="Normal 8 2 3 2 5" xfId="3863"/>
    <cellStyle name="Normal 8 2 3 2 6" xfId="14441"/>
    <cellStyle name="Normal 8 2 3 2 7" xfId="19372"/>
    <cellStyle name="Normal 8 2 3 2 8" xfId="29929"/>
    <cellStyle name="Normal 8 2 3 2 9" xfId="40484"/>
    <cellStyle name="Normal 8 2 3 3" xfId="1747"/>
    <cellStyle name="Normal 8 2 3 3 2" xfId="7033"/>
    <cellStyle name="Normal 8 2 3 3 2 2" xfId="12314"/>
    <cellStyle name="Normal 8 2 3 3 2 2 2" xfId="27820"/>
    <cellStyle name="Normal 8 2 3 3 2 2 3" xfId="38377"/>
    <cellStyle name="Normal 8 2 3 3 2 2 4" xfId="48932"/>
    <cellStyle name="Normal 8 2 3 3 2 2 5" xfId="59496"/>
    <cellStyle name="Normal 8 2 3 3 2 3" xfId="17433"/>
    <cellStyle name="Normal 8 2 3 3 2 4" xfId="22540"/>
    <cellStyle name="Normal 8 2 3 3 2 5" xfId="33097"/>
    <cellStyle name="Normal 8 2 3 3 2 6" xfId="43652"/>
    <cellStyle name="Normal 8 2 3 3 2 7" xfId="54216"/>
    <cellStyle name="Normal 8 2 3 3 3" xfId="9673"/>
    <cellStyle name="Normal 8 2 3 3 3 2" xfId="25180"/>
    <cellStyle name="Normal 8 2 3 3 3 3" xfId="35737"/>
    <cellStyle name="Normal 8 2 3 3 3 4" xfId="46292"/>
    <cellStyle name="Normal 8 2 3 3 3 5" xfId="56856"/>
    <cellStyle name="Normal 8 2 3 3 4" xfId="4391"/>
    <cellStyle name="Normal 8 2 3 3 5" xfId="14969"/>
    <cellStyle name="Normal 8 2 3 3 6" xfId="19900"/>
    <cellStyle name="Normal 8 2 3 3 7" xfId="30457"/>
    <cellStyle name="Normal 8 2 3 3 8" xfId="41012"/>
    <cellStyle name="Normal 8 2 3 3 9" xfId="51576"/>
    <cellStyle name="Normal 8 2 3 4" xfId="5800"/>
    <cellStyle name="Normal 8 2 3 4 2" xfId="11082"/>
    <cellStyle name="Normal 8 2 3 4 2 2" xfId="26588"/>
    <cellStyle name="Normal 8 2 3 4 2 3" xfId="37145"/>
    <cellStyle name="Normal 8 2 3 4 2 4" xfId="47700"/>
    <cellStyle name="Normal 8 2 3 4 2 5" xfId="58264"/>
    <cellStyle name="Normal 8 2 3 4 3" xfId="16201"/>
    <cellStyle name="Normal 8 2 3 4 4" xfId="21308"/>
    <cellStyle name="Normal 8 2 3 4 5" xfId="31865"/>
    <cellStyle name="Normal 8 2 3 4 6" xfId="42420"/>
    <cellStyle name="Normal 8 2 3 4 7" xfId="52984"/>
    <cellStyle name="Normal 8 2 3 5" xfId="8441"/>
    <cellStyle name="Normal 8 2 3 5 2" xfId="23948"/>
    <cellStyle name="Normal 8 2 3 5 3" xfId="34505"/>
    <cellStyle name="Normal 8 2 3 5 4" xfId="45060"/>
    <cellStyle name="Normal 8 2 3 5 5" xfId="55624"/>
    <cellStyle name="Normal 8 2 3 6" xfId="3160"/>
    <cellStyle name="Normal 8 2 3 7" xfId="13737"/>
    <cellStyle name="Normal 8 2 3 8" xfId="18668"/>
    <cellStyle name="Normal 8 2 3 9" xfId="29226"/>
    <cellStyle name="Normal 8 2 4" xfId="867"/>
    <cellStyle name="Normal 8 2 4 10" xfId="50696"/>
    <cellStyle name="Normal 8 2 4 2" xfId="2099"/>
    <cellStyle name="Normal 8 2 4 2 2" xfId="7385"/>
    <cellStyle name="Normal 8 2 4 2 2 2" xfId="12666"/>
    <cellStyle name="Normal 8 2 4 2 2 2 2" xfId="28172"/>
    <cellStyle name="Normal 8 2 4 2 2 2 3" xfId="38729"/>
    <cellStyle name="Normal 8 2 4 2 2 2 4" xfId="49284"/>
    <cellStyle name="Normal 8 2 4 2 2 2 5" xfId="59848"/>
    <cellStyle name="Normal 8 2 4 2 2 3" xfId="17785"/>
    <cellStyle name="Normal 8 2 4 2 2 4" xfId="22892"/>
    <cellStyle name="Normal 8 2 4 2 2 5" xfId="33449"/>
    <cellStyle name="Normal 8 2 4 2 2 6" xfId="44004"/>
    <cellStyle name="Normal 8 2 4 2 2 7" xfId="54568"/>
    <cellStyle name="Normal 8 2 4 2 3" xfId="10025"/>
    <cellStyle name="Normal 8 2 4 2 3 2" xfId="25532"/>
    <cellStyle name="Normal 8 2 4 2 3 3" xfId="36089"/>
    <cellStyle name="Normal 8 2 4 2 3 4" xfId="46644"/>
    <cellStyle name="Normal 8 2 4 2 3 5" xfId="57208"/>
    <cellStyle name="Normal 8 2 4 2 4" xfId="4743"/>
    <cellStyle name="Normal 8 2 4 2 5" xfId="15321"/>
    <cellStyle name="Normal 8 2 4 2 6" xfId="20252"/>
    <cellStyle name="Normal 8 2 4 2 7" xfId="30809"/>
    <cellStyle name="Normal 8 2 4 2 8" xfId="41364"/>
    <cellStyle name="Normal 8 2 4 2 9" xfId="51928"/>
    <cellStyle name="Normal 8 2 4 3" xfId="6153"/>
    <cellStyle name="Normal 8 2 4 3 2" xfId="11434"/>
    <cellStyle name="Normal 8 2 4 3 2 2" xfId="26940"/>
    <cellStyle name="Normal 8 2 4 3 2 3" xfId="37497"/>
    <cellStyle name="Normal 8 2 4 3 2 4" xfId="48052"/>
    <cellStyle name="Normal 8 2 4 3 2 5" xfId="58616"/>
    <cellStyle name="Normal 8 2 4 3 3" xfId="16553"/>
    <cellStyle name="Normal 8 2 4 3 4" xfId="21660"/>
    <cellStyle name="Normal 8 2 4 3 5" xfId="32217"/>
    <cellStyle name="Normal 8 2 4 3 6" xfId="42772"/>
    <cellStyle name="Normal 8 2 4 3 7" xfId="53336"/>
    <cellStyle name="Normal 8 2 4 4" xfId="8793"/>
    <cellStyle name="Normal 8 2 4 4 2" xfId="24300"/>
    <cellStyle name="Normal 8 2 4 4 3" xfId="34857"/>
    <cellStyle name="Normal 8 2 4 4 4" xfId="45412"/>
    <cellStyle name="Normal 8 2 4 4 5" xfId="55976"/>
    <cellStyle name="Normal 8 2 4 5" xfId="3511"/>
    <cellStyle name="Normal 8 2 4 6" xfId="14089"/>
    <cellStyle name="Normal 8 2 4 7" xfId="19020"/>
    <cellStyle name="Normal 8 2 4 8" xfId="29577"/>
    <cellStyle name="Normal 8 2 4 9" xfId="40132"/>
    <cellStyle name="Normal 8 2 5" xfId="1395"/>
    <cellStyle name="Normal 8 2 5 2" xfId="6681"/>
    <cellStyle name="Normal 8 2 5 2 2" xfId="11962"/>
    <cellStyle name="Normal 8 2 5 2 2 2" xfId="27468"/>
    <cellStyle name="Normal 8 2 5 2 2 3" xfId="38025"/>
    <cellStyle name="Normal 8 2 5 2 2 4" xfId="48580"/>
    <cellStyle name="Normal 8 2 5 2 2 5" xfId="59144"/>
    <cellStyle name="Normal 8 2 5 2 3" xfId="17081"/>
    <cellStyle name="Normal 8 2 5 2 4" xfId="22188"/>
    <cellStyle name="Normal 8 2 5 2 5" xfId="32745"/>
    <cellStyle name="Normal 8 2 5 2 6" xfId="43300"/>
    <cellStyle name="Normal 8 2 5 2 7" xfId="53864"/>
    <cellStyle name="Normal 8 2 5 3" xfId="9321"/>
    <cellStyle name="Normal 8 2 5 3 2" xfId="24828"/>
    <cellStyle name="Normal 8 2 5 3 3" xfId="35385"/>
    <cellStyle name="Normal 8 2 5 3 4" xfId="45940"/>
    <cellStyle name="Normal 8 2 5 3 5" xfId="56504"/>
    <cellStyle name="Normal 8 2 5 4" xfId="4039"/>
    <cellStyle name="Normal 8 2 5 5" xfId="14617"/>
    <cellStyle name="Normal 8 2 5 6" xfId="19548"/>
    <cellStyle name="Normal 8 2 5 7" xfId="30105"/>
    <cellStyle name="Normal 8 2 5 8" xfId="40660"/>
    <cellStyle name="Normal 8 2 5 9" xfId="51224"/>
    <cellStyle name="Normal 8 2 6" xfId="2627"/>
    <cellStyle name="Normal 8 2 6 2" xfId="7913"/>
    <cellStyle name="Normal 8 2 6 2 2" xfId="13194"/>
    <cellStyle name="Normal 8 2 6 2 2 2" xfId="28700"/>
    <cellStyle name="Normal 8 2 6 2 2 3" xfId="39257"/>
    <cellStyle name="Normal 8 2 6 2 2 4" xfId="49812"/>
    <cellStyle name="Normal 8 2 6 2 2 5" xfId="60376"/>
    <cellStyle name="Normal 8 2 6 2 3" xfId="23420"/>
    <cellStyle name="Normal 8 2 6 2 4" xfId="33977"/>
    <cellStyle name="Normal 8 2 6 2 5" xfId="44532"/>
    <cellStyle name="Normal 8 2 6 2 6" xfId="55096"/>
    <cellStyle name="Normal 8 2 6 3" xfId="10553"/>
    <cellStyle name="Normal 8 2 6 3 2" xfId="26060"/>
    <cellStyle name="Normal 8 2 6 3 3" xfId="36617"/>
    <cellStyle name="Normal 8 2 6 3 4" xfId="47172"/>
    <cellStyle name="Normal 8 2 6 3 5" xfId="57736"/>
    <cellStyle name="Normal 8 2 6 4" xfId="5271"/>
    <cellStyle name="Normal 8 2 6 5" xfId="15849"/>
    <cellStyle name="Normal 8 2 6 6" xfId="20780"/>
    <cellStyle name="Normal 8 2 6 7" xfId="31337"/>
    <cellStyle name="Normal 8 2 6 8" xfId="41892"/>
    <cellStyle name="Normal 8 2 6 9" xfId="52456"/>
    <cellStyle name="Normal 8 2 7" xfId="5448"/>
    <cellStyle name="Normal 8 2 7 2" xfId="10730"/>
    <cellStyle name="Normal 8 2 7 2 2" xfId="26236"/>
    <cellStyle name="Normal 8 2 7 2 3" xfId="36793"/>
    <cellStyle name="Normal 8 2 7 2 4" xfId="47348"/>
    <cellStyle name="Normal 8 2 7 2 5" xfId="57912"/>
    <cellStyle name="Normal 8 2 7 3" xfId="20956"/>
    <cellStyle name="Normal 8 2 7 4" xfId="31513"/>
    <cellStyle name="Normal 8 2 7 5" xfId="42068"/>
    <cellStyle name="Normal 8 2 7 6" xfId="52632"/>
    <cellStyle name="Normal 8 2 8" xfId="8089"/>
    <cellStyle name="Normal 8 2 8 2" xfId="23596"/>
    <cellStyle name="Normal 8 2 8 3" xfId="34153"/>
    <cellStyle name="Normal 8 2 8 4" xfId="44708"/>
    <cellStyle name="Normal 8 2 8 5" xfId="55272"/>
    <cellStyle name="Normal 8 2 9" xfId="2804"/>
    <cellStyle name="Normal 8 3" xfId="249"/>
    <cellStyle name="Normal 8 3 10" xfId="28965"/>
    <cellStyle name="Normal 8 3 11" xfId="39520"/>
    <cellStyle name="Normal 8 3 12" xfId="50080"/>
    <cellStyle name="Normal 8 3 2" xfId="602"/>
    <cellStyle name="Normal 8 3 2 10" xfId="50431"/>
    <cellStyle name="Normal 8 3 2 2" xfId="1834"/>
    <cellStyle name="Normal 8 3 2 2 2" xfId="7120"/>
    <cellStyle name="Normal 8 3 2 2 2 2" xfId="12401"/>
    <cellStyle name="Normal 8 3 2 2 2 2 2" xfId="27907"/>
    <cellStyle name="Normal 8 3 2 2 2 2 3" xfId="38464"/>
    <cellStyle name="Normal 8 3 2 2 2 2 4" xfId="49019"/>
    <cellStyle name="Normal 8 3 2 2 2 2 5" xfId="59583"/>
    <cellStyle name="Normal 8 3 2 2 2 3" xfId="17520"/>
    <cellStyle name="Normal 8 3 2 2 2 4" xfId="22627"/>
    <cellStyle name="Normal 8 3 2 2 2 5" xfId="33184"/>
    <cellStyle name="Normal 8 3 2 2 2 6" xfId="43739"/>
    <cellStyle name="Normal 8 3 2 2 2 7" xfId="54303"/>
    <cellStyle name="Normal 8 3 2 2 3" xfId="9760"/>
    <cellStyle name="Normal 8 3 2 2 3 2" xfId="25267"/>
    <cellStyle name="Normal 8 3 2 2 3 3" xfId="35824"/>
    <cellStyle name="Normal 8 3 2 2 3 4" xfId="46379"/>
    <cellStyle name="Normal 8 3 2 2 3 5" xfId="56943"/>
    <cellStyle name="Normal 8 3 2 2 4" xfId="4478"/>
    <cellStyle name="Normal 8 3 2 2 5" xfId="15056"/>
    <cellStyle name="Normal 8 3 2 2 6" xfId="19987"/>
    <cellStyle name="Normal 8 3 2 2 7" xfId="30544"/>
    <cellStyle name="Normal 8 3 2 2 8" xfId="41099"/>
    <cellStyle name="Normal 8 3 2 2 9" xfId="51663"/>
    <cellStyle name="Normal 8 3 2 3" xfId="5888"/>
    <cellStyle name="Normal 8 3 2 3 2" xfId="11169"/>
    <cellStyle name="Normal 8 3 2 3 2 2" xfId="26675"/>
    <cellStyle name="Normal 8 3 2 3 2 3" xfId="37232"/>
    <cellStyle name="Normal 8 3 2 3 2 4" xfId="47787"/>
    <cellStyle name="Normal 8 3 2 3 2 5" xfId="58351"/>
    <cellStyle name="Normal 8 3 2 3 3" xfId="16288"/>
    <cellStyle name="Normal 8 3 2 3 4" xfId="21395"/>
    <cellStyle name="Normal 8 3 2 3 5" xfId="31952"/>
    <cellStyle name="Normal 8 3 2 3 6" xfId="42507"/>
    <cellStyle name="Normal 8 3 2 3 7" xfId="53071"/>
    <cellStyle name="Normal 8 3 2 4" xfId="8528"/>
    <cellStyle name="Normal 8 3 2 4 2" xfId="24035"/>
    <cellStyle name="Normal 8 3 2 4 3" xfId="34592"/>
    <cellStyle name="Normal 8 3 2 4 4" xfId="45147"/>
    <cellStyle name="Normal 8 3 2 4 5" xfId="55711"/>
    <cellStyle name="Normal 8 3 2 5" xfId="3246"/>
    <cellStyle name="Normal 8 3 2 6" xfId="13824"/>
    <cellStyle name="Normal 8 3 2 7" xfId="18755"/>
    <cellStyle name="Normal 8 3 2 8" xfId="29312"/>
    <cellStyle name="Normal 8 3 2 9" xfId="39867"/>
    <cellStyle name="Normal 8 3 3" xfId="954"/>
    <cellStyle name="Normal 8 3 3 10" xfId="50783"/>
    <cellStyle name="Normal 8 3 3 2" xfId="2186"/>
    <cellStyle name="Normal 8 3 3 2 2" xfId="7472"/>
    <cellStyle name="Normal 8 3 3 2 2 2" xfId="12753"/>
    <cellStyle name="Normal 8 3 3 2 2 2 2" xfId="28259"/>
    <cellStyle name="Normal 8 3 3 2 2 2 3" xfId="38816"/>
    <cellStyle name="Normal 8 3 3 2 2 2 4" xfId="49371"/>
    <cellStyle name="Normal 8 3 3 2 2 2 5" xfId="59935"/>
    <cellStyle name="Normal 8 3 3 2 2 3" xfId="17872"/>
    <cellStyle name="Normal 8 3 3 2 2 4" xfId="22979"/>
    <cellStyle name="Normal 8 3 3 2 2 5" xfId="33536"/>
    <cellStyle name="Normal 8 3 3 2 2 6" xfId="44091"/>
    <cellStyle name="Normal 8 3 3 2 2 7" xfId="54655"/>
    <cellStyle name="Normal 8 3 3 2 3" xfId="10112"/>
    <cellStyle name="Normal 8 3 3 2 3 2" xfId="25619"/>
    <cellStyle name="Normal 8 3 3 2 3 3" xfId="36176"/>
    <cellStyle name="Normal 8 3 3 2 3 4" xfId="46731"/>
    <cellStyle name="Normal 8 3 3 2 3 5" xfId="57295"/>
    <cellStyle name="Normal 8 3 3 2 4" xfId="4830"/>
    <cellStyle name="Normal 8 3 3 2 5" xfId="15408"/>
    <cellStyle name="Normal 8 3 3 2 6" xfId="20339"/>
    <cellStyle name="Normal 8 3 3 2 7" xfId="30896"/>
    <cellStyle name="Normal 8 3 3 2 8" xfId="41451"/>
    <cellStyle name="Normal 8 3 3 2 9" xfId="52015"/>
    <cellStyle name="Normal 8 3 3 3" xfId="6240"/>
    <cellStyle name="Normal 8 3 3 3 2" xfId="11521"/>
    <cellStyle name="Normal 8 3 3 3 2 2" xfId="27027"/>
    <cellStyle name="Normal 8 3 3 3 2 3" xfId="37584"/>
    <cellStyle name="Normal 8 3 3 3 2 4" xfId="48139"/>
    <cellStyle name="Normal 8 3 3 3 2 5" xfId="58703"/>
    <cellStyle name="Normal 8 3 3 3 3" xfId="16640"/>
    <cellStyle name="Normal 8 3 3 3 4" xfId="21747"/>
    <cellStyle name="Normal 8 3 3 3 5" xfId="32304"/>
    <cellStyle name="Normal 8 3 3 3 6" xfId="42859"/>
    <cellStyle name="Normal 8 3 3 3 7" xfId="53423"/>
    <cellStyle name="Normal 8 3 3 4" xfId="8880"/>
    <cellStyle name="Normal 8 3 3 4 2" xfId="24387"/>
    <cellStyle name="Normal 8 3 3 4 3" xfId="34944"/>
    <cellStyle name="Normal 8 3 3 4 4" xfId="45499"/>
    <cellStyle name="Normal 8 3 3 4 5" xfId="56063"/>
    <cellStyle name="Normal 8 3 3 5" xfId="3598"/>
    <cellStyle name="Normal 8 3 3 6" xfId="14176"/>
    <cellStyle name="Normal 8 3 3 7" xfId="19107"/>
    <cellStyle name="Normal 8 3 3 8" xfId="29664"/>
    <cellStyle name="Normal 8 3 3 9" xfId="40219"/>
    <cellStyle name="Normal 8 3 4" xfId="1482"/>
    <cellStyle name="Normal 8 3 4 2" xfId="6768"/>
    <cellStyle name="Normal 8 3 4 2 2" xfId="12049"/>
    <cellStyle name="Normal 8 3 4 2 2 2" xfId="27555"/>
    <cellStyle name="Normal 8 3 4 2 2 3" xfId="38112"/>
    <cellStyle name="Normal 8 3 4 2 2 4" xfId="48667"/>
    <cellStyle name="Normal 8 3 4 2 2 5" xfId="59231"/>
    <cellStyle name="Normal 8 3 4 2 3" xfId="17168"/>
    <cellStyle name="Normal 8 3 4 2 4" xfId="22275"/>
    <cellStyle name="Normal 8 3 4 2 5" xfId="32832"/>
    <cellStyle name="Normal 8 3 4 2 6" xfId="43387"/>
    <cellStyle name="Normal 8 3 4 2 7" xfId="53951"/>
    <cellStyle name="Normal 8 3 4 3" xfId="9408"/>
    <cellStyle name="Normal 8 3 4 3 2" xfId="24915"/>
    <cellStyle name="Normal 8 3 4 3 3" xfId="35472"/>
    <cellStyle name="Normal 8 3 4 3 4" xfId="46027"/>
    <cellStyle name="Normal 8 3 4 3 5" xfId="56591"/>
    <cellStyle name="Normal 8 3 4 4" xfId="4126"/>
    <cellStyle name="Normal 8 3 4 5" xfId="14704"/>
    <cellStyle name="Normal 8 3 4 6" xfId="19635"/>
    <cellStyle name="Normal 8 3 4 7" xfId="30192"/>
    <cellStyle name="Normal 8 3 4 8" xfId="40747"/>
    <cellStyle name="Normal 8 3 4 9" xfId="51311"/>
    <cellStyle name="Normal 8 3 5" xfId="5535"/>
    <cellStyle name="Normal 8 3 5 2" xfId="10817"/>
    <cellStyle name="Normal 8 3 5 2 2" xfId="26323"/>
    <cellStyle name="Normal 8 3 5 2 3" xfId="36880"/>
    <cellStyle name="Normal 8 3 5 2 4" xfId="47435"/>
    <cellStyle name="Normal 8 3 5 2 5" xfId="57999"/>
    <cellStyle name="Normal 8 3 5 3" xfId="15936"/>
    <cellStyle name="Normal 8 3 5 4" xfId="21043"/>
    <cellStyle name="Normal 8 3 5 5" xfId="31600"/>
    <cellStyle name="Normal 8 3 5 6" xfId="42155"/>
    <cellStyle name="Normal 8 3 5 7" xfId="52719"/>
    <cellStyle name="Normal 8 3 6" xfId="8176"/>
    <cellStyle name="Normal 8 3 6 2" xfId="23683"/>
    <cellStyle name="Normal 8 3 6 3" xfId="34240"/>
    <cellStyle name="Normal 8 3 6 4" xfId="44795"/>
    <cellStyle name="Normal 8 3 6 5" xfId="55359"/>
    <cellStyle name="Normal 8 3 7" xfId="2899"/>
    <cellStyle name="Normal 8 3 8" xfId="13472"/>
    <cellStyle name="Normal 8 3 9" xfId="18404"/>
    <cellStyle name="Normal 8 4" xfId="427"/>
    <cellStyle name="Normal 8 4 10" xfId="39697"/>
    <cellStyle name="Normal 8 4 11" xfId="50257"/>
    <cellStyle name="Normal 8 4 2" xfId="1132"/>
    <cellStyle name="Normal 8 4 2 10" xfId="50961"/>
    <cellStyle name="Normal 8 4 2 2" xfId="2364"/>
    <cellStyle name="Normal 8 4 2 2 2" xfId="7650"/>
    <cellStyle name="Normal 8 4 2 2 2 2" xfId="12931"/>
    <cellStyle name="Normal 8 4 2 2 2 2 2" xfId="28437"/>
    <cellStyle name="Normal 8 4 2 2 2 2 3" xfId="38994"/>
    <cellStyle name="Normal 8 4 2 2 2 2 4" xfId="49549"/>
    <cellStyle name="Normal 8 4 2 2 2 2 5" xfId="60113"/>
    <cellStyle name="Normal 8 4 2 2 2 3" xfId="18050"/>
    <cellStyle name="Normal 8 4 2 2 2 4" xfId="23157"/>
    <cellStyle name="Normal 8 4 2 2 2 5" xfId="33714"/>
    <cellStyle name="Normal 8 4 2 2 2 6" xfId="44269"/>
    <cellStyle name="Normal 8 4 2 2 2 7" xfId="54833"/>
    <cellStyle name="Normal 8 4 2 2 3" xfId="10290"/>
    <cellStyle name="Normal 8 4 2 2 3 2" xfId="25797"/>
    <cellStyle name="Normal 8 4 2 2 3 3" xfId="36354"/>
    <cellStyle name="Normal 8 4 2 2 3 4" xfId="46909"/>
    <cellStyle name="Normal 8 4 2 2 3 5" xfId="57473"/>
    <cellStyle name="Normal 8 4 2 2 4" xfId="5008"/>
    <cellStyle name="Normal 8 4 2 2 5" xfId="15586"/>
    <cellStyle name="Normal 8 4 2 2 6" xfId="20517"/>
    <cellStyle name="Normal 8 4 2 2 7" xfId="31074"/>
    <cellStyle name="Normal 8 4 2 2 8" xfId="41629"/>
    <cellStyle name="Normal 8 4 2 2 9" xfId="52193"/>
    <cellStyle name="Normal 8 4 2 3" xfId="6418"/>
    <cellStyle name="Normal 8 4 2 3 2" xfId="11699"/>
    <cellStyle name="Normal 8 4 2 3 2 2" xfId="27205"/>
    <cellStyle name="Normal 8 4 2 3 2 3" xfId="37762"/>
    <cellStyle name="Normal 8 4 2 3 2 4" xfId="48317"/>
    <cellStyle name="Normal 8 4 2 3 2 5" xfId="58881"/>
    <cellStyle name="Normal 8 4 2 3 3" xfId="16818"/>
    <cellStyle name="Normal 8 4 2 3 4" xfId="21925"/>
    <cellStyle name="Normal 8 4 2 3 5" xfId="32482"/>
    <cellStyle name="Normal 8 4 2 3 6" xfId="43037"/>
    <cellStyle name="Normal 8 4 2 3 7" xfId="53601"/>
    <cellStyle name="Normal 8 4 2 4" xfId="9058"/>
    <cellStyle name="Normal 8 4 2 4 2" xfId="24565"/>
    <cellStyle name="Normal 8 4 2 4 3" xfId="35122"/>
    <cellStyle name="Normal 8 4 2 4 4" xfId="45677"/>
    <cellStyle name="Normal 8 4 2 4 5" xfId="56241"/>
    <cellStyle name="Normal 8 4 2 5" xfId="3776"/>
    <cellStyle name="Normal 8 4 2 6" xfId="14354"/>
    <cellStyle name="Normal 8 4 2 7" xfId="19285"/>
    <cellStyle name="Normal 8 4 2 8" xfId="29842"/>
    <cellStyle name="Normal 8 4 2 9" xfId="40397"/>
    <cellStyle name="Normal 8 4 3" xfId="1660"/>
    <cellStyle name="Normal 8 4 3 2" xfId="6946"/>
    <cellStyle name="Normal 8 4 3 2 2" xfId="12227"/>
    <cellStyle name="Normal 8 4 3 2 2 2" xfId="27733"/>
    <cellStyle name="Normal 8 4 3 2 2 3" xfId="38290"/>
    <cellStyle name="Normal 8 4 3 2 2 4" xfId="48845"/>
    <cellStyle name="Normal 8 4 3 2 2 5" xfId="59409"/>
    <cellStyle name="Normal 8 4 3 2 3" xfId="17346"/>
    <cellStyle name="Normal 8 4 3 2 4" xfId="22453"/>
    <cellStyle name="Normal 8 4 3 2 5" xfId="33010"/>
    <cellStyle name="Normal 8 4 3 2 6" xfId="43565"/>
    <cellStyle name="Normal 8 4 3 2 7" xfId="54129"/>
    <cellStyle name="Normal 8 4 3 3" xfId="9586"/>
    <cellStyle name="Normal 8 4 3 3 2" xfId="25093"/>
    <cellStyle name="Normal 8 4 3 3 3" xfId="35650"/>
    <cellStyle name="Normal 8 4 3 3 4" xfId="46205"/>
    <cellStyle name="Normal 8 4 3 3 5" xfId="56769"/>
    <cellStyle name="Normal 8 4 3 4" xfId="4304"/>
    <cellStyle name="Normal 8 4 3 5" xfId="14882"/>
    <cellStyle name="Normal 8 4 3 6" xfId="19813"/>
    <cellStyle name="Normal 8 4 3 7" xfId="30370"/>
    <cellStyle name="Normal 8 4 3 8" xfId="40925"/>
    <cellStyle name="Normal 8 4 3 9" xfId="51489"/>
    <cellStyle name="Normal 8 4 4" xfId="5713"/>
    <cellStyle name="Normal 8 4 4 2" xfId="10995"/>
    <cellStyle name="Normal 8 4 4 2 2" xfId="26501"/>
    <cellStyle name="Normal 8 4 4 2 3" xfId="37058"/>
    <cellStyle name="Normal 8 4 4 2 4" xfId="47613"/>
    <cellStyle name="Normal 8 4 4 2 5" xfId="58177"/>
    <cellStyle name="Normal 8 4 4 3" xfId="16114"/>
    <cellStyle name="Normal 8 4 4 4" xfId="21221"/>
    <cellStyle name="Normal 8 4 4 5" xfId="31778"/>
    <cellStyle name="Normal 8 4 4 6" xfId="42333"/>
    <cellStyle name="Normal 8 4 4 7" xfId="52897"/>
    <cellStyle name="Normal 8 4 5" xfId="8354"/>
    <cellStyle name="Normal 8 4 5 2" xfId="23861"/>
    <cellStyle name="Normal 8 4 5 3" xfId="34418"/>
    <cellStyle name="Normal 8 4 5 4" xfId="44973"/>
    <cellStyle name="Normal 8 4 5 5" xfId="55537"/>
    <cellStyle name="Normal 8 4 6" xfId="3076"/>
    <cellStyle name="Normal 8 4 7" xfId="13650"/>
    <cellStyle name="Normal 8 4 8" xfId="18581"/>
    <cellStyle name="Normal 8 4 9" xfId="29142"/>
    <cellStyle name="Normal 8 5" xfId="780"/>
    <cellStyle name="Normal 8 5 10" xfId="50609"/>
    <cellStyle name="Normal 8 5 2" xfId="2012"/>
    <cellStyle name="Normal 8 5 2 2" xfId="7298"/>
    <cellStyle name="Normal 8 5 2 2 2" xfId="12579"/>
    <cellStyle name="Normal 8 5 2 2 2 2" xfId="28085"/>
    <cellStyle name="Normal 8 5 2 2 2 3" xfId="38642"/>
    <cellStyle name="Normal 8 5 2 2 2 4" xfId="49197"/>
    <cellStyle name="Normal 8 5 2 2 2 5" xfId="59761"/>
    <cellStyle name="Normal 8 5 2 2 3" xfId="17698"/>
    <cellStyle name="Normal 8 5 2 2 4" xfId="22805"/>
    <cellStyle name="Normal 8 5 2 2 5" xfId="33362"/>
    <cellStyle name="Normal 8 5 2 2 6" xfId="43917"/>
    <cellStyle name="Normal 8 5 2 2 7" xfId="54481"/>
    <cellStyle name="Normal 8 5 2 3" xfId="9938"/>
    <cellStyle name="Normal 8 5 2 3 2" xfId="25445"/>
    <cellStyle name="Normal 8 5 2 3 3" xfId="36002"/>
    <cellStyle name="Normal 8 5 2 3 4" xfId="46557"/>
    <cellStyle name="Normal 8 5 2 3 5" xfId="57121"/>
    <cellStyle name="Normal 8 5 2 4" xfId="4656"/>
    <cellStyle name="Normal 8 5 2 5" xfId="15234"/>
    <cellStyle name="Normal 8 5 2 6" xfId="20165"/>
    <cellStyle name="Normal 8 5 2 7" xfId="30722"/>
    <cellStyle name="Normal 8 5 2 8" xfId="41277"/>
    <cellStyle name="Normal 8 5 2 9" xfId="51841"/>
    <cellStyle name="Normal 8 5 3" xfId="6066"/>
    <cellStyle name="Normal 8 5 3 2" xfId="11347"/>
    <cellStyle name="Normal 8 5 3 2 2" xfId="26853"/>
    <cellStyle name="Normal 8 5 3 2 3" xfId="37410"/>
    <cellStyle name="Normal 8 5 3 2 4" xfId="47965"/>
    <cellStyle name="Normal 8 5 3 2 5" xfId="58529"/>
    <cellStyle name="Normal 8 5 3 3" xfId="16466"/>
    <cellStyle name="Normal 8 5 3 4" xfId="21573"/>
    <cellStyle name="Normal 8 5 3 5" xfId="32130"/>
    <cellStyle name="Normal 8 5 3 6" xfId="42685"/>
    <cellStyle name="Normal 8 5 3 7" xfId="53249"/>
    <cellStyle name="Normal 8 5 4" xfId="8706"/>
    <cellStyle name="Normal 8 5 4 2" xfId="24213"/>
    <cellStyle name="Normal 8 5 4 3" xfId="34770"/>
    <cellStyle name="Normal 8 5 4 4" xfId="45325"/>
    <cellStyle name="Normal 8 5 4 5" xfId="55889"/>
    <cellStyle name="Normal 8 5 5" xfId="3424"/>
    <cellStyle name="Normal 8 5 6" xfId="14002"/>
    <cellStyle name="Normal 8 5 7" xfId="18933"/>
    <cellStyle name="Normal 8 5 8" xfId="29490"/>
    <cellStyle name="Normal 8 5 9" xfId="40045"/>
    <cellStyle name="Normal 8 6" xfId="1306"/>
    <cellStyle name="Normal 8 6 2" xfId="6592"/>
    <cellStyle name="Normal 8 6 2 2" xfId="11873"/>
    <cellStyle name="Normal 8 6 2 2 2" xfId="27379"/>
    <cellStyle name="Normal 8 6 2 2 3" xfId="37936"/>
    <cellStyle name="Normal 8 6 2 2 4" xfId="48491"/>
    <cellStyle name="Normal 8 6 2 2 5" xfId="59055"/>
    <cellStyle name="Normal 8 6 2 3" xfId="16992"/>
    <cellStyle name="Normal 8 6 2 4" xfId="22099"/>
    <cellStyle name="Normal 8 6 2 5" xfId="32656"/>
    <cellStyle name="Normal 8 6 2 6" xfId="43211"/>
    <cellStyle name="Normal 8 6 2 7" xfId="53775"/>
    <cellStyle name="Normal 8 6 3" xfId="9232"/>
    <cellStyle name="Normal 8 6 3 2" xfId="24739"/>
    <cellStyle name="Normal 8 6 3 3" xfId="35296"/>
    <cellStyle name="Normal 8 6 3 4" xfId="45851"/>
    <cellStyle name="Normal 8 6 3 5" xfId="56415"/>
    <cellStyle name="Normal 8 6 4" xfId="3950"/>
    <cellStyle name="Normal 8 6 5" xfId="14528"/>
    <cellStyle name="Normal 8 6 6" xfId="19459"/>
    <cellStyle name="Normal 8 6 7" xfId="30016"/>
    <cellStyle name="Normal 8 6 8" xfId="40571"/>
    <cellStyle name="Normal 8 6 9" xfId="51135"/>
    <cellStyle name="Normal 8 7" xfId="2538"/>
    <cellStyle name="Normal 8 7 2" xfId="7824"/>
    <cellStyle name="Normal 8 7 2 2" xfId="13105"/>
    <cellStyle name="Normal 8 7 2 2 2" xfId="28611"/>
    <cellStyle name="Normal 8 7 2 2 3" xfId="39168"/>
    <cellStyle name="Normal 8 7 2 2 4" xfId="49723"/>
    <cellStyle name="Normal 8 7 2 2 5" xfId="60287"/>
    <cellStyle name="Normal 8 7 2 3" xfId="23331"/>
    <cellStyle name="Normal 8 7 2 4" xfId="33888"/>
    <cellStyle name="Normal 8 7 2 5" xfId="44443"/>
    <cellStyle name="Normal 8 7 2 6" xfId="55007"/>
    <cellStyle name="Normal 8 7 3" xfId="10464"/>
    <cellStyle name="Normal 8 7 3 2" xfId="25971"/>
    <cellStyle name="Normal 8 7 3 3" xfId="36528"/>
    <cellStyle name="Normal 8 7 3 4" xfId="47083"/>
    <cellStyle name="Normal 8 7 3 5" xfId="57647"/>
    <cellStyle name="Normal 8 7 4" xfId="5182"/>
    <cellStyle name="Normal 8 7 5" xfId="15760"/>
    <cellStyle name="Normal 8 7 6" xfId="20691"/>
    <cellStyle name="Normal 8 7 7" xfId="31248"/>
    <cellStyle name="Normal 8 7 8" xfId="41803"/>
    <cellStyle name="Normal 8 7 9" xfId="52367"/>
    <cellStyle name="Normal 8 8" xfId="5361"/>
    <cellStyle name="Normal 8 8 2" xfId="10643"/>
    <cellStyle name="Normal 8 8 2 2" xfId="26149"/>
    <cellStyle name="Normal 8 8 2 3" xfId="36706"/>
    <cellStyle name="Normal 8 8 2 4" xfId="47261"/>
    <cellStyle name="Normal 8 8 2 5" xfId="57825"/>
    <cellStyle name="Normal 8 8 3" xfId="20869"/>
    <cellStyle name="Normal 8 8 4" xfId="31426"/>
    <cellStyle name="Normal 8 8 5" xfId="41981"/>
    <cellStyle name="Normal 8 8 6" xfId="52545"/>
    <cellStyle name="Normal 8 9" xfId="8002"/>
    <cellStyle name="Normal 8 9 2" xfId="23509"/>
    <cellStyle name="Normal 8 9 3" xfId="34066"/>
    <cellStyle name="Normal 8 9 4" xfId="44621"/>
    <cellStyle name="Normal 8 9 5" xfId="55185"/>
    <cellStyle name="Normal 9" xfId="92"/>
    <cellStyle name="Normal 9 10" xfId="2748"/>
    <cellStyle name="Normal 9 11" xfId="13312"/>
    <cellStyle name="Normal 9 12" xfId="18241"/>
    <cellStyle name="Normal 9 13" xfId="28822"/>
    <cellStyle name="Normal 9 14" xfId="39377"/>
    <cellStyle name="Normal 9 15" xfId="49918"/>
    <cellStyle name="Normal 9 2" xfId="172"/>
    <cellStyle name="Normal 9 2 10" xfId="13399"/>
    <cellStyle name="Normal 9 2 11" xfId="18329"/>
    <cellStyle name="Normal 9 2 12" xfId="28891"/>
    <cellStyle name="Normal 9 2 13" xfId="39446"/>
    <cellStyle name="Normal 9 2 14" xfId="50006"/>
    <cellStyle name="Normal 9 2 2" xfId="352"/>
    <cellStyle name="Normal 9 2 2 10" xfId="29067"/>
    <cellStyle name="Normal 9 2 2 11" xfId="39622"/>
    <cellStyle name="Normal 9 2 2 12" xfId="50182"/>
    <cellStyle name="Normal 9 2 2 2" xfId="705"/>
    <cellStyle name="Normal 9 2 2 2 10" xfId="50534"/>
    <cellStyle name="Normal 9 2 2 2 2" xfId="1937"/>
    <cellStyle name="Normal 9 2 2 2 2 2" xfId="7223"/>
    <cellStyle name="Normal 9 2 2 2 2 2 2" xfId="12504"/>
    <cellStyle name="Normal 9 2 2 2 2 2 2 2" xfId="28010"/>
    <cellStyle name="Normal 9 2 2 2 2 2 2 3" xfId="38567"/>
    <cellStyle name="Normal 9 2 2 2 2 2 2 4" xfId="49122"/>
    <cellStyle name="Normal 9 2 2 2 2 2 2 5" xfId="59686"/>
    <cellStyle name="Normal 9 2 2 2 2 2 3" xfId="17623"/>
    <cellStyle name="Normal 9 2 2 2 2 2 4" xfId="22730"/>
    <cellStyle name="Normal 9 2 2 2 2 2 5" xfId="33287"/>
    <cellStyle name="Normal 9 2 2 2 2 2 6" xfId="43842"/>
    <cellStyle name="Normal 9 2 2 2 2 2 7" xfId="54406"/>
    <cellStyle name="Normal 9 2 2 2 2 3" xfId="9863"/>
    <cellStyle name="Normal 9 2 2 2 2 3 2" xfId="25370"/>
    <cellStyle name="Normal 9 2 2 2 2 3 3" xfId="35927"/>
    <cellStyle name="Normal 9 2 2 2 2 3 4" xfId="46482"/>
    <cellStyle name="Normal 9 2 2 2 2 3 5" xfId="57046"/>
    <cellStyle name="Normal 9 2 2 2 2 4" xfId="4581"/>
    <cellStyle name="Normal 9 2 2 2 2 5" xfId="15159"/>
    <cellStyle name="Normal 9 2 2 2 2 6" xfId="20090"/>
    <cellStyle name="Normal 9 2 2 2 2 7" xfId="30647"/>
    <cellStyle name="Normal 9 2 2 2 2 8" xfId="41202"/>
    <cellStyle name="Normal 9 2 2 2 2 9" xfId="51766"/>
    <cellStyle name="Normal 9 2 2 2 3" xfId="5991"/>
    <cellStyle name="Normal 9 2 2 2 3 2" xfId="11272"/>
    <cellStyle name="Normal 9 2 2 2 3 2 2" xfId="26778"/>
    <cellStyle name="Normal 9 2 2 2 3 2 3" xfId="37335"/>
    <cellStyle name="Normal 9 2 2 2 3 2 4" xfId="47890"/>
    <cellStyle name="Normal 9 2 2 2 3 2 5" xfId="58454"/>
    <cellStyle name="Normal 9 2 2 2 3 3" xfId="16391"/>
    <cellStyle name="Normal 9 2 2 2 3 4" xfId="21498"/>
    <cellStyle name="Normal 9 2 2 2 3 5" xfId="32055"/>
    <cellStyle name="Normal 9 2 2 2 3 6" xfId="42610"/>
    <cellStyle name="Normal 9 2 2 2 3 7" xfId="53174"/>
    <cellStyle name="Normal 9 2 2 2 4" xfId="8631"/>
    <cellStyle name="Normal 9 2 2 2 4 2" xfId="24138"/>
    <cellStyle name="Normal 9 2 2 2 4 3" xfId="34695"/>
    <cellStyle name="Normal 9 2 2 2 4 4" xfId="45250"/>
    <cellStyle name="Normal 9 2 2 2 4 5" xfId="55814"/>
    <cellStyle name="Normal 9 2 2 2 5" xfId="3349"/>
    <cellStyle name="Normal 9 2 2 2 6" xfId="13927"/>
    <cellStyle name="Normal 9 2 2 2 7" xfId="18858"/>
    <cellStyle name="Normal 9 2 2 2 8" xfId="29415"/>
    <cellStyle name="Normal 9 2 2 2 9" xfId="39970"/>
    <cellStyle name="Normal 9 2 2 3" xfId="1057"/>
    <cellStyle name="Normal 9 2 2 3 10" xfId="50886"/>
    <cellStyle name="Normal 9 2 2 3 2" xfId="2289"/>
    <cellStyle name="Normal 9 2 2 3 2 2" xfId="7575"/>
    <cellStyle name="Normal 9 2 2 3 2 2 2" xfId="12856"/>
    <cellStyle name="Normal 9 2 2 3 2 2 2 2" xfId="28362"/>
    <cellStyle name="Normal 9 2 2 3 2 2 2 3" xfId="38919"/>
    <cellStyle name="Normal 9 2 2 3 2 2 2 4" xfId="49474"/>
    <cellStyle name="Normal 9 2 2 3 2 2 2 5" xfId="60038"/>
    <cellStyle name="Normal 9 2 2 3 2 2 3" xfId="17975"/>
    <cellStyle name="Normal 9 2 2 3 2 2 4" xfId="23082"/>
    <cellStyle name="Normal 9 2 2 3 2 2 5" xfId="33639"/>
    <cellStyle name="Normal 9 2 2 3 2 2 6" xfId="44194"/>
    <cellStyle name="Normal 9 2 2 3 2 2 7" xfId="54758"/>
    <cellStyle name="Normal 9 2 2 3 2 3" xfId="10215"/>
    <cellStyle name="Normal 9 2 2 3 2 3 2" xfId="25722"/>
    <cellStyle name="Normal 9 2 2 3 2 3 3" xfId="36279"/>
    <cellStyle name="Normal 9 2 2 3 2 3 4" xfId="46834"/>
    <cellStyle name="Normal 9 2 2 3 2 3 5" xfId="57398"/>
    <cellStyle name="Normal 9 2 2 3 2 4" xfId="4933"/>
    <cellStyle name="Normal 9 2 2 3 2 5" xfId="15511"/>
    <cellStyle name="Normal 9 2 2 3 2 6" xfId="20442"/>
    <cellStyle name="Normal 9 2 2 3 2 7" xfId="30999"/>
    <cellStyle name="Normal 9 2 2 3 2 8" xfId="41554"/>
    <cellStyle name="Normal 9 2 2 3 2 9" xfId="52118"/>
    <cellStyle name="Normal 9 2 2 3 3" xfId="6343"/>
    <cellStyle name="Normal 9 2 2 3 3 2" xfId="11624"/>
    <cellStyle name="Normal 9 2 2 3 3 2 2" xfId="27130"/>
    <cellStyle name="Normal 9 2 2 3 3 2 3" xfId="37687"/>
    <cellStyle name="Normal 9 2 2 3 3 2 4" xfId="48242"/>
    <cellStyle name="Normal 9 2 2 3 3 2 5" xfId="58806"/>
    <cellStyle name="Normal 9 2 2 3 3 3" xfId="16743"/>
    <cellStyle name="Normal 9 2 2 3 3 4" xfId="21850"/>
    <cellStyle name="Normal 9 2 2 3 3 5" xfId="32407"/>
    <cellStyle name="Normal 9 2 2 3 3 6" xfId="42962"/>
    <cellStyle name="Normal 9 2 2 3 3 7" xfId="53526"/>
    <cellStyle name="Normal 9 2 2 3 4" xfId="8983"/>
    <cellStyle name="Normal 9 2 2 3 4 2" xfId="24490"/>
    <cellStyle name="Normal 9 2 2 3 4 3" xfId="35047"/>
    <cellStyle name="Normal 9 2 2 3 4 4" xfId="45602"/>
    <cellStyle name="Normal 9 2 2 3 4 5" xfId="56166"/>
    <cellStyle name="Normal 9 2 2 3 5" xfId="3701"/>
    <cellStyle name="Normal 9 2 2 3 6" xfId="14279"/>
    <cellStyle name="Normal 9 2 2 3 7" xfId="19210"/>
    <cellStyle name="Normal 9 2 2 3 8" xfId="29767"/>
    <cellStyle name="Normal 9 2 2 3 9" xfId="40322"/>
    <cellStyle name="Normal 9 2 2 4" xfId="1585"/>
    <cellStyle name="Normal 9 2 2 4 2" xfId="6871"/>
    <cellStyle name="Normal 9 2 2 4 2 2" xfId="12152"/>
    <cellStyle name="Normal 9 2 2 4 2 2 2" xfId="27658"/>
    <cellStyle name="Normal 9 2 2 4 2 2 3" xfId="38215"/>
    <cellStyle name="Normal 9 2 2 4 2 2 4" xfId="48770"/>
    <cellStyle name="Normal 9 2 2 4 2 2 5" xfId="59334"/>
    <cellStyle name="Normal 9 2 2 4 2 3" xfId="17271"/>
    <cellStyle name="Normal 9 2 2 4 2 4" xfId="22378"/>
    <cellStyle name="Normal 9 2 2 4 2 5" xfId="32935"/>
    <cellStyle name="Normal 9 2 2 4 2 6" xfId="43490"/>
    <cellStyle name="Normal 9 2 2 4 2 7" xfId="54054"/>
    <cellStyle name="Normal 9 2 2 4 3" xfId="9511"/>
    <cellStyle name="Normal 9 2 2 4 3 2" xfId="25018"/>
    <cellStyle name="Normal 9 2 2 4 3 3" xfId="35575"/>
    <cellStyle name="Normal 9 2 2 4 3 4" xfId="46130"/>
    <cellStyle name="Normal 9 2 2 4 3 5" xfId="56694"/>
    <cellStyle name="Normal 9 2 2 4 4" xfId="4229"/>
    <cellStyle name="Normal 9 2 2 4 5" xfId="14807"/>
    <cellStyle name="Normal 9 2 2 4 6" xfId="19738"/>
    <cellStyle name="Normal 9 2 2 4 7" xfId="30295"/>
    <cellStyle name="Normal 9 2 2 4 8" xfId="40850"/>
    <cellStyle name="Normal 9 2 2 4 9" xfId="51414"/>
    <cellStyle name="Normal 9 2 2 5" xfId="5638"/>
    <cellStyle name="Normal 9 2 2 5 2" xfId="10920"/>
    <cellStyle name="Normal 9 2 2 5 2 2" xfId="26426"/>
    <cellStyle name="Normal 9 2 2 5 2 3" xfId="36983"/>
    <cellStyle name="Normal 9 2 2 5 2 4" xfId="47538"/>
    <cellStyle name="Normal 9 2 2 5 2 5" xfId="58102"/>
    <cellStyle name="Normal 9 2 2 5 3" xfId="16039"/>
    <cellStyle name="Normal 9 2 2 5 4" xfId="21146"/>
    <cellStyle name="Normal 9 2 2 5 5" xfId="31703"/>
    <cellStyle name="Normal 9 2 2 5 6" xfId="42258"/>
    <cellStyle name="Normal 9 2 2 5 7" xfId="52822"/>
    <cellStyle name="Normal 9 2 2 6" xfId="8279"/>
    <cellStyle name="Normal 9 2 2 6 2" xfId="23786"/>
    <cellStyle name="Normal 9 2 2 6 3" xfId="34343"/>
    <cellStyle name="Normal 9 2 2 6 4" xfId="44898"/>
    <cellStyle name="Normal 9 2 2 6 5" xfId="55462"/>
    <cellStyle name="Normal 9 2 2 7" xfId="3001"/>
    <cellStyle name="Normal 9 2 2 8" xfId="13575"/>
    <cellStyle name="Normal 9 2 2 9" xfId="18506"/>
    <cellStyle name="Normal 9 2 3" xfId="528"/>
    <cellStyle name="Normal 9 2 3 10" xfId="39794"/>
    <cellStyle name="Normal 9 2 3 11" xfId="50358"/>
    <cellStyle name="Normal 9 2 3 2" xfId="1233"/>
    <cellStyle name="Normal 9 2 3 2 10" xfId="51062"/>
    <cellStyle name="Normal 9 2 3 2 2" xfId="2465"/>
    <cellStyle name="Normal 9 2 3 2 2 2" xfId="7751"/>
    <cellStyle name="Normal 9 2 3 2 2 2 2" xfId="13032"/>
    <cellStyle name="Normal 9 2 3 2 2 2 2 2" xfId="28538"/>
    <cellStyle name="Normal 9 2 3 2 2 2 2 3" xfId="39095"/>
    <cellStyle name="Normal 9 2 3 2 2 2 2 4" xfId="49650"/>
    <cellStyle name="Normal 9 2 3 2 2 2 2 5" xfId="60214"/>
    <cellStyle name="Normal 9 2 3 2 2 2 3" xfId="18151"/>
    <cellStyle name="Normal 9 2 3 2 2 2 4" xfId="23258"/>
    <cellStyle name="Normal 9 2 3 2 2 2 5" xfId="33815"/>
    <cellStyle name="Normal 9 2 3 2 2 2 6" xfId="44370"/>
    <cellStyle name="Normal 9 2 3 2 2 2 7" xfId="54934"/>
    <cellStyle name="Normal 9 2 3 2 2 3" xfId="10391"/>
    <cellStyle name="Normal 9 2 3 2 2 3 2" xfId="25898"/>
    <cellStyle name="Normal 9 2 3 2 2 3 3" xfId="36455"/>
    <cellStyle name="Normal 9 2 3 2 2 3 4" xfId="47010"/>
    <cellStyle name="Normal 9 2 3 2 2 3 5" xfId="57574"/>
    <cellStyle name="Normal 9 2 3 2 2 4" xfId="5109"/>
    <cellStyle name="Normal 9 2 3 2 2 5" xfId="15687"/>
    <cellStyle name="Normal 9 2 3 2 2 6" xfId="20618"/>
    <cellStyle name="Normal 9 2 3 2 2 7" xfId="31175"/>
    <cellStyle name="Normal 9 2 3 2 2 8" xfId="41730"/>
    <cellStyle name="Normal 9 2 3 2 2 9" xfId="52294"/>
    <cellStyle name="Normal 9 2 3 2 3" xfId="6519"/>
    <cellStyle name="Normal 9 2 3 2 3 2" xfId="11800"/>
    <cellStyle name="Normal 9 2 3 2 3 2 2" xfId="27306"/>
    <cellStyle name="Normal 9 2 3 2 3 2 3" xfId="37863"/>
    <cellStyle name="Normal 9 2 3 2 3 2 4" xfId="48418"/>
    <cellStyle name="Normal 9 2 3 2 3 2 5" xfId="58982"/>
    <cellStyle name="Normal 9 2 3 2 3 3" xfId="16919"/>
    <cellStyle name="Normal 9 2 3 2 3 4" xfId="22026"/>
    <cellStyle name="Normal 9 2 3 2 3 5" xfId="32583"/>
    <cellStyle name="Normal 9 2 3 2 3 6" xfId="43138"/>
    <cellStyle name="Normal 9 2 3 2 3 7" xfId="53702"/>
    <cellStyle name="Normal 9 2 3 2 4" xfId="9159"/>
    <cellStyle name="Normal 9 2 3 2 4 2" xfId="24666"/>
    <cellStyle name="Normal 9 2 3 2 4 3" xfId="35223"/>
    <cellStyle name="Normal 9 2 3 2 4 4" xfId="45778"/>
    <cellStyle name="Normal 9 2 3 2 4 5" xfId="56342"/>
    <cellStyle name="Normal 9 2 3 2 5" xfId="3877"/>
    <cellStyle name="Normal 9 2 3 2 6" xfId="14455"/>
    <cellStyle name="Normal 9 2 3 2 7" xfId="19386"/>
    <cellStyle name="Normal 9 2 3 2 8" xfId="29943"/>
    <cellStyle name="Normal 9 2 3 2 9" xfId="40498"/>
    <cellStyle name="Normal 9 2 3 3" xfId="1761"/>
    <cellStyle name="Normal 9 2 3 3 2" xfId="7047"/>
    <cellStyle name="Normal 9 2 3 3 2 2" xfId="12328"/>
    <cellStyle name="Normal 9 2 3 3 2 2 2" xfId="27834"/>
    <cellStyle name="Normal 9 2 3 3 2 2 3" xfId="38391"/>
    <cellStyle name="Normal 9 2 3 3 2 2 4" xfId="48946"/>
    <cellStyle name="Normal 9 2 3 3 2 2 5" xfId="59510"/>
    <cellStyle name="Normal 9 2 3 3 2 3" xfId="17447"/>
    <cellStyle name="Normal 9 2 3 3 2 4" xfId="22554"/>
    <cellStyle name="Normal 9 2 3 3 2 5" xfId="33111"/>
    <cellStyle name="Normal 9 2 3 3 2 6" xfId="43666"/>
    <cellStyle name="Normal 9 2 3 3 2 7" xfId="54230"/>
    <cellStyle name="Normal 9 2 3 3 3" xfId="9687"/>
    <cellStyle name="Normal 9 2 3 3 3 2" xfId="25194"/>
    <cellStyle name="Normal 9 2 3 3 3 3" xfId="35751"/>
    <cellStyle name="Normal 9 2 3 3 3 4" xfId="46306"/>
    <cellStyle name="Normal 9 2 3 3 3 5" xfId="56870"/>
    <cellStyle name="Normal 9 2 3 3 4" xfId="4405"/>
    <cellStyle name="Normal 9 2 3 3 5" xfId="14983"/>
    <cellStyle name="Normal 9 2 3 3 6" xfId="19914"/>
    <cellStyle name="Normal 9 2 3 3 7" xfId="30471"/>
    <cellStyle name="Normal 9 2 3 3 8" xfId="41026"/>
    <cellStyle name="Normal 9 2 3 3 9" xfId="51590"/>
    <cellStyle name="Normal 9 2 3 4" xfId="5814"/>
    <cellStyle name="Normal 9 2 3 4 2" xfId="11096"/>
    <cellStyle name="Normal 9 2 3 4 2 2" xfId="26602"/>
    <cellStyle name="Normal 9 2 3 4 2 3" xfId="37159"/>
    <cellStyle name="Normal 9 2 3 4 2 4" xfId="47714"/>
    <cellStyle name="Normal 9 2 3 4 2 5" xfId="58278"/>
    <cellStyle name="Normal 9 2 3 4 3" xfId="16215"/>
    <cellStyle name="Normal 9 2 3 4 4" xfId="21322"/>
    <cellStyle name="Normal 9 2 3 4 5" xfId="31879"/>
    <cellStyle name="Normal 9 2 3 4 6" xfId="42434"/>
    <cellStyle name="Normal 9 2 3 4 7" xfId="52998"/>
    <cellStyle name="Normal 9 2 3 5" xfId="8455"/>
    <cellStyle name="Normal 9 2 3 5 2" xfId="23962"/>
    <cellStyle name="Normal 9 2 3 5 3" xfId="34519"/>
    <cellStyle name="Normal 9 2 3 5 4" xfId="45074"/>
    <cellStyle name="Normal 9 2 3 5 5" xfId="55638"/>
    <cellStyle name="Normal 9 2 3 6" xfId="3173"/>
    <cellStyle name="Normal 9 2 3 7" xfId="13751"/>
    <cellStyle name="Normal 9 2 3 8" xfId="18682"/>
    <cellStyle name="Normal 9 2 3 9" xfId="29239"/>
    <cellStyle name="Normal 9 2 4" xfId="881"/>
    <cellStyle name="Normal 9 2 4 10" xfId="50710"/>
    <cellStyle name="Normal 9 2 4 2" xfId="2113"/>
    <cellStyle name="Normal 9 2 4 2 2" xfId="7399"/>
    <cellStyle name="Normal 9 2 4 2 2 2" xfId="12680"/>
    <cellStyle name="Normal 9 2 4 2 2 2 2" xfId="28186"/>
    <cellStyle name="Normal 9 2 4 2 2 2 3" xfId="38743"/>
    <cellStyle name="Normal 9 2 4 2 2 2 4" xfId="49298"/>
    <cellStyle name="Normal 9 2 4 2 2 2 5" xfId="59862"/>
    <cellStyle name="Normal 9 2 4 2 2 3" xfId="17799"/>
    <cellStyle name="Normal 9 2 4 2 2 4" xfId="22906"/>
    <cellStyle name="Normal 9 2 4 2 2 5" xfId="33463"/>
    <cellStyle name="Normal 9 2 4 2 2 6" xfId="44018"/>
    <cellStyle name="Normal 9 2 4 2 2 7" xfId="54582"/>
    <cellStyle name="Normal 9 2 4 2 3" xfId="10039"/>
    <cellStyle name="Normal 9 2 4 2 3 2" xfId="25546"/>
    <cellStyle name="Normal 9 2 4 2 3 3" xfId="36103"/>
    <cellStyle name="Normal 9 2 4 2 3 4" xfId="46658"/>
    <cellStyle name="Normal 9 2 4 2 3 5" xfId="57222"/>
    <cellStyle name="Normal 9 2 4 2 4" xfId="4757"/>
    <cellStyle name="Normal 9 2 4 2 5" xfId="15335"/>
    <cellStyle name="Normal 9 2 4 2 6" xfId="20266"/>
    <cellStyle name="Normal 9 2 4 2 7" xfId="30823"/>
    <cellStyle name="Normal 9 2 4 2 8" xfId="41378"/>
    <cellStyle name="Normal 9 2 4 2 9" xfId="51942"/>
    <cellStyle name="Normal 9 2 4 3" xfId="6167"/>
    <cellStyle name="Normal 9 2 4 3 2" xfId="11448"/>
    <cellStyle name="Normal 9 2 4 3 2 2" xfId="26954"/>
    <cellStyle name="Normal 9 2 4 3 2 3" xfId="37511"/>
    <cellStyle name="Normal 9 2 4 3 2 4" xfId="48066"/>
    <cellStyle name="Normal 9 2 4 3 2 5" xfId="58630"/>
    <cellStyle name="Normal 9 2 4 3 3" xfId="16567"/>
    <cellStyle name="Normal 9 2 4 3 4" xfId="21674"/>
    <cellStyle name="Normal 9 2 4 3 5" xfId="32231"/>
    <cellStyle name="Normal 9 2 4 3 6" xfId="42786"/>
    <cellStyle name="Normal 9 2 4 3 7" xfId="53350"/>
    <cellStyle name="Normal 9 2 4 4" xfId="8807"/>
    <cellStyle name="Normal 9 2 4 4 2" xfId="24314"/>
    <cellStyle name="Normal 9 2 4 4 3" xfId="34871"/>
    <cellStyle name="Normal 9 2 4 4 4" xfId="45426"/>
    <cellStyle name="Normal 9 2 4 4 5" xfId="55990"/>
    <cellStyle name="Normal 9 2 4 5" xfId="3525"/>
    <cellStyle name="Normal 9 2 4 6" xfId="14103"/>
    <cellStyle name="Normal 9 2 4 7" xfId="19034"/>
    <cellStyle name="Normal 9 2 4 8" xfId="29591"/>
    <cellStyle name="Normal 9 2 4 9" xfId="40146"/>
    <cellStyle name="Normal 9 2 5" xfId="1409"/>
    <cellStyle name="Normal 9 2 5 2" xfId="6695"/>
    <cellStyle name="Normal 9 2 5 2 2" xfId="11976"/>
    <cellStyle name="Normal 9 2 5 2 2 2" xfId="27482"/>
    <cellStyle name="Normal 9 2 5 2 2 3" xfId="38039"/>
    <cellStyle name="Normal 9 2 5 2 2 4" xfId="48594"/>
    <cellStyle name="Normal 9 2 5 2 2 5" xfId="59158"/>
    <cellStyle name="Normal 9 2 5 2 3" xfId="17095"/>
    <cellStyle name="Normal 9 2 5 2 4" xfId="22202"/>
    <cellStyle name="Normal 9 2 5 2 5" xfId="32759"/>
    <cellStyle name="Normal 9 2 5 2 6" xfId="43314"/>
    <cellStyle name="Normal 9 2 5 2 7" xfId="53878"/>
    <cellStyle name="Normal 9 2 5 3" xfId="9335"/>
    <cellStyle name="Normal 9 2 5 3 2" xfId="24842"/>
    <cellStyle name="Normal 9 2 5 3 3" xfId="35399"/>
    <cellStyle name="Normal 9 2 5 3 4" xfId="45954"/>
    <cellStyle name="Normal 9 2 5 3 5" xfId="56518"/>
    <cellStyle name="Normal 9 2 5 4" xfId="4053"/>
    <cellStyle name="Normal 9 2 5 5" xfId="14631"/>
    <cellStyle name="Normal 9 2 5 6" xfId="19562"/>
    <cellStyle name="Normal 9 2 5 7" xfId="30119"/>
    <cellStyle name="Normal 9 2 5 8" xfId="40674"/>
    <cellStyle name="Normal 9 2 5 9" xfId="51238"/>
    <cellStyle name="Normal 9 2 6" xfId="2641"/>
    <cellStyle name="Normal 9 2 6 2" xfId="7927"/>
    <cellStyle name="Normal 9 2 6 2 2" xfId="13208"/>
    <cellStyle name="Normal 9 2 6 2 2 2" xfId="28714"/>
    <cellStyle name="Normal 9 2 6 2 2 3" xfId="39271"/>
    <cellStyle name="Normal 9 2 6 2 2 4" xfId="49826"/>
    <cellStyle name="Normal 9 2 6 2 2 5" xfId="60390"/>
    <cellStyle name="Normal 9 2 6 2 3" xfId="23434"/>
    <cellStyle name="Normal 9 2 6 2 4" xfId="33991"/>
    <cellStyle name="Normal 9 2 6 2 5" xfId="44546"/>
    <cellStyle name="Normal 9 2 6 2 6" xfId="55110"/>
    <cellStyle name="Normal 9 2 6 3" xfId="10567"/>
    <cellStyle name="Normal 9 2 6 3 2" xfId="26074"/>
    <cellStyle name="Normal 9 2 6 3 3" xfId="36631"/>
    <cellStyle name="Normal 9 2 6 3 4" xfId="47186"/>
    <cellStyle name="Normal 9 2 6 3 5" xfId="57750"/>
    <cellStyle name="Normal 9 2 6 4" xfId="5285"/>
    <cellStyle name="Normal 9 2 6 5" xfId="15863"/>
    <cellStyle name="Normal 9 2 6 6" xfId="20794"/>
    <cellStyle name="Normal 9 2 6 7" xfId="31351"/>
    <cellStyle name="Normal 9 2 6 8" xfId="41906"/>
    <cellStyle name="Normal 9 2 6 9" xfId="52470"/>
    <cellStyle name="Normal 9 2 7" xfId="5462"/>
    <cellStyle name="Normal 9 2 7 2" xfId="10744"/>
    <cellStyle name="Normal 9 2 7 2 2" xfId="26250"/>
    <cellStyle name="Normal 9 2 7 2 3" xfId="36807"/>
    <cellStyle name="Normal 9 2 7 2 4" xfId="47362"/>
    <cellStyle name="Normal 9 2 7 2 5" xfId="57926"/>
    <cellStyle name="Normal 9 2 7 3" xfId="20970"/>
    <cellStyle name="Normal 9 2 7 4" xfId="31527"/>
    <cellStyle name="Normal 9 2 7 5" xfId="42082"/>
    <cellStyle name="Normal 9 2 7 6" xfId="52646"/>
    <cellStyle name="Normal 9 2 8" xfId="8103"/>
    <cellStyle name="Normal 9 2 8 2" xfId="23610"/>
    <cellStyle name="Normal 9 2 8 3" xfId="34167"/>
    <cellStyle name="Normal 9 2 8 4" xfId="44722"/>
    <cellStyle name="Normal 9 2 8 5" xfId="55286"/>
    <cellStyle name="Normal 9 2 9" xfId="2818"/>
    <cellStyle name="Normal 9 3" xfId="265"/>
    <cellStyle name="Normal 9 3 10" xfId="28980"/>
    <cellStyle name="Normal 9 3 11" xfId="39535"/>
    <cellStyle name="Normal 9 3 12" xfId="50095"/>
    <cellStyle name="Normal 9 3 2" xfId="618"/>
    <cellStyle name="Normal 9 3 2 10" xfId="50447"/>
    <cellStyle name="Normal 9 3 2 2" xfId="1850"/>
    <cellStyle name="Normal 9 3 2 2 2" xfId="7136"/>
    <cellStyle name="Normal 9 3 2 2 2 2" xfId="12417"/>
    <cellStyle name="Normal 9 3 2 2 2 2 2" xfId="27923"/>
    <cellStyle name="Normal 9 3 2 2 2 2 3" xfId="38480"/>
    <cellStyle name="Normal 9 3 2 2 2 2 4" xfId="49035"/>
    <cellStyle name="Normal 9 3 2 2 2 2 5" xfId="59599"/>
    <cellStyle name="Normal 9 3 2 2 2 3" xfId="17536"/>
    <cellStyle name="Normal 9 3 2 2 2 4" xfId="22643"/>
    <cellStyle name="Normal 9 3 2 2 2 5" xfId="33200"/>
    <cellStyle name="Normal 9 3 2 2 2 6" xfId="43755"/>
    <cellStyle name="Normal 9 3 2 2 2 7" xfId="54319"/>
    <cellStyle name="Normal 9 3 2 2 3" xfId="9776"/>
    <cellStyle name="Normal 9 3 2 2 3 2" xfId="25283"/>
    <cellStyle name="Normal 9 3 2 2 3 3" xfId="35840"/>
    <cellStyle name="Normal 9 3 2 2 3 4" xfId="46395"/>
    <cellStyle name="Normal 9 3 2 2 3 5" xfId="56959"/>
    <cellStyle name="Normal 9 3 2 2 4" xfId="4494"/>
    <cellStyle name="Normal 9 3 2 2 5" xfId="15072"/>
    <cellStyle name="Normal 9 3 2 2 6" xfId="20003"/>
    <cellStyle name="Normal 9 3 2 2 7" xfId="30560"/>
    <cellStyle name="Normal 9 3 2 2 8" xfId="41115"/>
    <cellStyle name="Normal 9 3 2 2 9" xfId="51679"/>
    <cellStyle name="Normal 9 3 2 3" xfId="5904"/>
    <cellStyle name="Normal 9 3 2 3 2" xfId="11185"/>
    <cellStyle name="Normal 9 3 2 3 2 2" xfId="26691"/>
    <cellStyle name="Normal 9 3 2 3 2 3" xfId="37248"/>
    <cellStyle name="Normal 9 3 2 3 2 4" xfId="47803"/>
    <cellStyle name="Normal 9 3 2 3 2 5" xfId="58367"/>
    <cellStyle name="Normal 9 3 2 3 3" xfId="16304"/>
    <cellStyle name="Normal 9 3 2 3 4" xfId="21411"/>
    <cellStyle name="Normal 9 3 2 3 5" xfId="31968"/>
    <cellStyle name="Normal 9 3 2 3 6" xfId="42523"/>
    <cellStyle name="Normal 9 3 2 3 7" xfId="53087"/>
    <cellStyle name="Normal 9 3 2 4" xfId="8544"/>
    <cellStyle name="Normal 9 3 2 4 2" xfId="24051"/>
    <cellStyle name="Normal 9 3 2 4 3" xfId="34608"/>
    <cellStyle name="Normal 9 3 2 4 4" xfId="45163"/>
    <cellStyle name="Normal 9 3 2 4 5" xfId="55727"/>
    <cellStyle name="Normal 9 3 2 5" xfId="3262"/>
    <cellStyle name="Normal 9 3 2 6" xfId="13840"/>
    <cellStyle name="Normal 9 3 2 7" xfId="18771"/>
    <cellStyle name="Normal 9 3 2 8" xfId="29328"/>
    <cellStyle name="Normal 9 3 2 9" xfId="39883"/>
    <cellStyle name="Normal 9 3 3" xfId="970"/>
    <cellStyle name="Normal 9 3 3 10" xfId="50799"/>
    <cellStyle name="Normal 9 3 3 2" xfId="2202"/>
    <cellStyle name="Normal 9 3 3 2 2" xfId="7488"/>
    <cellStyle name="Normal 9 3 3 2 2 2" xfId="12769"/>
    <cellStyle name="Normal 9 3 3 2 2 2 2" xfId="28275"/>
    <cellStyle name="Normal 9 3 3 2 2 2 3" xfId="38832"/>
    <cellStyle name="Normal 9 3 3 2 2 2 4" xfId="49387"/>
    <cellStyle name="Normal 9 3 3 2 2 2 5" xfId="59951"/>
    <cellStyle name="Normal 9 3 3 2 2 3" xfId="17888"/>
    <cellStyle name="Normal 9 3 3 2 2 4" xfId="22995"/>
    <cellStyle name="Normal 9 3 3 2 2 5" xfId="33552"/>
    <cellStyle name="Normal 9 3 3 2 2 6" xfId="44107"/>
    <cellStyle name="Normal 9 3 3 2 2 7" xfId="54671"/>
    <cellStyle name="Normal 9 3 3 2 3" xfId="10128"/>
    <cellStyle name="Normal 9 3 3 2 3 2" xfId="25635"/>
    <cellStyle name="Normal 9 3 3 2 3 3" xfId="36192"/>
    <cellStyle name="Normal 9 3 3 2 3 4" xfId="46747"/>
    <cellStyle name="Normal 9 3 3 2 3 5" xfId="57311"/>
    <cellStyle name="Normal 9 3 3 2 4" xfId="4846"/>
    <cellStyle name="Normal 9 3 3 2 5" xfId="15424"/>
    <cellStyle name="Normal 9 3 3 2 6" xfId="20355"/>
    <cellStyle name="Normal 9 3 3 2 7" xfId="30912"/>
    <cellStyle name="Normal 9 3 3 2 8" xfId="41467"/>
    <cellStyle name="Normal 9 3 3 2 9" xfId="52031"/>
    <cellStyle name="Normal 9 3 3 3" xfId="6256"/>
    <cellStyle name="Normal 9 3 3 3 2" xfId="11537"/>
    <cellStyle name="Normal 9 3 3 3 2 2" xfId="27043"/>
    <cellStyle name="Normal 9 3 3 3 2 3" xfId="37600"/>
    <cellStyle name="Normal 9 3 3 3 2 4" xfId="48155"/>
    <cellStyle name="Normal 9 3 3 3 2 5" xfId="58719"/>
    <cellStyle name="Normal 9 3 3 3 3" xfId="16656"/>
    <cellStyle name="Normal 9 3 3 3 4" xfId="21763"/>
    <cellStyle name="Normal 9 3 3 3 5" xfId="32320"/>
    <cellStyle name="Normal 9 3 3 3 6" xfId="42875"/>
    <cellStyle name="Normal 9 3 3 3 7" xfId="53439"/>
    <cellStyle name="Normal 9 3 3 4" xfId="8896"/>
    <cellStyle name="Normal 9 3 3 4 2" xfId="24403"/>
    <cellStyle name="Normal 9 3 3 4 3" xfId="34960"/>
    <cellStyle name="Normal 9 3 3 4 4" xfId="45515"/>
    <cellStyle name="Normal 9 3 3 4 5" xfId="56079"/>
    <cellStyle name="Normal 9 3 3 5" xfId="3614"/>
    <cellStyle name="Normal 9 3 3 6" xfId="14192"/>
    <cellStyle name="Normal 9 3 3 7" xfId="19123"/>
    <cellStyle name="Normal 9 3 3 8" xfId="29680"/>
    <cellStyle name="Normal 9 3 3 9" xfId="40235"/>
    <cellStyle name="Normal 9 3 4" xfId="1498"/>
    <cellStyle name="Normal 9 3 4 2" xfId="6784"/>
    <cellStyle name="Normal 9 3 4 2 2" xfId="12065"/>
    <cellStyle name="Normal 9 3 4 2 2 2" xfId="27571"/>
    <cellStyle name="Normal 9 3 4 2 2 3" xfId="38128"/>
    <cellStyle name="Normal 9 3 4 2 2 4" xfId="48683"/>
    <cellStyle name="Normal 9 3 4 2 2 5" xfId="59247"/>
    <cellStyle name="Normal 9 3 4 2 3" xfId="17184"/>
    <cellStyle name="Normal 9 3 4 2 4" xfId="22291"/>
    <cellStyle name="Normal 9 3 4 2 5" xfId="32848"/>
    <cellStyle name="Normal 9 3 4 2 6" xfId="43403"/>
    <cellStyle name="Normal 9 3 4 2 7" xfId="53967"/>
    <cellStyle name="Normal 9 3 4 3" xfId="9424"/>
    <cellStyle name="Normal 9 3 4 3 2" xfId="24931"/>
    <cellStyle name="Normal 9 3 4 3 3" xfId="35488"/>
    <cellStyle name="Normal 9 3 4 3 4" xfId="46043"/>
    <cellStyle name="Normal 9 3 4 3 5" xfId="56607"/>
    <cellStyle name="Normal 9 3 4 4" xfId="4142"/>
    <cellStyle name="Normal 9 3 4 5" xfId="14720"/>
    <cellStyle name="Normal 9 3 4 6" xfId="19651"/>
    <cellStyle name="Normal 9 3 4 7" xfId="30208"/>
    <cellStyle name="Normal 9 3 4 8" xfId="40763"/>
    <cellStyle name="Normal 9 3 4 9" xfId="51327"/>
    <cellStyle name="Normal 9 3 5" xfId="5551"/>
    <cellStyle name="Normal 9 3 5 2" xfId="10833"/>
    <cellStyle name="Normal 9 3 5 2 2" xfId="26339"/>
    <cellStyle name="Normal 9 3 5 2 3" xfId="36896"/>
    <cellStyle name="Normal 9 3 5 2 4" xfId="47451"/>
    <cellStyle name="Normal 9 3 5 2 5" xfId="58015"/>
    <cellStyle name="Normal 9 3 5 3" xfId="15952"/>
    <cellStyle name="Normal 9 3 5 4" xfId="21059"/>
    <cellStyle name="Normal 9 3 5 5" xfId="31616"/>
    <cellStyle name="Normal 9 3 5 6" xfId="42171"/>
    <cellStyle name="Normal 9 3 5 7" xfId="52735"/>
    <cellStyle name="Normal 9 3 6" xfId="8192"/>
    <cellStyle name="Normal 9 3 6 2" xfId="23699"/>
    <cellStyle name="Normal 9 3 6 3" xfId="34256"/>
    <cellStyle name="Normal 9 3 6 4" xfId="44811"/>
    <cellStyle name="Normal 9 3 6 5" xfId="55375"/>
    <cellStyle name="Normal 9 3 7" xfId="2914"/>
    <cellStyle name="Normal 9 3 8" xfId="13488"/>
    <cellStyle name="Normal 9 3 9" xfId="18419"/>
    <cellStyle name="Normal 9 4" xfId="443"/>
    <cellStyle name="Normal 9 4 10" xfId="39711"/>
    <cellStyle name="Normal 9 4 11" xfId="50273"/>
    <cellStyle name="Normal 9 4 2" xfId="1148"/>
    <cellStyle name="Normal 9 4 2 10" xfId="50977"/>
    <cellStyle name="Normal 9 4 2 2" xfId="2380"/>
    <cellStyle name="Normal 9 4 2 2 2" xfId="7666"/>
    <cellStyle name="Normal 9 4 2 2 2 2" xfId="12947"/>
    <cellStyle name="Normal 9 4 2 2 2 2 2" xfId="28453"/>
    <cellStyle name="Normal 9 4 2 2 2 2 3" xfId="39010"/>
    <cellStyle name="Normal 9 4 2 2 2 2 4" xfId="49565"/>
    <cellStyle name="Normal 9 4 2 2 2 2 5" xfId="60129"/>
    <cellStyle name="Normal 9 4 2 2 2 3" xfId="18066"/>
    <cellStyle name="Normal 9 4 2 2 2 4" xfId="23173"/>
    <cellStyle name="Normal 9 4 2 2 2 5" xfId="33730"/>
    <cellStyle name="Normal 9 4 2 2 2 6" xfId="44285"/>
    <cellStyle name="Normal 9 4 2 2 2 7" xfId="54849"/>
    <cellStyle name="Normal 9 4 2 2 3" xfId="10306"/>
    <cellStyle name="Normal 9 4 2 2 3 2" xfId="25813"/>
    <cellStyle name="Normal 9 4 2 2 3 3" xfId="36370"/>
    <cellStyle name="Normal 9 4 2 2 3 4" xfId="46925"/>
    <cellStyle name="Normal 9 4 2 2 3 5" xfId="57489"/>
    <cellStyle name="Normal 9 4 2 2 4" xfId="5024"/>
    <cellStyle name="Normal 9 4 2 2 5" xfId="15602"/>
    <cellStyle name="Normal 9 4 2 2 6" xfId="20533"/>
    <cellStyle name="Normal 9 4 2 2 7" xfId="31090"/>
    <cellStyle name="Normal 9 4 2 2 8" xfId="41645"/>
    <cellStyle name="Normal 9 4 2 2 9" xfId="52209"/>
    <cellStyle name="Normal 9 4 2 3" xfId="6434"/>
    <cellStyle name="Normal 9 4 2 3 2" xfId="11715"/>
    <cellStyle name="Normal 9 4 2 3 2 2" xfId="27221"/>
    <cellStyle name="Normal 9 4 2 3 2 3" xfId="37778"/>
    <cellStyle name="Normal 9 4 2 3 2 4" xfId="48333"/>
    <cellStyle name="Normal 9 4 2 3 2 5" xfId="58897"/>
    <cellStyle name="Normal 9 4 2 3 3" xfId="16834"/>
    <cellStyle name="Normal 9 4 2 3 4" xfId="21941"/>
    <cellStyle name="Normal 9 4 2 3 5" xfId="32498"/>
    <cellStyle name="Normal 9 4 2 3 6" xfId="43053"/>
    <cellStyle name="Normal 9 4 2 3 7" xfId="53617"/>
    <cellStyle name="Normal 9 4 2 4" xfId="9074"/>
    <cellStyle name="Normal 9 4 2 4 2" xfId="24581"/>
    <cellStyle name="Normal 9 4 2 4 3" xfId="35138"/>
    <cellStyle name="Normal 9 4 2 4 4" xfId="45693"/>
    <cellStyle name="Normal 9 4 2 4 5" xfId="56257"/>
    <cellStyle name="Normal 9 4 2 5" xfId="3792"/>
    <cellStyle name="Normal 9 4 2 6" xfId="14370"/>
    <cellStyle name="Normal 9 4 2 7" xfId="19301"/>
    <cellStyle name="Normal 9 4 2 8" xfId="29858"/>
    <cellStyle name="Normal 9 4 2 9" xfId="40413"/>
    <cellStyle name="Normal 9 4 3" xfId="1676"/>
    <cellStyle name="Normal 9 4 3 2" xfId="6962"/>
    <cellStyle name="Normal 9 4 3 2 2" xfId="12243"/>
    <cellStyle name="Normal 9 4 3 2 2 2" xfId="27749"/>
    <cellStyle name="Normal 9 4 3 2 2 3" xfId="38306"/>
    <cellStyle name="Normal 9 4 3 2 2 4" xfId="48861"/>
    <cellStyle name="Normal 9 4 3 2 2 5" xfId="59425"/>
    <cellStyle name="Normal 9 4 3 2 3" xfId="17362"/>
    <cellStyle name="Normal 9 4 3 2 4" xfId="22469"/>
    <cellStyle name="Normal 9 4 3 2 5" xfId="33026"/>
    <cellStyle name="Normal 9 4 3 2 6" xfId="43581"/>
    <cellStyle name="Normal 9 4 3 2 7" xfId="54145"/>
    <cellStyle name="Normal 9 4 3 3" xfId="9602"/>
    <cellStyle name="Normal 9 4 3 3 2" xfId="25109"/>
    <cellStyle name="Normal 9 4 3 3 3" xfId="35666"/>
    <cellStyle name="Normal 9 4 3 3 4" xfId="46221"/>
    <cellStyle name="Normal 9 4 3 3 5" xfId="56785"/>
    <cellStyle name="Normal 9 4 3 4" xfId="4320"/>
    <cellStyle name="Normal 9 4 3 5" xfId="14898"/>
    <cellStyle name="Normal 9 4 3 6" xfId="19829"/>
    <cellStyle name="Normal 9 4 3 7" xfId="30386"/>
    <cellStyle name="Normal 9 4 3 8" xfId="40941"/>
    <cellStyle name="Normal 9 4 3 9" xfId="51505"/>
    <cellStyle name="Normal 9 4 4" xfId="5729"/>
    <cellStyle name="Normal 9 4 4 2" xfId="11011"/>
    <cellStyle name="Normal 9 4 4 2 2" xfId="26517"/>
    <cellStyle name="Normal 9 4 4 2 3" xfId="37074"/>
    <cellStyle name="Normal 9 4 4 2 4" xfId="47629"/>
    <cellStyle name="Normal 9 4 4 2 5" xfId="58193"/>
    <cellStyle name="Normal 9 4 4 3" xfId="16130"/>
    <cellStyle name="Normal 9 4 4 4" xfId="21237"/>
    <cellStyle name="Normal 9 4 4 5" xfId="31794"/>
    <cellStyle name="Normal 9 4 4 6" xfId="42349"/>
    <cellStyle name="Normal 9 4 4 7" xfId="52913"/>
    <cellStyle name="Normal 9 4 5" xfId="8370"/>
    <cellStyle name="Normal 9 4 5 2" xfId="23877"/>
    <cellStyle name="Normal 9 4 5 3" xfId="34434"/>
    <cellStyle name="Normal 9 4 5 4" xfId="44989"/>
    <cellStyle name="Normal 9 4 5 5" xfId="55553"/>
    <cellStyle name="Normal 9 4 6" xfId="3090"/>
    <cellStyle name="Normal 9 4 7" xfId="13666"/>
    <cellStyle name="Normal 9 4 8" xfId="18597"/>
    <cellStyle name="Normal 9 4 9" xfId="29156"/>
    <cellStyle name="Normal 9 5" xfId="796"/>
    <cellStyle name="Normal 9 5 10" xfId="50625"/>
    <cellStyle name="Normal 9 5 2" xfId="2028"/>
    <cellStyle name="Normal 9 5 2 2" xfId="7314"/>
    <cellStyle name="Normal 9 5 2 2 2" xfId="12595"/>
    <cellStyle name="Normal 9 5 2 2 2 2" xfId="28101"/>
    <cellStyle name="Normal 9 5 2 2 2 3" xfId="38658"/>
    <cellStyle name="Normal 9 5 2 2 2 4" xfId="49213"/>
    <cellStyle name="Normal 9 5 2 2 2 5" xfId="59777"/>
    <cellStyle name="Normal 9 5 2 2 3" xfId="17714"/>
    <cellStyle name="Normal 9 5 2 2 4" xfId="22821"/>
    <cellStyle name="Normal 9 5 2 2 5" xfId="33378"/>
    <cellStyle name="Normal 9 5 2 2 6" xfId="43933"/>
    <cellStyle name="Normal 9 5 2 2 7" xfId="54497"/>
    <cellStyle name="Normal 9 5 2 3" xfId="9954"/>
    <cellStyle name="Normal 9 5 2 3 2" xfId="25461"/>
    <cellStyle name="Normal 9 5 2 3 3" xfId="36018"/>
    <cellStyle name="Normal 9 5 2 3 4" xfId="46573"/>
    <cellStyle name="Normal 9 5 2 3 5" xfId="57137"/>
    <cellStyle name="Normal 9 5 2 4" xfId="4672"/>
    <cellStyle name="Normal 9 5 2 5" xfId="15250"/>
    <cellStyle name="Normal 9 5 2 6" xfId="20181"/>
    <cellStyle name="Normal 9 5 2 7" xfId="30738"/>
    <cellStyle name="Normal 9 5 2 8" xfId="41293"/>
    <cellStyle name="Normal 9 5 2 9" xfId="51857"/>
    <cellStyle name="Normal 9 5 3" xfId="6082"/>
    <cellStyle name="Normal 9 5 3 2" xfId="11363"/>
    <cellStyle name="Normal 9 5 3 2 2" xfId="26869"/>
    <cellStyle name="Normal 9 5 3 2 3" xfId="37426"/>
    <cellStyle name="Normal 9 5 3 2 4" xfId="47981"/>
    <cellStyle name="Normal 9 5 3 2 5" xfId="58545"/>
    <cellStyle name="Normal 9 5 3 3" xfId="16482"/>
    <cellStyle name="Normal 9 5 3 4" xfId="21589"/>
    <cellStyle name="Normal 9 5 3 5" xfId="32146"/>
    <cellStyle name="Normal 9 5 3 6" xfId="42701"/>
    <cellStyle name="Normal 9 5 3 7" xfId="53265"/>
    <cellStyle name="Normal 9 5 4" xfId="8722"/>
    <cellStyle name="Normal 9 5 4 2" xfId="24229"/>
    <cellStyle name="Normal 9 5 4 3" xfId="34786"/>
    <cellStyle name="Normal 9 5 4 4" xfId="45341"/>
    <cellStyle name="Normal 9 5 4 5" xfId="55905"/>
    <cellStyle name="Normal 9 5 5" xfId="3440"/>
    <cellStyle name="Normal 9 5 6" xfId="14018"/>
    <cellStyle name="Normal 9 5 7" xfId="18949"/>
    <cellStyle name="Normal 9 5 8" xfId="29506"/>
    <cellStyle name="Normal 9 5 9" xfId="40061"/>
    <cellStyle name="Normal 9 6" xfId="1322"/>
    <cellStyle name="Normal 9 6 2" xfId="6608"/>
    <cellStyle name="Normal 9 6 2 2" xfId="11889"/>
    <cellStyle name="Normal 9 6 2 2 2" xfId="27395"/>
    <cellStyle name="Normal 9 6 2 2 3" xfId="37952"/>
    <cellStyle name="Normal 9 6 2 2 4" xfId="48507"/>
    <cellStyle name="Normal 9 6 2 2 5" xfId="59071"/>
    <cellStyle name="Normal 9 6 2 3" xfId="17008"/>
    <cellStyle name="Normal 9 6 2 4" xfId="22115"/>
    <cellStyle name="Normal 9 6 2 5" xfId="32672"/>
    <cellStyle name="Normal 9 6 2 6" xfId="43227"/>
    <cellStyle name="Normal 9 6 2 7" xfId="53791"/>
    <cellStyle name="Normal 9 6 3" xfId="9248"/>
    <cellStyle name="Normal 9 6 3 2" xfId="24755"/>
    <cellStyle name="Normal 9 6 3 3" xfId="35312"/>
    <cellStyle name="Normal 9 6 3 4" xfId="45867"/>
    <cellStyle name="Normal 9 6 3 5" xfId="56431"/>
    <cellStyle name="Normal 9 6 4" xfId="3966"/>
    <cellStyle name="Normal 9 6 5" xfId="14544"/>
    <cellStyle name="Normal 9 6 6" xfId="19475"/>
    <cellStyle name="Normal 9 6 7" xfId="30032"/>
    <cellStyle name="Normal 9 6 8" xfId="40587"/>
    <cellStyle name="Normal 9 6 9" xfId="51151"/>
    <cellStyle name="Normal 9 7" xfId="2554"/>
    <cellStyle name="Normal 9 7 2" xfId="7840"/>
    <cellStyle name="Normal 9 7 2 2" xfId="13121"/>
    <cellStyle name="Normal 9 7 2 2 2" xfId="28627"/>
    <cellStyle name="Normal 9 7 2 2 3" xfId="39184"/>
    <cellStyle name="Normal 9 7 2 2 4" xfId="49739"/>
    <cellStyle name="Normal 9 7 2 2 5" xfId="60303"/>
    <cellStyle name="Normal 9 7 2 3" xfId="23347"/>
    <cellStyle name="Normal 9 7 2 4" xfId="33904"/>
    <cellStyle name="Normal 9 7 2 5" xfId="44459"/>
    <cellStyle name="Normal 9 7 2 6" xfId="55023"/>
    <cellStyle name="Normal 9 7 3" xfId="10480"/>
    <cellStyle name="Normal 9 7 3 2" xfId="25987"/>
    <cellStyle name="Normal 9 7 3 3" xfId="36544"/>
    <cellStyle name="Normal 9 7 3 4" xfId="47099"/>
    <cellStyle name="Normal 9 7 3 5" xfId="57663"/>
    <cellStyle name="Normal 9 7 4" xfId="5198"/>
    <cellStyle name="Normal 9 7 5" xfId="15776"/>
    <cellStyle name="Normal 9 7 6" xfId="20707"/>
    <cellStyle name="Normal 9 7 7" xfId="31264"/>
    <cellStyle name="Normal 9 7 8" xfId="41819"/>
    <cellStyle name="Normal 9 7 9" xfId="52383"/>
    <cellStyle name="Normal 9 8" xfId="5377"/>
    <cellStyle name="Normal 9 8 2" xfId="10659"/>
    <cellStyle name="Normal 9 8 2 2" xfId="26165"/>
    <cellStyle name="Normal 9 8 2 3" xfId="36722"/>
    <cellStyle name="Normal 9 8 2 4" xfId="47277"/>
    <cellStyle name="Normal 9 8 2 5" xfId="57841"/>
    <cellStyle name="Normal 9 8 3" xfId="20885"/>
    <cellStyle name="Normal 9 8 4" xfId="31442"/>
    <cellStyle name="Normal 9 8 5" xfId="41997"/>
    <cellStyle name="Normal 9 8 6" xfId="52561"/>
    <cellStyle name="Normal 9 9" xfId="8018"/>
    <cellStyle name="Normal 9 9 2" xfId="23525"/>
    <cellStyle name="Normal 9 9 3" xfId="34082"/>
    <cellStyle name="Normal 9 9 4" xfId="44637"/>
    <cellStyle name="Normal 9 9 5" xfId="55201"/>
    <cellStyle name="Pourcentage" xfId="126" builtinId="5"/>
    <cellStyle name="Pourcentage 10" xfId="60437"/>
    <cellStyle name="Pourcentage 2" xfId="67"/>
    <cellStyle name="Pourcentage 3" xfId="68"/>
    <cellStyle name="Pourcentage 4" xfId="21"/>
    <cellStyle name="Pourcentage 4 10" xfId="2712"/>
    <cellStyle name="Pourcentage 4 11" xfId="13351"/>
    <cellStyle name="Pourcentage 4 12" xfId="18280"/>
    <cellStyle name="Pourcentage 4 13" xfId="28786"/>
    <cellStyle name="Pourcentage 4 14" xfId="39341"/>
    <cellStyle name="Pourcentage 4 15" xfId="49957"/>
    <cellStyle name="Pourcentage 4 2" xfId="211"/>
    <cellStyle name="Pourcentage 4 2 10" xfId="13438"/>
    <cellStyle name="Pourcentage 4 2 11" xfId="18368"/>
    <cellStyle name="Pourcentage 4 2 12" xfId="28930"/>
    <cellStyle name="Pourcentage 4 2 13" xfId="39485"/>
    <cellStyle name="Pourcentage 4 2 14" xfId="50045"/>
    <cellStyle name="Pourcentage 4 2 2" xfId="391"/>
    <cellStyle name="Pourcentage 4 2 2 10" xfId="29106"/>
    <cellStyle name="Pourcentage 4 2 2 11" xfId="39661"/>
    <cellStyle name="Pourcentage 4 2 2 12" xfId="50221"/>
    <cellStyle name="Pourcentage 4 2 2 2" xfId="744"/>
    <cellStyle name="Pourcentage 4 2 2 2 10" xfId="50573"/>
    <cellStyle name="Pourcentage 4 2 2 2 2" xfId="1976"/>
    <cellStyle name="Pourcentage 4 2 2 2 2 2" xfId="7262"/>
    <cellStyle name="Pourcentage 4 2 2 2 2 2 2" xfId="12543"/>
    <cellStyle name="Pourcentage 4 2 2 2 2 2 2 2" xfId="28049"/>
    <cellStyle name="Pourcentage 4 2 2 2 2 2 2 3" xfId="38606"/>
    <cellStyle name="Pourcentage 4 2 2 2 2 2 2 4" xfId="49161"/>
    <cellStyle name="Pourcentage 4 2 2 2 2 2 2 5" xfId="59725"/>
    <cellStyle name="Pourcentage 4 2 2 2 2 2 3" xfId="17662"/>
    <cellStyle name="Pourcentage 4 2 2 2 2 2 4" xfId="22769"/>
    <cellStyle name="Pourcentage 4 2 2 2 2 2 5" xfId="33326"/>
    <cellStyle name="Pourcentage 4 2 2 2 2 2 6" xfId="43881"/>
    <cellStyle name="Pourcentage 4 2 2 2 2 2 7" xfId="54445"/>
    <cellStyle name="Pourcentage 4 2 2 2 2 3" xfId="9902"/>
    <cellStyle name="Pourcentage 4 2 2 2 2 3 2" xfId="25409"/>
    <cellStyle name="Pourcentage 4 2 2 2 2 3 3" xfId="35966"/>
    <cellStyle name="Pourcentage 4 2 2 2 2 3 4" xfId="46521"/>
    <cellStyle name="Pourcentage 4 2 2 2 2 3 5" xfId="57085"/>
    <cellStyle name="Pourcentage 4 2 2 2 2 4" xfId="4620"/>
    <cellStyle name="Pourcentage 4 2 2 2 2 5" xfId="15198"/>
    <cellStyle name="Pourcentage 4 2 2 2 2 6" xfId="20129"/>
    <cellStyle name="Pourcentage 4 2 2 2 2 7" xfId="30686"/>
    <cellStyle name="Pourcentage 4 2 2 2 2 8" xfId="41241"/>
    <cellStyle name="Pourcentage 4 2 2 2 2 9" xfId="51805"/>
    <cellStyle name="Pourcentage 4 2 2 2 3" xfId="6030"/>
    <cellStyle name="Pourcentage 4 2 2 2 3 2" xfId="11311"/>
    <cellStyle name="Pourcentage 4 2 2 2 3 2 2" xfId="26817"/>
    <cellStyle name="Pourcentage 4 2 2 2 3 2 3" xfId="37374"/>
    <cellStyle name="Pourcentage 4 2 2 2 3 2 4" xfId="47929"/>
    <cellStyle name="Pourcentage 4 2 2 2 3 2 5" xfId="58493"/>
    <cellStyle name="Pourcentage 4 2 2 2 3 3" xfId="16430"/>
    <cellStyle name="Pourcentage 4 2 2 2 3 4" xfId="21537"/>
    <cellStyle name="Pourcentage 4 2 2 2 3 5" xfId="32094"/>
    <cellStyle name="Pourcentage 4 2 2 2 3 6" xfId="42649"/>
    <cellStyle name="Pourcentage 4 2 2 2 3 7" xfId="53213"/>
    <cellStyle name="Pourcentage 4 2 2 2 4" xfId="8670"/>
    <cellStyle name="Pourcentage 4 2 2 2 4 2" xfId="24177"/>
    <cellStyle name="Pourcentage 4 2 2 2 4 3" xfId="34734"/>
    <cellStyle name="Pourcentage 4 2 2 2 4 4" xfId="45289"/>
    <cellStyle name="Pourcentage 4 2 2 2 4 5" xfId="55853"/>
    <cellStyle name="Pourcentage 4 2 2 2 5" xfId="3388"/>
    <cellStyle name="Pourcentage 4 2 2 2 6" xfId="13966"/>
    <cellStyle name="Pourcentage 4 2 2 2 7" xfId="18897"/>
    <cellStyle name="Pourcentage 4 2 2 2 8" xfId="29454"/>
    <cellStyle name="Pourcentage 4 2 2 2 9" xfId="40009"/>
    <cellStyle name="Pourcentage 4 2 2 3" xfId="1096"/>
    <cellStyle name="Pourcentage 4 2 2 3 10" xfId="50925"/>
    <cellStyle name="Pourcentage 4 2 2 3 2" xfId="2328"/>
    <cellStyle name="Pourcentage 4 2 2 3 2 2" xfId="7614"/>
    <cellStyle name="Pourcentage 4 2 2 3 2 2 2" xfId="12895"/>
    <cellStyle name="Pourcentage 4 2 2 3 2 2 2 2" xfId="28401"/>
    <cellStyle name="Pourcentage 4 2 2 3 2 2 2 3" xfId="38958"/>
    <cellStyle name="Pourcentage 4 2 2 3 2 2 2 4" xfId="49513"/>
    <cellStyle name="Pourcentage 4 2 2 3 2 2 2 5" xfId="60077"/>
    <cellStyle name="Pourcentage 4 2 2 3 2 2 3" xfId="18014"/>
    <cellStyle name="Pourcentage 4 2 2 3 2 2 4" xfId="23121"/>
    <cellStyle name="Pourcentage 4 2 2 3 2 2 5" xfId="33678"/>
    <cellStyle name="Pourcentage 4 2 2 3 2 2 6" xfId="44233"/>
    <cellStyle name="Pourcentage 4 2 2 3 2 2 7" xfId="54797"/>
    <cellStyle name="Pourcentage 4 2 2 3 2 3" xfId="10254"/>
    <cellStyle name="Pourcentage 4 2 2 3 2 3 2" xfId="25761"/>
    <cellStyle name="Pourcentage 4 2 2 3 2 3 3" xfId="36318"/>
    <cellStyle name="Pourcentage 4 2 2 3 2 3 4" xfId="46873"/>
    <cellStyle name="Pourcentage 4 2 2 3 2 3 5" xfId="57437"/>
    <cellStyle name="Pourcentage 4 2 2 3 2 4" xfId="4972"/>
    <cellStyle name="Pourcentage 4 2 2 3 2 5" xfId="15550"/>
    <cellStyle name="Pourcentage 4 2 2 3 2 6" xfId="20481"/>
    <cellStyle name="Pourcentage 4 2 2 3 2 7" xfId="31038"/>
    <cellStyle name="Pourcentage 4 2 2 3 2 8" xfId="41593"/>
    <cellStyle name="Pourcentage 4 2 2 3 2 9" xfId="52157"/>
    <cellStyle name="Pourcentage 4 2 2 3 3" xfId="6382"/>
    <cellStyle name="Pourcentage 4 2 2 3 3 2" xfId="11663"/>
    <cellStyle name="Pourcentage 4 2 2 3 3 2 2" xfId="27169"/>
    <cellStyle name="Pourcentage 4 2 2 3 3 2 3" xfId="37726"/>
    <cellStyle name="Pourcentage 4 2 2 3 3 2 4" xfId="48281"/>
    <cellStyle name="Pourcentage 4 2 2 3 3 2 5" xfId="58845"/>
    <cellStyle name="Pourcentage 4 2 2 3 3 3" xfId="16782"/>
    <cellStyle name="Pourcentage 4 2 2 3 3 4" xfId="21889"/>
    <cellStyle name="Pourcentage 4 2 2 3 3 5" xfId="32446"/>
    <cellStyle name="Pourcentage 4 2 2 3 3 6" xfId="43001"/>
    <cellStyle name="Pourcentage 4 2 2 3 3 7" xfId="53565"/>
    <cellStyle name="Pourcentage 4 2 2 3 4" xfId="9022"/>
    <cellStyle name="Pourcentage 4 2 2 3 4 2" xfId="24529"/>
    <cellStyle name="Pourcentage 4 2 2 3 4 3" xfId="35086"/>
    <cellStyle name="Pourcentage 4 2 2 3 4 4" xfId="45641"/>
    <cellStyle name="Pourcentage 4 2 2 3 4 5" xfId="56205"/>
    <cellStyle name="Pourcentage 4 2 2 3 5" xfId="3740"/>
    <cellStyle name="Pourcentage 4 2 2 3 6" xfId="14318"/>
    <cellStyle name="Pourcentage 4 2 2 3 7" xfId="19249"/>
    <cellStyle name="Pourcentage 4 2 2 3 8" xfId="29806"/>
    <cellStyle name="Pourcentage 4 2 2 3 9" xfId="40361"/>
    <cellStyle name="Pourcentage 4 2 2 4" xfId="1624"/>
    <cellStyle name="Pourcentage 4 2 2 4 2" xfId="6910"/>
    <cellStyle name="Pourcentage 4 2 2 4 2 2" xfId="12191"/>
    <cellStyle name="Pourcentage 4 2 2 4 2 2 2" xfId="27697"/>
    <cellStyle name="Pourcentage 4 2 2 4 2 2 3" xfId="38254"/>
    <cellStyle name="Pourcentage 4 2 2 4 2 2 4" xfId="48809"/>
    <cellStyle name="Pourcentage 4 2 2 4 2 2 5" xfId="59373"/>
    <cellStyle name="Pourcentage 4 2 2 4 2 3" xfId="17310"/>
    <cellStyle name="Pourcentage 4 2 2 4 2 4" xfId="22417"/>
    <cellStyle name="Pourcentage 4 2 2 4 2 5" xfId="32974"/>
    <cellStyle name="Pourcentage 4 2 2 4 2 6" xfId="43529"/>
    <cellStyle name="Pourcentage 4 2 2 4 2 7" xfId="54093"/>
    <cellStyle name="Pourcentage 4 2 2 4 3" xfId="9550"/>
    <cellStyle name="Pourcentage 4 2 2 4 3 2" xfId="25057"/>
    <cellStyle name="Pourcentage 4 2 2 4 3 3" xfId="35614"/>
    <cellStyle name="Pourcentage 4 2 2 4 3 4" xfId="46169"/>
    <cellStyle name="Pourcentage 4 2 2 4 3 5" xfId="56733"/>
    <cellStyle name="Pourcentage 4 2 2 4 4" xfId="4268"/>
    <cellStyle name="Pourcentage 4 2 2 4 5" xfId="14846"/>
    <cellStyle name="Pourcentage 4 2 2 4 6" xfId="19777"/>
    <cellStyle name="Pourcentage 4 2 2 4 7" xfId="30334"/>
    <cellStyle name="Pourcentage 4 2 2 4 8" xfId="40889"/>
    <cellStyle name="Pourcentage 4 2 2 4 9" xfId="51453"/>
    <cellStyle name="Pourcentage 4 2 2 5" xfId="5677"/>
    <cellStyle name="Pourcentage 4 2 2 5 2" xfId="10959"/>
    <cellStyle name="Pourcentage 4 2 2 5 2 2" xfId="26465"/>
    <cellStyle name="Pourcentage 4 2 2 5 2 3" xfId="37022"/>
    <cellStyle name="Pourcentage 4 2 2 5 2 4" xfId="47577"/>
    <cellStyle name="Pourcentage 4 2 2 5 2 5" xfId="58141"/>
    <cellStyle name="Pourcentage 4 2 2 5 3" xfId="16078"/>
    <cellStyle name="Pourcentage 4 2 2 5 4" xfId="21185"/>
    <cellStyle name="Pourcentage 4 2 2 5 5" xfId="31742"/>
    <cellStyle name="Pourcentage 4 2 2 5 6" xfId="42297"/>
    <cellStyle name="Pourcentage 4 2 2 5 7" xfId="52861"/>
    <cellStyle name="Pourcentage 4 2 2 6" xfId="8318"/>
    <cellStyle name="Pourcentage 4 2 2 6 2" xfId="23825"/>
    <cellStyle name="Pourcentage 4 2 2 6 3" xfId="34382"/>
    <cellStyle name="Pourcentage 4 2 2 6 4" xfId="44937"/>
    <cellStyle name="Pourcentage 4 2 2 6 5" xfId="55501"/>
    <cellStyle name="Pourcentage 4 2 2 7" xfId="3040"/>
    <cellStyle name="Pourcentage 4 2 2 8" xfId="13614"/>
    <cellStyle name="Pourcentage 4 2 2 9" xfId="18545"/>
    <cellStyle name="Pourcentage 4 2 3" xfId="567"/>
    <cellStyle name="Pourcentage 4 2 3 10" xfId="39833"/>
    <cellStyle name="Pourcentage 4 2 3 11" xfId="50397"/>
    <cellStyle name="Pourcentage 4 2 3 2" xfId="1272"/>
    <cellStyle name="Pourcentage 4 2 3 2 10" xfId="51101"/>
    <cellStyle name="Pourcentage 4 2 3 2 2" xfId="2504"/>
    <cellStyle name="Pourcentage 4 2 3 2 2 2" xfId="7790"/>
    <cellStyle name="Pourcentage 4 2 3 2 2 2 2" xfId="13071"/>
    <cellStyle name="Pourcentage 4 2 3 2 2 2 2 2" xfId="28577"/>
    <cellStyle name="Pourcentage 4 2 3 2 2 2 2 3" xfId="39134"/>
    <cellStyle name="Pourcentage 4 2 3 2 2 2 2 4" xfId="49689"/>
    <cellStyle name="Pourcentage 4 2 3 2 2 2 2 5" xfId="60253"/>
    <cellStyle name="Pourcentage 4 2 3 2 2 2 3" xfId="18190"/>
    <cellStyle name="Pourcentage 4 2 3 2 2 2 4" xfId="23297"/>
    <cellStyle name="Pourcentage 4 2 3 2 2 2 5" xfId="33854"/>
    <cellStyle name="Pourcentage 4 2 3 2 2 2 6" xfId="44409"/>
    <cellStyle name="Pourcentage 4 2 3 2 2 2 7" xfId="54973"/>
    <cellStyle name="Pourcentage 4 2 3 2 2 3" xfId="10430"/>
    <cellStyle name="Pourcentage 4 2 3 2 2 3 2" xfId="25937"/>
    <cellStyle name="Pourcentage 4 2 3 2 2 3 3" xfId="36494"/>
    <cellStyle name="Pourcentage 4 2 3 2 2 3 4" xfId="47049"/>
    <cellStyle name="Pourcentage 4 2 3 2 2 3 5" xfId="57613"/>
    <cellStyle name="Pourcentage 4 2 3 2 2 4" xfId="5148"/>
    <cellStyle name="Pourcentage 4 2 3 2 2 5" xfId="15726"/>
    <cellStyle name="Pourcentage 4 2 3 2 2 6" xfId="20657"/>
    <cellStyle name="Pourcentage 4 2 3 2 2 7" xfId="31214"/>
    <cellStyle name="Pourcentage 4 2 3 2 2 8" xfId="41769"/>
    <cellStyle name="Pourcentage 4 2 3 2 2 9" xfId="52333"/>
    <cellStyle name="Pourcentage 4 2 3 2 3" xfId="6558"/>
    <cellStyle name="Pourcentage 4 2 3 2 3 2" xfId="11839"/>
    <cellStyle name="Pourcentage 4 2 3 2 3 2 2" xfId="27345"/>
    <cellStyle name="Pourcentage 4 2 3 2 3 2 3" xfId="37902"/>
    <cellStyle name="Pourcentage 4 2 3 2 3 2 4" xfId="48457"/>
    <cellStyle name="Pourcentage 4 2 3 2 3 2 5" xfId="59021"/>
    <cellStyle name="Pourcentage 4 2 3 2 3 3" xfId="16958"/>
    <cellStyle name="Pourcentage 4 2 3 2 3 4" xfId="22065"/>
    <cellStyle name="Pourcentage 4 2 3 2 3 5" xfId="32622"/>
    <cellStyle name="Pourcentage 4 2 3 2 3 6" xfId="43177"/>
    <cellStyle name="Pourcentage 4 2 3 2 3 7" xfId="53741"/>
    <cellStyle name="Pourcentage 4 2 3 2 4" xfId="9198"/>
    <cellStyle name="Pourcentage 4 2 3 2 4 2" xfId="24705"/>
    <cellStyle name="Pourcentage 4 2 3 2 4 3" xfId="35262"/>
    <cellStyle name="Pourcentage 4 2 3 2 4 4" xfId="45817"/>
    <cellStyle name="Pourcentage 4 2 3 2 4 5" xfId="56381"/>
    <cellStyle name="Pourcentage 4 2 3 2 5" xfId="3916"/>
    <cellStyle name="Pourcentage 4 2 3 2 6" xfId="14494"/>
    <cellStyle name="Pourcentage 4 2 3 2 7" xfId="19425"/>
    <cellStyle name="Pourcentage 4 2 3 2 8" xfId="29982"/>
    <cellStyle name="Pourcentage 4 2 3 2 9" xfId="40537"/>
    <cellStyle name="Pourcentage 4 2 3 3" xfId="1800"/>
    <cellStyle name="Pourcentage 4 2 3 3 2" xfId="7086"/>
    <cellStyle name="Pourcentage 4 2 3 3 2 2" xfId="12367"/>
    <cellStyle name="Pourcentage 4 2 3 3 2 2 2" xfId="27873"/>
    <cellStyle name="Pourcentage 4 2 3 3 2 2 3" xfId="38430"/>
    <cellStyle name="Pourcentage 4 2 3 3 2 2 4" xfId="48985"/>
    <cellStyle name="Pourcentage 4 2 3 3 2 2 5" xfId="59549"/>
    <cellStyle name="Pourcentage 4 2 3 3 2 3" xfId="17486"/>
    <cellStyle name="Pourcentage 4 2 3 3 2 4" xfId="22593"/>
    <cellStyle name="Pourcentage 4 2 3 3 2 5" xfId="33150"/>
    <cellStyle name="Pourcentage 4 2 3 3 2 6" xfId="43705"/>
    <cellStyle name="Pourcentage 4 2 3 3 2 7" xfId="54269"/>
    <cellStyle name="Pourcentage 4 2 3 3 3" xfId="9726"/>
    <cellStyle name="Pourcentage 4 2 3 3 3 2" xfId="25233"/>
    <cellStyle name="Pourcentage 4 2 3 3 3 3" xfId="35790"/>
    <cellStyle name="Pourcentage 4 2 3 3 3 4" xfId="46345"/>
    <cellStyle name="Pourcentage 4 2 3 3 3 5" xfId="56909"/>
    <cellStyle name="Pourcentage 4 2 3 3 4" xfId="4444"/>
    <cellStyle name="Pourcentage 4 2 3 3 5" xfId="15022"/>
    <cellStyle name="Pourcentage 4 2 3 3 6" xfId="19953"/>
    <cellStyle name="Pourcentage 4 2 3 3 7" xfId="30510"/>
    <cellStyle name="Pourcentage 4 2 3 3 8" xfId="41065"/>
    <cellStyle name="Pourcentage 4 2 3 3 9" xfId="51629"/>
    <cellStyle name="Pourcentage 4 2 3 4" xfId="5853"/>
    <cellStyle name="Pourcentage 4 2 3 4 2" xfId="11135"/>
    <cellStyle name="Pourcentage 4 2 3 4 2 2" xfId="26641"/>
    <cellStyle name="Pourcentage 4 2 3 4 2 3" xfId="37198"/>
    <cellStyle name="Pourcentage 4 2 3 4 2 4" xfId="47753"/>
    <cellStyle name="Pourcentage 4 2 3 4 2 5" xfId="58317"/>
    <cellStyle name="Pourcentage 4 2 3 4 3" xfId="16254"/>
    <cellStyle name="Pourcentage 4 2 3 4 4" xfId="21361"/>
    <cellStyle name="Pourcentage 4 2 3 4 5" xfId="31918"/>
    <cellStyle name="Pourcentage 4 2 3 4 6" xfId="42473"/>
    <cellStyle name="Pourcentage 4 2 3 4 7" xfId="53037"/>
    <cellStyle name="Pourcentage 4 2 3 5" xfId="8494"/>
    <cellStyle name="Pourcentage 4 2 3 5 2" xfId="24001"/>
    <cellStyle name="Pourcentage 4 2 3 5 3" xfId="34558"/>
    <cellStyle name="Pourcentage 4 2 3 5 4" xfId="45113"/>
    <cellStyle name="Pourcentage 4 2 3 5 5" xfId="55677"/>
    <cellStyle name="Pourcentage 4 2 3 6" xfId="3212"/>
    <cellStyle name="Pourcentage 4 2 3 7" xfId="13790"/>
    <cellStyle name="Pourcentage 4 2 3 8" xfId="18721"/>
    <cellStyle name="Pourcentage 4 2 3 9" xfId="29278"/>
    <cellStyle name="Pourcentage 4 2 4" xfId="920"/>
    <cellStyle name="Pourcentage 4 2 4 10" xfId="50749"/>
    <cellStyle name="Pourcentage 4 2 4 2" xfId="2152"/>
    <cellStyle name="Pourcentage 4 2 4 2 2" xfId="7438"/>
    <cellStyle name="Pourcentage 4 2 4 2 2 2" xfId="12719"/>
    <cellStyle name="Pourcentage 4 2 4 2 2 2 2" xfId="28225"/>
    <cellStyle name="Pourcentage 4 2 4 2 2 2 3" xfId="38782"/>
    <cellStyle name="Pourcentage 4 2 4 2 2 2 4" xfId="49337"/>
    <cellStyle name="Pourcentage 4 2 4 2 2 2 5" xfId="59901"/>
    <cellStyle name="Pourcentage 4 2 4 2 2 3" xfId="17838"/>
    <cellStyle name="Pourcentage 4 2 4 2 2 4" xfId="22945"/>
    <cellStyle name="Pourcentage 4 2 4 2 2 5" xfId="33502"/>
    <cellStyle name="Pourcentage 4 2 4 2 2 6" xfId="44057"/>
    <cellStyle name="Pourcentage 4 2 4 2 2 7" xfId="54621"/>
    <cellStyle name="Pourcentage 4 2 4 2 3" xfId="10078"/>
    <cellStyle name="Pourcentage 4 2 4 2 3 2" xfId="25585"/>
    <cellStyle name="Pourcentage 4 2 4 2 3 3" xfId="36142"/>
    <cellStyle name="Pourcentage 4 2 4 2 3 4" xfId="46697"/>
    <cellStyle name="Pourcentage 4 2 4 2 3 5" xfId="57261"/>
    <cellStyle name="Pourcentage 4 2 4 2 4" xfId="4796"/>
    <cellStyle name="Pourcentage 4 2 4 2 5" xfId="15374"/>
    <cellStyle name="Pourcentage 4 2 4 2 6" xfId="20305"/>
    <cellStyle name="Pourcentage 4 2 4 2 7" xfId="30862"/>
    <cellStyle name="Pourcentage 4 2 4 2 8" xfId="41417"/>
    <cellStyle name="Pourcentage 4 2 4 2 9" xfId="51981"/>
    <cellStyle name="Pourcentage 4 2 4 3" xfId="6206"/>
    <cellStyle name="Pourcentage 4 2 4 3 2" xfId="11487"/>
    <cellStyle name="Pourcentage 4 2 4 3 2 2" xfId="26993"/>
    <cellStyle name="Pourcentage 4 2 4 3 2 3" xfId="37550"/>
    <cellStyle name="Pourcentage 4 2 4 3 2 4" xfId="48105"/>
    <cellStyle name="Pourcentage 4 2 4 3 2 5" xfId="58669"/>
    <cellStyle name="Pourcentage 4 2 4 3 3" xfId="16606"/>
    <cellStyle name="Pourcentage 4 2 4 3 4" xfId="21713"/>
    <cellStyle name="Pourcentage 4 2 4 3 5" xfId="32270"/>
    <cellStyle name="Pourcentage 4 2 4 3 6" xfId="42825"/>
    <cellStyle name="Pourcentage 4 2 4 3 7" xfId="53389"/>
    <cellStyle name="Pourcentage 4 2 4 4" xfId="8846"/>
    <cellStyle name="Pourcentage 4 2 4 4 2" xfId="24353"/>
    <cellStyle name="Pourcentage 4 2 4 4 3" xfId="34910"/>
    <cellStyle name="Pourcentage 4 2 4 4 4" xfId="45465"/>
    <cellStyle name="Pourcentage 4 2 4 4 5" xfId="56029"/>
    <cellStyle name="Pourcentage 4 2 4 5" xfId="3564"/>
    <cellStyle name="Pourcentage 4 2 4 6" xfId="14142"/>
    <cellStyle name="Pourcentage 4 2 4 7" xfId="19073"/>
    <cellStyle name="Pourcentage 4 2 4 8" xfId="29630"/>
    <cellStyle name="Pourcentage 4 2 4 9" xfId="40185"/>
    <cellStyle name="Pourcentage 4 2 5" xfId="1448"/>
    <cellStyle name="Pourcentage 4 2 5 2" xfId="6734"/>
    <cellStyle name="Pourcentage 4 2 5 2 2" xfId="12015"/>
    <cellStyle name="Pourcentage 4 2 5 2 2 2" xfId="27521"/>
    <cellStyle name="Pourcentage 4 2 5 2 2 3" xfId="38078"/>
    <cellStyle name="Pourcentage 4 2 5 2 2 4" xfId="48633"/>
    <cellStyle name="Pourcentage 4 2 5 2 2 5" xfId="59197"/>
    <cellStyle name="Pourcentage 4 2 5 2 3" xfId="17134"/>
    <cellStyle name="Pourcentage 4 2 5 2 4" xfId="22241"/>
    <cellStyle name="Pourcentage 4 2 5 2 5" xfId="32798"/>
    <cellStyle name="Pourcentage 4 2 5 2 6" xfId="43353"/>
    <cellStyle name="Pourcentage 4 2 5 2 7" xfId="53917"/>
    <cellStyle name="Pourcentage 4 2 5 3" xfId="9374"/>
    <cellStyle name="Pourcentage 4 2 5 3 2" xfId="24881"/>
    <cellStyle name="Pourcentage 4 2 5 3 3" xfId="35438"/>
    <cellStyle name="Pourcentage 4 2 5 3 4" xfId="45993"/>
    <cellStyle name="Pourcentage 4 2 5 3 5" xfId="56557"/>
    <cellStyle name="Pourcentage 4 2 5 4" xfId="4092"/>
    <cellStyle name="Pourcentage 4 2 5 5" xfId="14670"/>
    <cellStyle name="Pourcentage 4 2 5 6" xfId="19601"/>
    <cellStyle name="Pourcentage 4 2 5 7" xfId="30158"/>
    <cellStyle name="Pourcentage 4 2 5 8" xfId="40713"/>
    <cellStyle name="Pourcentage 4 2 5 9" xfId="51277"/>
    <cellStyle name="Pourcentage 4 2 6" xfId="2680"/>
    <cellStyle name="Pourcentage 4 2 6 2" xfId="7966"/>
    <cellStyle name="Pourcentage 4 2 6 2 2" xfId="13247"/>
    <cellStyle name="Pourcentage 4 2 6 2 2 2" xfId="28753"/>
    <cellStyle name="Pourcentage 4 2 6 2 2 3" xfId="39310"/>
    <cellStyle name="Pourcentage 4 2 6 2 2 4" xfId="49865"/>
    <cellStyle name="Pourcentage 4 2 6 2 2 5" xfId="60429"/>
    <cellStyle name="Pourcentage 4 2 6 2 3" xfId="23473"/>
    <cellStyle name="Pourcentage 4 2 6 2 4" xfId="34030"/>
    <cellStyle name="Pourcentage 4 2 6 2 5" xfId="44585"/>
    <cellStyle name="Pourcentage 4 2 6 2 6" xfId="55149"/>
    <cellStyle name="Pourcentage 4 2 6 3" xfId="10606"/>
    <cellStyle name="Pourcentage 4 2 6 3 2" xfId="26113"/>
    <cellStyle name="Pourcentage 4 2 6 3 3" xfId="36670"/>
    <cellStyle name="Pourcentage 4 2 6 3 4" xfId="47225"/>
    <cellStyle name="Pourcentage 4 2 6 3 5" xfId="57789"/>
    <cellStyle name="Pourcentage 4 2 6 4" xfId="5324"/>
    <cellStyle name="Pourcentage 4 2 6 5" xfId="15902"/>
    <cellStyle name="Pourcentage 4 2 6 6" xfId="20833"/>
    <cellStyle name="Pourcentage 4 2 6 7" xfId="31390"/>
    <cellStyle name="Pourcentage 4 2 6 8" xfId="41945"/>
    <cellStyle name="Pourcentage 4 2 6 9" xfId="52509"/>
    <cellStyle name="Pourcentage 4 2 7" xfId="5501"/>
    <cellStyle name="Pourcentage 4 2 7 2" xfId="10783"/>
    <cellStyle name="Pourcentage 4 2 7 2 2" xfId="26289"/>
    <cellStyle name="Pourcentage 4 2 7 2 3" xfId="36846"/>
    <cellStyle name="Pourcentage 4 2 7 2 4" xfId="47401"/>
    <cellStyle name="Pourcentage 4 2 7 2 5" xfId="57965"/>
    <cellStyle name="Pourcentage 4 2 7 3" xfId="21009"/>
    <cellStyle name="Pourcentage 4 2 7 4" xfId="31566"/>
    <cellStyle name="Pourcentage 4 2 7 5" xfId="42121"/>
    <cellStyle name="Pourcentage 4 2 7 6" xfId="52685"/>
    <cellStyle name="Pourcentage 4 2 8" xfId="8142"/>
    <cellStyle name="Pourcentage 4 2 8 2" xfId="23649"/>
    <cellStyle name="Pourcentage 4 2 8 3" xfId="34206"/>
    <cellStyle name="Pourcentage 4 2 8 4" xfId="44761"/>
    <cellStyle name="Pourcentage 4 2 8 5" xfId="55325"/>
    <cellStyle name="Pourcentage 4 2 9" xfId="2857"/>
    <cellStyle name="Pourcentage 4 3" xfId="304"/>
    <cellStyle name="Pourcentage 4 3 10" xfId="29019"/>
    <cellStyle name="Pourcentage 4 3 11" xfId="39574"/>
    <cellStyle name="Pourcentage 4 3 12" xfId="50134"/>
    <cellStyle name="Pourcentage 4 3 2" xfId="657"/>
    <cellStyle name="Pourcentage 4 3 2 10" xfId="50486"/>
    <cellStyle name="Pourcentage 4 3 2 2" xfId="1889"/>
    <cellStyle name="Pourcentage 4 3 2 2 2" xfId="7175"/>
    <cellStyle name="Pourcentage 4 3 2 2 2 2" xfId="12456"/>
    <cellStyle name="Pourcentage 4 3 2 2 2 2 2" xfId="27962"/>
    <cellStyle name="Pourcentage 4 3 2 2 2 2 3" xfId="38519"/>
    <cellStyle name="Pourcentage 4 3 2 2 2 2 4" xfId="49074"/>
    <cellStyle name="Pourcentage 4 3 2 2 2 2 5" xfId="59638"/>
    <cellStyle name="Pourcentage 4 3 2 2 2 3" xfId="17575"/>
    <cellStyle name="Pourcentage 4 3 2 2 2 4" xfId="22682"/>
    <cellStyle name="Pourcentage 4 3 2 2 2 5" xfId="33239"/>
    <cellStyle name="Pourcentage 4 3 2 2 2 6" xfId="43794"/>
    <cellStyle name="Pourcentage 4 3 2 2 2 7" xfId="54358"/>
    <cellStyle name="Pourcentage 4 3 2 2 3" xfId="9815"/>
    <cellStyle name="Pourcentage 4 3 2 2 3 2" xfId="25322"/>
    <cellStyle name="Pourcentage 4 3 2 2 3 3" xfId="35879"/>
    <cellStyle name="Pourcentage 4 3 2 2 3 4" xfId="46434"/>
    <cellStyle name="Pourcentage 4 3 2 2 3 5" xfId="56998"/>
    <cellStyle name="Pourcentage 4 3 2 2 4" xfId="4533"/>
    <cellStyle name="Pourcentage 4 3 2 2 5" xfId="15111"/>
    <cellStyle name="Pourcentage 4 3 2 2 6" xfId="20042"/>
    <cellStyle name="Pourcentage 4 3 2 2 7" xfId="30599"/>
    <cellStyle name="Pourcentage 4 3 2 2 8" xfId="41154"/>
    <cellStyle name="Pourcentage 4 3 2 2 9" xfId="51718"/>
    <cellStyle name="Pourcentage 4 3 2 3" xfId="5943"/>
    <cellStyle name="Pourcentage 4 3 2 3 2" xfId="11224"/>
    <cellStyle name="Pourcentage 4 3 2 3 2 2" xfId="26730"/>
    <cellStyle name="Pourcentage 4 3 2 3 2 3" xfId="37287"/>
    <cellStyle name="Pourcentage 4 3 2 3 2 4" xfId="47842"/>
    <cellStyle name="Pourcentage 4 3 2 3 2 5" xfId="58406"/>
    <cellStyle name="Pourcentage 4 3 2 3 3" xfId="16343"/>
    <cellStyle name="Pourcentage 4 3 2 3 4" xfId="21450"/>
    <cellStyle name="Pourcentage 4 3 2 3 5" xfId="32007"/>
    <cellStyle name="Pourcentage 4 3 2 3 6" xfId="42562"/>
    <cellStyle name="Pourcentage 4 3 2 3 7" xfId="53126"/>
    <cellStyle name="Pourcentage 4 3 2 4" xfId="8583"/>
    <cellStyle name="Pourcentage 4 3 2 4 2" xfId="24090"/>
    <cellStyle name="Pourcentage 4 3 2 4 3" xfId="34647"/>
    <cellStyle name="Pourcentage 4 3 2 4 4" xfId="45202"/>
    <cellStyle name="Pourcentage 4 3 2 4 5" xfId="55766"/>
    <cellStyle name="Pourcentage 4 3 2 5" xfId="3301"/>
    <cellStyle name="Pourcentage 4 3 2 6" xfId="13879"/>
    <cellStyle name="Pourcentage 4 3 2 7" xfId="18810"/>
    <cellStyle name="Pourcentage 4 3 2 8" xfId="29367"/>
    <cellStyle name="Pourcentage 4 3 2 9" xfId="39922"/>
    <cellStyle name="Pourcentage 4 3 3" xfId="1009"/>
    <cellStyle name="Pourcentage 4 3 3 10" xfId="50838"/>
    <cellStyle name="Pourcentage 4 3 3 2" xfId="2241"/>
    <cellStyle name="Pourcentage 4 3 3 2 2" xfId="7527"/>
    <cellStyle name="Pourcentage 4 3 3 2 2 2" xfId="12808"/>
    <cellStyle name="Pourcentage 4 3 3 2 2 2 2" xfId="28314"/>
    <cellStyle name="Pourcentage 4 3 3 2 2 2 3" xfId="38871"/>
    <cellStyle name="Pourcentage 4 3 3 2 2 2 4" xfId="49426"/>
    <cellStyle name="Pourcentage 4 3 3 2 2 2 5" xfId="59990"/>
    <cellStyle name="Pourcentage 4 3 3 2 2 3" xfId="17927"/>
    <cellStyle name="Pourcentage 4 3 3 2 2 4" xfId="23034"/>
    <cellStyle name="Pourcentage 4 3 3 2 2 5" xfId="33591"/>
    <cellStyle name="Pourcentage 4 3 3 2 2 6" xfId="44146"/>
    <cellStyle name="Pourcentage 4 3 3 2 2 7" xfId="54710"/>
    <cellStyle name="Pourcentage 4 3 3 2 3" xfId="10167"/>
    <cellStyle name="Pourcentage 4 3 3 2 3 2" xfId="25674"/>
    <cellStyle name="Pourcentage 4 3 3 2 3 3" xfId="36231"/>
    <cellStyle name="Pourcentage 4 3 3 2 3 4" xfId="46786"/>
    <cellStyle name="Pourcentage 4 3 3 2 3 5" xfId="57350"/>
    <cellStyle name="Pourcentage 4 3 3 2 4" xfId="4885"/>
    <cellStyle name="Pourcentage 4 3 3 2 5" xfId="15463"/>
    <cellStyle name="Pourcentage 4 3 3 2 6" xfId="20394"/>
    <cellStyle name="Pourcentage 4 3 3 2 7" xfId="30951"/>
    <cellStyle name="Pourcentage 4 3 3 2 8" xfId="41506"/>
    <cellStyle name="Pourcentage 4 3 3 2 9" xfId="52070"/>
    <cellStyle name="Pourcentage 4 3 3 3" xfId="6295"/>
    <cellStyle name="Pourcentage 4 3 3 3 2" xfId="11576"/>
    <cellStyle name="Pourcentage 4 3 3 3 2 2" xfId="27082"/>
    <cellStyle name="Pourcentage 4 3 3 3 2 3" xfId="37639"/>
    <cellStyle name="Pourcentage 4 3 3 3 2 4" xfId="48194"/>
    <cellStyle name="Pourcentage 4 3 3 3 2 5" xfId="58758"/>
    <cellStyle name="Pourcentage 4 3 3 3 3" xfId="16695"/>
    <cellStyle name="Pourcentage 4 3 3 3 4" xfId="21802"/>
    <cellStyle name="Pourcentage 4 3 3 3 5" xfId="32359"/>
    <cellStyle name="Pourcentage 4 3 3 3 6" xfId="42914"/>
    <cellStyle name="Pourcentage 4 3 3 3 7" xfId="53478"/>
    <cellStyle name="Pourcentage 4 3 3 4" xfId="8935"/>
    <cellStyle name="Pourcentage 4 3 3 4 2" xfId="24442"/>
    <cellStyle name="Pourcentage 4 3 3 4 3" xfId="34999"/>
    <cellStyle name="Pourcentage 4 3 3 4 4" xfId="45554"/>
    <cellStyle name="Pourcentage 4 3 3 4 5" xfId="56118"/>
    <cellStyle name="Pourcentage 4 3 3 5" xfId="3653"/>
    <cellStyle name="Pourcentage 4 3 3 6" xfId="14231"/>
    <cellStyle name="Pourcentage 4 3 3 7" xfId="19162"/>
    <cellStyle name="Pourcentage 4 3 3 8" xfId="29719"/>
    <cellStyle name="Pourcentage 4 3 3 9" xfId="40274"/>
    <cellStyle name="Pourcentage 4 3 4" xfId="1537"/>
    <cellStyle name="Pourcentage 4 3 4 2" xfId="6823"/>
    <cellStyle name="Pourcentage 4 3 4 2 2" xfId="12104"/>
    <cellStyle name="Pourcentage 4 3 4 2 2 2" xfId="27610"/>
    <cellStyle name="Pourcentage 4 3 4 2 2 3" xfId="38167"/>
    <cellStyle name="Pourcentage 4 3 4 2 2 4" xfId="48722"/>
    <cellStyle name="Pourcentage 4 3 4 2 2 5" xfId="59286"/>
    <cellStyle name="Pourcentage 4 3 4 2 3" xfId="17223"/>
    <cellStyle name="Pourcentage 4 3 4 2 4" xfId="22330"/>
    <cellStyle name="Pourcentage 4 3 4 2 5" xfId="32887"/>
    <cellStyle name="Pourcentage 4 3 4 2 6" xfId="43442"/>
    <cellStyle name="Pourcentage 4 3 4 2 7" xfId="54006"/>
    <cellStyle name="Pourcentage 4 3 4 3" xfId="9463"/>
    <cellStyle name="Pourcentage 4 3 4 3 2" xfId="24970"/>
    <cellStyle name="Pourcentage 4 3 4 3 3" xfId="35527"/>
    <cellStyle name="Pourcentage 4 3 4 3 4" xfId="46082"/>
    <cellStyle name="Pourcentage 4 3 4 3 5" xfId="56646"/>
    <cellStyle name="Pourcentage 4 3 4 4" xfId="4181"/>
    <cellStyle name="Pourcentage 4 3 4 5" xfId="14759"/>
    <cellStyle name="Pourcentage 4 3 4 6" xfId="19690"/>
    <cellStyle name="Pourcentage 4 3 4 7" xfId="30247"/>
    <cellStyle name="Pourcentage 4 3 4 8" xfId="40802"/>
    <cellStyle name="Pourcentage 4 3 4 9" xfId="51366"/>
    <cellStyle name="Pourcentage 4 3 5" xfId="5590"/>
    <cellStyle name="Pourcentage 4 3 5 2" xfId="10872"/>
    <cellStyle name="Pourcentage 4 3 5 2 2" xfId="26378"/>
    <cellStyle name="Pourcentage 4 3 5 2 3" xfId="36935"/>
    <cellStyle name="Pourcentage 4 3 5 2 4" xfId="47490"/>
    <cellStyle name="Pourcentage 4 3 5 2 5" xfId="58054"/>
    <cellStyle name="Pourcentage 4 3 5 3" xfId="15991"/>
    <cellStyle name="Pourcentage 4 3 5 4" xfId="21098"/>
    <cellStyle name="Pourcentage 4 3 5 5" xfId="31655"/>
    <cellStyle name="Pourcentage 4 3 5 6" xfId="42210"/>
    <cellStyle name="Pourcentage 4 3 5 7" xfId="52774"/>
    <cellStyle name="Pourcentage 4 3 6" xfId="8231"/>
    <cellStyle name="Pourcentage 4 3 6 2" xfId="23738"/>
    <cellStyle name="Pourcentage 4 3 6 3" xfId="34295"/>
    <cellStyle name="Pourcentage 4 3 6 4" xfId="44850"/>
    <cellStyle name="Pourcentage 4 3 6 5" xfId="55414"/>
    <cellStyle name="Pourcentage 4 3 7" xfId="2953"/>
    <cellStyle name="Pourcentage 4 3 8" xfId="13527"/>
    <cellStyle name="Pourcentage 4 3 9" xfId="18458"/>
    <cellStyle name="Pourcentage 4 4" xfId="480"/>
    <cellStyle name="Pourcentage 4 4 10" xfId="39748"/>
    <cellStyle name="Pourcentage 4 4 11" xfId="50310"/>
    <cellStyle name="Pourcentage 4 4 2" xfId="1185"/>
    <cellStyle name="Pourcentage 4 4 2 10" xfId="51014"/>
    <cellStyle name="Pourcentage 4 4 2 2" xfId="2417"/>
    <cellStyle name="Pourcentage 4 4 2 2 2" xfId="7703"/>
    <cellStyle name="Pourcentage 4 4 2 2 2 2" xfId="12984"/>
    <cellStyle name="Pourcentage 4 4 2 2 2 2 2" xfId="28490"/>
    <cellStyle name="Pourcentage 4 4 2 2 2 2 3" xfId="39047"/>
    <cellStyle name="Pourcentage 4 4 2 2 2 2 4" xfId="49602"/>
    <cellStyle name="Pourcentage 4 4 2 2 2 2 5" xfId="60166"/>
    <cellStyle name="Pourcentage 4 4 2 2 2 3" xfId="18103"/>
    <cellStyle name="Pourcentage 4 4 2 2 2 4" xfId="23210"/>
    <cellStyle name="Pourcentage 4 4 2 2 2 5" xfId="33767"/>
    <cellStyle name="Pourcentage 4 4 2 2 2 6" xfId="44322"/>
    <cellStyle name="Pourcentage 4 4 2 2 2 7" xfId="54886"/>
    <cellStyle name="Pourcentage 4 4 2 2 3" xfId="10343"/>
    <cellStyle name="Pourcentage 4 4 2 2 3 2" xfId="25850"/>
    <cellStyle name="Pourcentage 4 4 2 2 3 3" xfId="36407"/>
    <cellStyle name="Pourcentage 4 4 2 2 3 4" xfId="46962"/>
    <cellStyle name="Pourcentage 4 4 2 2 3 5" xfId="57526"/>
    <cellStyle name="Pourcentage 4 4 2 2 4" xfId="5061"/>
    <cellStyle name="Pourcentage 4 4 2 2 5" xfId="15639"/>
    <cellStyle name="Pourcentage 4 4 2 2 6" xfId="20570"/>
    <cellStyle name="Pourcentage 4 4 2 2 7" xfId="31127"/>
    <cellStyle name="Pourcentage 4 4 2 2 8" xfId="41682"/>
    <cellStyle name="Pourcentage 4 4 2 2 9" xfId="52246"/>
    <cellStyle name="Pourcentage 4 4 2 3" xfId="6471"/>
    <cellStyle name="Pourcentage 4 4 2 3 2" xfId="11752"/>
    <cellStyle name="Pourcentage 4 4 2 3 2 2" xfId="27258"/>
    <cellStyle name="Pourcentage 4 4 2 3 2 3" xfId="37815"/>
    <cellStyle name="Pourcentage 4 4 2 3 2 4" xfId="48370"/>
    <cellStyle name="Pourcentage 4 4 2 3 2 5" xfId="58934"/>
    <cellStyle name="Pourcentage 4 4 2 3 3" xfId="16871"/>
    <cellStyle name="Pourcentage 4 4 2 3 4" xfId="21978"/>
    <cellStyle name="Pourcentage 4 4 2 3 5" xfId="32535"/>
    <cellStyle name="Pourcentage 4 4 2 3 6" xfId="43090"/>
    <cellStyle name="Pourcentage 4 4 2 3 7" xfId="53654"/>
    <cellStyle name="Pourcentage 4 4 2 4" xfId="9111"/>
    <cellStyle name="Pourcentage 4 4 2 4 2" xfId="24618"/>
    <cellStyle name="Pourcentage 4 4 2 4 3" xfId="35175"/>
    <cellStyle name="Pourcentage 4 4 2 4 4" xfId="45730"/>
    <cellStyle name="Pourcentage 4 4 2 4 5" xfId="56294"/>
    <cellStyle name="Pourcentage 4 4 2 5" xfId="3829"/>
    <cellStyle name="Pourcentage 4 4 2 6" xfId="14407"/>
    <cellStyle name="Pourcentage 4 4 2 7" xfId="19338"/>
    <cellStyle name="Pourcentage 4 4 2 8" xfId="29895"/>
    <cellStyle name="Pourcentage 4 4 2 9" xfId="40450"/>
    <cellStyle name="Pourcentage 4 4 3" xfId="1713"/>
    <cellStyle name="Pourcentage 4 4 3 2" xfId="6999"/>
    <cellStyle name="Pourcentage 4 4 3 2 2" xfId="12280"/>
    <cellStyle name="Pourcentage 4 4 3 2 2 2" xfId="27786"/>
    <cellStyle name="Pourcentage 4 4 3 2 2 3" xfId="38343"/>
    <cellStyle name="Pourcentage 4 4 3 2 2 4" xfId="48898"/>
    <cellStyle name="Pourcentage 4 4 3 2 2 5" xfId="59462"/>
    <cellStyle name="Pourcentage 4 4 3 2 3" xfId="17399"/>
    <cellStyle name="Pourcentage 4 4 3 2 4" xfId="22506"/>
    <cellStyle name="Pourcentage 4 4 3 2 5" xfId="33063"/>
    <cellStyle name="Pourcentage 4 4 3 2 6" xfId="43618"/>
    <cellStyle name="Pourcentage 4 4 3 2 7" xfId="54182"/>
    <cellStyle name="Pourcentage 4 4 3 3" xfId="9639"/>
    <cellStyle name="Pourcentage 4 4 3 3 2" xfId="25146"/>
    <cellStyle name="Pourcentage 4 4 3 3 3" xfId="35703"/>
    <cellStyle name="Pourcentage 4 4 3 3 4" xfId="46258"/>
    <cellStyle name="Pourcentage 4 4 3 3 5" xfId="56822"/>
    <cellStyle name="Pourcentage 4 4 3 4" xfId="4357"/>
    <cellStyle name="Pourcentage 4 4 3 5" xfId="14935"/>
    <cellStyle name="Pourcentage 4 4 3 6" xfId="19866"/>
    <cellStyle name="Pourcentage 4 4 3 7" xfId="30423"/>
    <cellStyle name="Pourcentage 4 4 3 8" xfId="40978"/>
    <cellStyle name="Pourcentage 4 4 3 9" xfId="51542"/>
    <cellStyle name="Pourcentage 4 4 4" xfId="5766"/>
    <cellStyle name="Pourcentage 4 4 4 2" xfId="11048"/>
    <cellStyle name="Pourcentage 4 4 4 2 2" xfId="26554"/>
    <cellStyle name="Pourcentage 4 4 4 2 3" xfId="37111"/>
    <cellStyle name="Pourcentage 4 4 4 2 4" xfId="47666"/>
    <cellStyle name="Pourcentage 4 4 4 2 5" xfId="58230"/>
    <cellStyle name="Pourcentage 4 4 4 3" xfId="16167"/>
    <cellStyle name="Pourcentage 4 4 4 4" xfId="21274"/>
    <cellStyle name="Pourcentage 4 4 4 5" xfId="31831"/>
    <cellStyle name="Pourcentage 4 4 4 6" xfId="42386"/>
    <cellStyle name="Pourcentage 4 4 4 7" xfId="52950"/>
    <cellStyle name="Pourcentage 4 4 5" xfId="8407"/>
    <cellStyle name="Pourcentage 4 4 5 2" xfId="23914"/>
    <cellStyle name="Pourcentage 4 4 5 3" xfId="34471"/>
    <cellStyle name="Pourcentage 4 4 5 4" xfId="45026"/>
    <cellStyle name="Pourcentage 4 4 5 5" xfId="55590"/>
    <cellStyle name="Pourcentage 4 4 6" xfId="3127"/>
    <cellStyle name="Pourcentage 4 4 7" xfId="13703"/>
    <cellStyle name="Pourcentage 4 4 8" xfId="18634"/>
    <cellStyle name="Pourcentage 4 4 9" xfId="29193"/>
    <cellStyle name="Pourcentage 4 5" xfId="833"/>
    <cellStyle name="Pourcentage 4 5 10" xfId="50662"/>
    <cellStyle name="Pourcentage 4 5 2" xfId="2065"/>
    <cellStyle name="Pourcentage 4 5 2 2" xfId="7351"/>
    <cellStyle name="Pourcentage 4 5 2 2 2" xfId="12632"/>
    <cellStyle name="Pourcentage 4 5 2 2 2 2" xfId="28138"/>
    <cellStyle name="Pourcentage 4 5 2 2 2 3" xfId="38695"/>
    <cellStyle name="Pourcentage 4 5 2 2 2 4" xfId="49250"/>
    <cellStyle name="Pourcentage 4 5 2 2 2 5" xfId="59814"/>
    <cellStyle name="Pourcentage 4 5 2 2 3" xfId="17751"/>
    <cellStyle name="Pourcentage 4 5 2 2 4" xfId="22858"/>
    <cellStyle name="Pourcentage 4 5 2 2 5" xfId="33415"/>
    <cellStyle name="Pourcentage 4 5 2 2 6" xfId="43970"/>
    <cellStyle name="Pourcentage 4 5 2 2 7" xfId="54534"/>
    <cellStyle name="Pourcentage 4 5 2 3" xfId="9991"/>
    <cellStyle name="Pourcentage 4 5 2 3 2" xfId="25498"/>
    <cellStyle name="Pourcentage 4 5 2 3 3" xfId="36055"/>
    <cellStyle name="Pourcentage 4 5 2 3 4" xfId="46610"/>
    <cellStyle name="Pourcentage 4 5 2 3 5" xfId="57174"/>
    <cellStyle name="Pourcentage 4 5 2 4" xfId="4709"/>
    <cellStyle name="Pourcentage 4 5 2 5" xfId="15287"/>
    <cellStyle name="Pourcentage 4 5 2 6" xfId="20218"/>
    <cellStyle name="Pourcentage 4 5 2 7" xfId="30775"/>
    <cellStyle name="Pourcentage 4 5 2 8" xfId="41330"/>
    <cellStyle name="Pourcentage 4 5 2 9" xfId="51894"/>
    <cellStyle name="Pourcentage 4 5 3" xfId="6119"/>
    <cellStyle name="Pourcentage 4 5 3 2" xfId="11400"/>
    <cellStyle name="Pourcentage 4 5 3 2 2" xfId="26906"/>
    <cellStyle name="Pourcentage 4 5 3 2 3" xfId="37463"/>
    <cellStyle name="Pourcentage 4 5 3 2 4" xfId="48018"/>
    <cellStyle name="Pourcentage 4 5 3 2 5" xfId="58582"/>
    <cellStyle name="Pourcentage 4 5 3 3" xfId="16519"/>
    <cellStyle name="Pourcentage 4 5 3 4" xfId="21626"/>
    <cellStyle name="Pourcentage 4 5 3 5" xfId="32183"/>
    <cellStyle name="Pourcentage 4 5 3 6" xfId="42738"/>
    <cellStyle name="Pourcentage 4 5 3 7" xfId="53302"/>
    <cellStyle name="Pourcentage 4 5 4" xfId="8759"/>
    <cellStyle name="Pourcentage 4 5 4 2" xfId="24266"/>
    <cellStyle name="Pourcentage 4 5 4 3" xfId="34823"/>
    <cellStyle name="Pourcentage 4 5 4 4" xfId="45378"/>
    <cellStyle name="Pourcentage 4 5 4 5" xfId="55942"/>
    <cellStyle name="Pourcentage 4 5 5" xfId="3477"/>
    <cellStyle name="Pourcentage 4 5 6" xfId="14055"/>
    <cellStyle name="Pourcentage 4 5 7" xfId="18986"/>
    <cellStyle name="Pourcentage 4 5 8" xfId="29543"/>
    <cellStyle name="Pourcentage 4 5 9" xfId="40098"/>
    <cellStyle name="Pourcentage 4 6" xfId="1361"/>
    <cellStyle name="Pourcentage 4 6 2" xfId="6647"/>
    <cellStyle name="Pourcentage 4 6 2 2" xfId="11928"/>
    <cellStyle name="Pourcentage 4 6 2 2 2" xfId="27434"/>
    <cellStyle name="Pourcentage 4 6 2 2 3" xfId="37991"/>
    <cellStyle name="Pourcentage 4 6 2 2 4" xfId="48546"/>
    <cellStyle name="Pourcentage 4 6 2 2 5" xfId="59110"/>
    <cellStyle name="Pourcentage 4 6 2 3" xfId="17047"/>
    <cellStyle name="Pourcentage 4 6 2 4" xfId="22154"/>
    <cellStyle name="Pourcentage 4 6 2 5" xfId="32711"/>
    <cellStyle name="Pourcentage 4 6 2 6" xfId="43266"/>
    <cellStyle name="Pourcentage 4 6 2 7" xfId="53830"/>
    <cellStyle name="Pourcentage 4 6 3" xfId="9287"/>
    <cellStyle name="Pourcentage 4 6 3 2" xfId="24794"/>
    <cellStyle name="Pourcentage 4 6 3 3" xfId="35351"/>
    <cellStyle name="Pourcentage 4 6 3 4" xfId="45906"/>
    <cellStyle name="Pourcentage 4 6 3 5" xfId="56470"/>
    <cellStyle name="Pourcentage 4 6 4" xfId="4005"/>
    <cellStyle name="Pourcentage 4 6 5" xfId="14583"/>
    <cellStyle name="Pourcentage 4 6 6" xfId="19514"/>
    <cellStyle name="Pourcentage 4 6 7" xfId="30071"/>
    <cellStyle name="Pourcentage 4 6 8" xfId="40626"/>
    <cellStyle name="Pourcentage 4 6 9" xfId="51190"/>
    <cellStyle name="Pourcentage 4 7" xfId="2593"/>
    <cellStyle name="Pourcentage 4 7 2" xfId="7879"/>
    <cellStyle name="Pourcentage 4 7 2 2" xfId="13160"/>
    <cellStyle name="Pourcentage 4 7 2 2 2" xfId="28666"/>
    <cellStyle name="Pourcentage 4 7 2 2 3" xfId="39223"/>
    <cellStyle name="Pourcentage 4 7 2 2 4" xfId="49778"/>
    <cellStyle name="Pourcentage 4 7 2 2 5" xfId="60342"/>
    <cellStyle name="Pourcentage 4 7 2 3" xfId="23386"/>
    <cellStyle name="Pourcentage 4 7 2 4" xfId="33943"/>
    <cellStyle name="Pourcentage 4 7 2 5" xfId="44498"/>
    <cellStyle name="Pourcentage 4 7 2 6" xfId="55062"/>
    <cellStyle name="Pourcentage 4 7 3" xfId="10519"/>
    <cellStyle name="Pourcentage 4 7 3 2" xfId="26026"/>
    <cellStyle name="Pourcentage 4 7 3 3" xfId="36583"/>
    <cellStyle name="Pourcentage 4 7 3 4" xfId="47138"/>
    <cellStyle name="Pourcentage 4 7 3 5" xfId="57702"/>
    <cellStyle name="Pourcentage 4 7 4" xfId="5237"/>
    <cellStyle name="Pourcentage 4 7 5" xfId="15815"/>
    <cellStyle name="Pourcentage 4 7 6" xfId="20746"/>
    <cellStyle name="Pourcentage 4 7 7" xfId="31303"/>
    <cellStyle name="Pourcentage 4 7 8" xfId="41858"/>
    <cellStyle name="Pourcentage 4 7 9" xfId="52422"/>
    <cellStyle name="Pourcentage 4 8" xfId="5414"/>
    <cellStyle name="Pourcentage 4 8 2" xfId="10696"/>
    <cellStyle name="Pourcentage 4 8 2 2" xfId="26202"/>
    <cellStyle name="Pourcentage 4 8 2 3" xfId="36759"/>
    <cellStyle name="Pourcentage 4 8 2 4" xfId="47314"/>
    <cellStyle name="Pourcentage 4 8 2 5" xfId="57878"/>
    <cellStyle name="Pourcentage 4 8 3" xfId="20922"/>
    <cellStyle name="Pourcentage 4 8 4" xfId="31479"/>
    <cellStyle name="Pourcentage 4 8 5" xfId="42034"/>
    <cellStyle name="Pourcentage 4 8 6" xfId="52598"/>
    <cellStyle name="Pourcentage 4 9" xfId="8055"/>
    <cellStyle name="Pourcentage 4 9 2" xfId="23562"/>
    <cellStyle name="Pourcentage 4 9 3" xfId="34119"/>
    <cellStyle name="Pourcentage 4 9 4" xfId="44674"/>
    <cellStyle name="Pourcentage 4 9 5" xfId="55238"/>
    <cellStyle name="Pourcentage 5" xfId="219"/>
    <cellStyle name="Pourcentage 6" xfId="2688"/>
    <cellStyle name="Pourcentage 7" xfId="28761"/>
    <cellStyle name="Pourcentage 8" xfId="28765"/>
    <cellStyle name="Pourcentage 9" xfId="39320"/>
    <cellStyle name="Satisfaisant 2" xfId="24"/>
    <cellStyle name="Sortie" xfId="10" builtinId="21" customBuiltin="1"/>
    <cellStyle name="TableStyleLight1" xfId="69"/>
    <cellStyle name="Texte explicatif 2" xfId="29"/>
    <cellStyle name="Titre 2" xfId="22"/>
    <cellStyle name="Titre 2 2" xfId="2869"/>
    <cellStyle name="Titre 1" xfId="6" builtinId="16" customBuiltin="1"/>
    <cellStyle name="Titre 2" xfId="7" builtinId="17" customBuiltin="1"/>
    <cellStyle name="Titre 3" xfId="8" builtinId="18" customBuiltin="1"/>
    <cellStyle name="Titre 4 2" xfId="23"/>
    <cellStyle name="Total" xfId="14" builtinId="25" customBuiltin="1"/>
    <cellStyle name="Vérification" xfId="13" builtinId="23" customBuiltin="1"/>
  </cellStyles>
  <dxfs count="0"/>
  <tableStyles count="4" defaultTableStyle="TableStyleMedium9" defaultPivotStyle="PivotStyleLight16">
    <tableStyle name="Style de tableau 1" pivot="0" count="0"/>
    <tableStyle name="Style de tableau croisé dynamique 1" table="0" count="0"/>
    <tableStyle name="Style de tableau croisé dynamique 2" table="0" count="0"/>
    <tableStyle name="Style de tableau croisé dynamique 3" table="0" count="0"/>
  </tableStyles>
  <colors>
    <indexedColors>
      <rgbColor rgb="FF000000"/>
      <rgbColor rgb="FFFFFFFF"/>
      <rgbColor rgb="FFFF0000"/>
      <rgbColor rgb="FF00FF00"/>
      <rgbColor rgb="FF0000FF"/>
      <rgbColor rgb="FFFFFF00"/>
      <rgbColor rgb="FFFF00FF"/>
      <rgbColor rgb="FF00FFFF"/>
      <rgbColor rgb="FF000000"/>
      <rgbColor rgb="FFAAAAAA"/>
      <rgbColor rgb="FFA5A5A5"/>
      <rgbColor rgb="FFCFCFCF"/>
      <rgbColor rgb="FFFFFFFF"/>
      <rgbColor rgb="FF8EAADB"/>
      <rgbColor rgb="FFE2FDFE"/>
      <rgbColor rgb="FF0432FF"/>
      <rgbColor rgb="FF0432FF"/>
      <rgbColor rgb="FFFF26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66FFFF"/>
      <color rgb="FF66FFCC"/>
      <color rgb="FF66FF33"/>
      <color rgb="FF000000"/>
      <color rgb="FFCCFFFF"/>
      <color rgb="FFFDE9D9"/>
      <color rgb="FFFFF3CB"/>
      <color rgb="FFFFC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ILOTAGE-SCOLARITE/2018-2022/Maquettes%20et%20MCC%202019-2020/LLSH-MCC%202019-2020%20Licences/LLSH-MCC%202019-2020%20Licence%20LEA%20ORL%20&amp;%20CHTX%20au%20250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RECTION-CFVU\DIRECTION\Secr&#233;tariat%20POLE%20AVENIR\MODALITES%20DE%20CONTROLE%20DES%20CONNAISSANCES\MCC%202018-2019\LP%20-%20DEG\MCC%202018-2019_LP%20Assurance,%20Banque,%20Finance_version%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EFI\Direction%20de%20la%20formation%20initiale\Contrat%202018-2022-%20retour%20composantes\Licence%20g&#233;n&#233;rale\Arts,%20lettres,%20langues\Licence%20Lettres\description%20Licence%20Lett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 - dates conseils"/>
      <sheetName val="MCC 2018-2019 Lic LEA"/>
      <sheetName val="Coût 2018-2019 après MCC"/>
      <sheetName val="MCC 2018-2019 Lic LEAchtx"/>
      <sheetName val="Coût 2018-2019 CHTXaprès MCC"/>
      <sheetName val="Récap parcours LLL"/>
      <sheetName val="Listes de valeurs"/>
    </sheetNames>
    <sheetDataSet>
      <sheetData sheetId="0"/>
      <sheetData sheetId="1"/>
      <sheetData sheetId="2"/>
      <sheetData sheetId="3"/>
      <sheetData sheetId="4"/>
      <sheetData sheetId="5"/>
      <sheetData sheetId="6">
        <row r="2">
          <cell r="A2" t="str">
            <v>CC</v>
          </cell>
          <cell r="B2" t="str">
            <v>écrit</v>
          </cell>
        </row>
        <row r="3">
          <cell r="A3" t="str">
            <v>CT</v>
          </cell>
          <cell r="B3" t="str">
            <v>oral</v>
          </cell>
        </row>
        <row r="4">
          <cell r="A4" t="str">
            <v>mixte</v>
          </cell>
          <cell r="B4" t="str">
            <v>dossier</v>
          </cell>
        </row>
        <row r="5">
          <cell r="B5" t="str">
            <v>mémoire</v>
          </cell>
        </row>
        <row r="6">
          <cell r="B6" t="str">
            <v>rapport de visite</v>
          </cell>
        </row>
        <row r="7">
          <cell r="B7" t="str">
            <v>écrit et oral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row r="2">
          <cell r="B2" t="str">
            <v>écrit</v>
          </cell>
        </row>
      </sheetData>
      <sheetData sheetId="1"/>
      <sheetData sheetId="2"/>
      <sheetData sheetId="3">
        <row r="2">
          <cell r="B2" t="str">
            <v>écrit</v>
          </cell>
        </row>
        <row r="3">
          <cell r="B3" t="str">
            <v>oral</v>
          </cell>
        </row>
        <row r="4">
          <cell r="B4" t="str">
            <v>dossier</v>
          </cell>
        </row>
        <row r="5">
          <cell r="B5" t="str">
            <v>mémoire</v>
          </cell>
        </row>
        <row r="6">
          <cell r="B6" t="str">
            <v>rapport de visite</v>
          </cell>
        </row>
        <row r="7">
          <cell r="B7" t="str">
            <v>écrit et oral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nitions_aide à la saisie"/>
      <sheetName val="Description"/>
      <sheetName val="Equipe pédagogique"/>
      <sheetName val="Feuil1"/>
      <sheetName val="Exemples"/>
      <sheetName val="valeurs listes déroulantes"/>
    </sheetNames>
    <sheetDataSet>
      <sheetData sheetId="0"/>
      <sheetData sheetId="1"/>
      <sheetData sheetId="2"/>
      <sheetData sheetId="3"/>
      <sheetData sheetId="4"/>
      <sheetData sheetId="5">
        <row r="1">
          <cell r="E1" t="str">
            <v>oui</v>
          </cell>
          <cell r="M1" t="str">
            <v>UE de tronc commun</v>
          </cell>
        </row>
        <row r="2">
          <cell r="M2" t="str">
            <v>UE de spécialisation</v>
          </cell>
        </row>
      </sheetData>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B6" sqref="B6:B7"/>
    </sheetView>
  </sheetViews>
  <sheetFormatPr baseColWidth="10" defaultRowHeight="15" x14ac:dyDescent="0.2"/>
  <cols>
    <col min="1" max="1" width="61.59765625" style="269" customWidth="1"/>
    <col min="2" max="2" width="32.796875" style="269" customWidth="1"/>
    <col min="3" max="3" width="11.19921875" style="269"/>
    <col min="4" max="4" width="50.19921875" style="269" customWidth="1"/>
    <col min="5" max="16384" width="11.19921875" style="269"/>
  </cols>
  <sheetData>
    <row r="1" spans="1:4" x14ac:dyDescent="0.2">
      <c r="A1" s="268" t="s">
        <v>298</v>
      </c>
      <c r="B1" s="268" t="s">
        <v>307</v>
      </c>
      <c r="C1" s="268" t="s">
        <v>324</v>
      </c>
    </row>
    <row r="2" spans="1:4" ht="30" x14ac:dyDescent="0.25">
      <c r="A2" s="270" t="s">
        <v>299</v>
      </c>
      <c r="B2" s="432">
        <v>43363</v>
      </c>
      <c r="D2" s="281" t="s">
        <v>321</v>
      </c>
    </row>
    <row r="3" spans="1:4" ht="17.25" customHeight="1" x14ac:dyDescent="0.25">
      <c r="A3" s="272"/>
      <c r="D3" s="281" t="s">
        <v>322</v>
      </c>
    </row>
    <row r="4" spans="1:4" ht="15.75" x14ac:dyDescent="0.25">
      <c r="A4" s="273" t="s">
        <v>300</v>
      </c>
      <c r="B4" s="432">
        <v>43367</v>
      </c>
      <c r="D4" s="281" t="s">
        <v>323</v>
      </c>
    </row>
    <row r="5" spans="1:4" ht="15.75" x14ac:dyDescent="0.25">
      <c r="A5" s="272"/>
    </row>
    <row r="6" spans="1:4" ht="15.75" x14ac:dyDescent="0.25">
      <c r="A6" s="273" t="s">
        <v>301</v>
      </c>
      <c r="B6" s="271" t="s">
        <v>556</v>
      </c>
    </row>
    <row r="7" spans="1:4" ht="15.75" x14ac:dyDescent="0.25">
      <c r="A7" s="273" t="s">
        <v>302</v>
      </c>
      <c r="B7" s="271" t="s">
        <v>557</v>
      </c>
    </row>
    <row r="8" spans="1:4" ht="15.75" x14ac:dyDescent="0.25">
      <c r="A8" s="274"/>
      <c r="B8" s="275"/>
    </row>
    <row r="9" spans="1:4" ht="15.75" x14ac:dyDescent="0.25">
      <c r="A9" s="272" t="s">
        <v>303</v>
      </c>
    </row>
    <row r="10" spans="1:4" ht="30" x14ac:dyDescent="0.2">
      <c r="A10" s="276" t="s">
        <v>304</v>
      </c>
    </row>
    <row r="12" spans="1:4" ht="209.25" customHeight="1" x14ac:dyDescent="0.2">
      <c r="A12" s="277" t="s">
        <v>325</v>
      </c>
      <c r="B12" s="277"/>
    </row>
    <row r="13" spans="1:4" ht="30" x14ac:dyDescent="0.2">
      <c r="A13" s="278" t="s">
        <v>305</v>
      </c>
    </row>
    <row r="14" spans="1:4" ht="30" x14ac:dyDescent="0.2">
      <c r="A14" s="279" t="s">
        <v>306</v>
      </c>
    </row>
    <row r="15" spans="1:4" x14ac:dyDescent="0.2">
      <c r="A15" s="280"/>
    </row>
    <row r="16" spans="1:4" x14ac:dyDescent="0.2">
      <c r="A16" s="280"/>
    </row>
    <row r="17" spans="1:1" x14ac:dyDescent="0.2">
      <c r="A17" s="280"/>
    </row>
    <row r="18" spans="1:1" x14ac:dyDescent="0.2">
      <c r="A18" s="280"/>
    </row>
    <row r="19" spans="1:1" x14ac:dyDescent="0.2">
      <c r="A19" s="280"/>
    </row>
    <row r="20" spans="1:1" x14ac:dyDescent="0.2">
      <c r="A20" s="280"/>
    </row>
    <row r="21" spans="1:1" x14ac:dyDescent="0.2">
      <c r="A21" s="280"/>
    </row>
    <row r="22" spans="1:1" x14ac:dyDescent="0.2">
      <c r="A22" s="280"/>
    </row>
    <row r="24" spans="1:1" x14ac:dyDescent="0.2">
      <c r="A24" s="28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52"/>
  <sheetViews>
    <sheetView showGridLines="0" view="pageBreakPreview" topLeftCell="T1" zoomScale="80" zoomScaleNormal="80" zoomScaleSheetLayoutView="80" workbookViewId="0">
      <selection activeCell="AD1" sqref="AD1:AE2"/>
    </sheetView>
  </sheetViews>
  <sheetFormatPr baseColWidth="10" defaultColWidth="11.19921875" defaultRowHeight="15" customHeight="1" x14ac:dyDescent="0.2"/>
  <cols>
    <col min="1" max="2" width="8.8984375" style="283" customWidth="1"/>
    <col min="3" max="3" width="34.5" style="283" customWidth="1"/>
    <col min="4" max="4" width="8.09765625" style="431" customWidth="1"/>
    <col min="5" max="5" width="17.796875" style="391" customWidth="1"/>
    <col min="6" max="6" width="21.296875" style="391" customWidth="1"/>
    <col min="7" max="7" width="7.09765625" style="283" customWidth="1"/>
    <col min="8" max="8" width="12.296875" style="283" customWidth="1"/>
    <col min="9" max="9" width="5.59765625" style="283" customWidth="1"/>
    <col min="10" max="10" width="5.69921875" style="283" customWidth="1"/>
    <col min="11" max="11" width="14.3984375" style="283" customWidth="1"/>
    <col min="12" max="12" width="10.5" style="663" customWidth="1"/>
    <col min="13" max="13" width="7.69921875" style="283" customWidth="1"/>
    <col min="14" max="19" width="8.59765625" style="391" customWidth="1"/>
    <col min="20" max="21" width="32.296875" style="391" customWidth="1"/>
    <col min="22" max="22" width="8.69921875" style="391" customWidth="1"/>
    <col min="23" max="23" width="8.09765625" style="391" customWidth="1"/>
    <col min="24" max="24" width="8.59765625" style="391" customWidth="1"/>
    <col min="25" max="27" width="8.09765625" style="391" customWidth="1"/>
    <col min="28" max="28" width="9.59765625" style="391" customWidth="1"/>
    <col min="29" max="29" width="8.09765625" style="391" customWidth="1"/>
    <col min="30" max="31" width="31.59765625" style="391" customWidth="1"/>
    <col min="32" max="32" width="8.3984375" style="391" customWidth="1"/>
    <col min="33" max="33" width="8.09765625" style="391" customWidth="1"/>
    <col min="34" max="34" width="9.69921875" style="391" customWidth="1"/>
    <col min="35" max="37" width="8.09765625" style="391" customWidth="1"/>
    <col min="38" max="38" width="9.3984375" style="391" customWidth="1"/>
    <col min="39" max="39" width="8.09765625" style="391" customWidth="1"/>
    <col min="40" max="40" width="60.796875" style="467" customWidth="1"/>
    <col min="41" max="59" width="8.09765625" style="283" customWidth="1"/>
    <col min="60" max="60" width="10.5" style="283" customWidth="1"/>
    <col min="61" max="231" width="8.09765625" style="283" customWidth="1"/>
    <col min="232" max="16384" width="11.19921875" style="284"/>
  </cols>
  <sheetData>
    <row r="1" spans="1:60" ht="89.25" customHeight="1" x14ac:dyDescent="0.2">
      <c r="A1" s="1721" t="s">
        <v>629</v>
      </c>
      <c r="B1" s="1721" t="s">
        <v>334</v>
      </c>
      <c r="C1" s="1721" t="s">
        <v>1</v>
      </c>
      <c r="D1" s="1731" t="s">
        <v>2</v>
      </c>
      <c r="E1" s="1721" t="s">
        <v>3</v>
      </c>
      <c r="F1" s="1721" t="s">
        <v>4</v>
      </c>
      <c r="G1" s="1775" t="s">
        <v>5</v>
      </c>
      <c r="H1" s="1721" t="s">
        <v>6</v>
      </c>
      <c r="I1" s="1721" t="s">
        <v>7</v>
      </c>
      <c r="J1" s="1721" t="s">
        <v>8</v>
      </c>
      <c r="K1" s="1762" t="s">
        <v>630</v>
      </c>
      <c r="L1" s="1718" t="s">
        <v>9</v>
      </c>
      <c r="M1" s="1765" t="s">
        <v>631</v>
      </c>
      <c r="N1" s="1771" t="s">
        <v>1141</v>
      </c>
      <c r="O1" s="1772"/>
      <c r="P1" s="1772"/>
      <c r="Q1" s="1773"/>
      <c r="R1" s="1773"/>
      <c r="S1" s="1774"/>
      <c r="T1" s="1780" t="s">
        <v>1313</v>
      </c>
      <c r="U1" s="1781"/>
      <c r="V1" s="1737" t="s">
        <v>326</v>
      </c>
      <c r="W1" s="1737"/>
      <c r="X1" s="1737"/>
      <c r="Y1" s="1737"/>
      <c r="Z1" s="1737"/>
      <c r="AA1" s="1737"/>
      <c r="AB1" s="1737"/>
      <c r="AC1" s="1798"/>
      <c r="AD1" s="1802" t="s">
        <v>1314</v>
      </c>
      <c r="AE1" s="1803"/>
      <c r="AF1" s="1736" t="s">
        <v>327</v>
      </c>
      <c r="AG1" s="1737"/>
      <c r="AH1" s="1737"/>
      <c r="AI1" s="1737"/>
      <c r="AJ1" s="1737"/>
      <c r="AK1" s="1737"/>
      <c r="AL1" s="1737"/>
      <c r="AM1" s="1737"/>
      <c r="AN1" s="1793" t="s">
        <v>633</v>
      </c>
      <c r="BH1" s="1784" t="s">
        <v>632</v>
      </c>
    </row>
    <row r="2" spans="1:60" ht="51" customHeight="1" x14ac:dyDescent="0.2">
      <c r="A2" s="1722"/>
      <c r="B2" s="1722"/>
      <c r="C2" s="1722"/>
      <c r="D2" s="1732"/>
      <c r="E2" s="1722"/>
      <c r="F2" s="1722"/>
      <c r="G2" s="1776"/>
      <c r="H2" s="1778"/>
      <c r="I2" s="1722"/>
      <c r="J2" s="1722"/>
      <c r="K2" s="1763"/>
      <c r="L2" s="1719"/>
      <c r="M2" s="1766"/>
      <c r="N2" s="1734" t="s">
        <v>11</v>
      </c>
      <c r="O2" s="1734"/>
      <c r="P2" s="1734" t="s">
        <v>12</v>
      </c>
      <c r="Q2" s="1734"/>
      <c r="R2" s="1734" t="s">
        <v>13</v>
      </c>
      <c r="S2" s="1735"/>
      <c r="T2" s="1782"/>
      <c r="U2" s="1783"/>
      <c r="V2" s="1738" t="s">
        <v>328</v>
      </c>
      <c r="W2" s="1739"/>
      <c r="X2" s="1739"/>
      <c r="Y2" s="1739"/>
      <c r="Z2" s="1740" t="s">
        <v>329</v>
      </c>
      <c r="AA2" s="1740"/>
      <c r="AB2" s="1740"/>
      <c r="AC2" s="1740"/>
      <c r="AD2" s="1804"/>
      <c r="AE2" s="1805"/>
      <c r="AF2" s="1739" t="s">
        <v>328</v>
      </c>
      <c r="AG2" s="1739"/>
      <c r="AH2" s="1739"/>
      <c r="AI2" s="1739"/>
      <c r="AJ2" s="1740" t="s">
        <v>329</v>
      </c>
      <c r="AK2" s="1740"/>
      <c r="AL2" s="1740"/>
      <c r="AM2" s="1741"/>
      <c r="AN2" s="1763"/>
      <c r="BH2" s="1785"/>
    </row>
    <row r="3" spans="1:60" ht="34.5" customHeight="1" x14ac:dyDescent="0.2">
      <c r="A3" s="1723"/>
      <c r="B3" s="1723"/>
      <c r="C3" s="1723"/>
      <c r="D3" s="1733"/>
      <c r="E3" s="1723"/>
      <c r="F3" s="1723"/>
      <c r="G3" s="1777"/>
      <c r="H3" s="1779"/>
      <c r="I3" s="1723"/>
      <c r="J3" s="1723"/>
      <c r="K3" s="1764"/>
      <c r="L3" s="1720"/>
      <c r="M3" s="1767"/>
      <c r="N3" s="1315" t="s">
        <v>1139</v>
      </c>
      <c r="O3" s="1316" t="s">
        <v>1140</v>
      </c>
      <c r="P3" s="1315" t="s">
        <v>1139</v>
      </c>
      <c r="Q3" s="1316" t="s">
        <v>1140</v>
      </c>
      <c r="R3" s="1315" t="s">
        <v>1139</v>
      </c>
      <c r="S3" s="1316" t="s">
        <v>1140</v>
      </c>
      <c r="T3" s="1003" t="s">
        <v>328</v>
      </c>
      <c r="U3" s="1004" t="s">
        <v>329</v>
      </c>
      <c r="V3" s="1044" t="s">
        <v>330</v>
      </c>
      <c r="W3" s="523" t="s">
        <v>308</v>
      </c>
      <c r="X3" s="523" t="s">
        <v>331</v>
      </c>
      <c r="Y3" s="523" t="s">
        <v>332</v>
      </c>
      <c r="Z3" s="404" t="s">
        <v>333</v>
      </c>
      <c r="AA3" s="282" t="s">
        <v>308</v>
      </c>
      <c r="AB3" s="282" t="s">
        <v>331</v>
      </c>
      <c r="AC3" s="282" t="s">
        <v>332</v>
      </c>
      <c r="AD3" s="929" t="s">
        <v>328</v>
      </c>
      <c r="AE3" s="930" t="s">
        <v>329</v>
      </c>
      <c r="AF3" s="522" t="s">
        <v>330</v>
      </c>
      <c r="AG3" s="523" t="s">
        <v>308</v>
      </c>
      <c r="AH3" s="523" t="s">
        <v>331</v>
      </c>
      <c r="AI3" s="523" t="s">
        <v>332</v>
      </c>
      <c r="AJ3" s="404" t="s">
        <v>333</v>
      </c>
      <c r="AK3" s="282" t="s">
        <v>308</v>
      </c>
      <c r="AL3" s="282" t="s">
        <v>331</v>
      </c>
      <c r="AM3" s="452" t="s">
        <v>332</v>
      </c>
      <c r="AN3" s="1794"/>
      <c r="BH3" s="1786"/>
    </row>
    <row r="4" spans="1:60" ht="15" hidden="1" customHeight="1" x14ac:dyDescent="0.2">
      <c r="A4" s="285"/>
      <c r="B4" s="285"/>
      <c r="C4" s="286" t="s">
        <v>14</v>
      </c>
      <c r="D4" s="633" t="s">
        <v>15</v>
      </c>
      <c r="E4" s="285"/>
      <c r="F4" s="285"/>
      <c r="G4" s="285"/>
      <c r="H4" s="285"/>
      <c r="I4" s="287"/>
      <c r="J4" s="287"/>
      <c r="K4" s="473"/>
      <c r="L4" s="661" t="s">
        <v>15</v>
      </c>
      <c r="M4" s="1022"/>
      <c r="N4" s="1141"/>
      <c r="O4" s="1060"/>
      <c r="P4" s="1060"/>
      <c r="Q4" s="1060"/>
      <c r="R4" s="1060"/>
      <c r="S4" s="1142"/>
      <c r="T4" s="953"/>
      <c r="U4" s="953"/>
      <c r="V4" s="1045"/>
      <c r="W4" s="289"/>
      <c r="X4" s="289"/>
      <c r="Y4" s="289"/>
      <c r="Z4" s="289"/>
      <c r="AA4" s="289"/>
      <c r="AB4" s="289"/>
      <c r="AC4" s="289"/>
      <c r="AD4" s="931"/>
      <c r="AE4" s="931"/>
      <c r="AF4" s="289"/>
      <c r="AG4" s="289"/>
      <c r="AH4" s="289"/>
      <c r="AI4" s="289"/>
      <c r="AJ4" s="289"/>
      <c r="AK4" s="289"/>
      <c r="AL4" s="289"/>
      <c r="AM4" s="453"/>
      <c r="AN4" s="464"/>
      <c r="BH4" s="490"/>
    </row>
    <row r="5" spans="1:60" ht="15" hidden="1" customHeight="1" x14ac:dyDescent="0.2">
      <c r="A5" s="285"/>
      <c r="B5" s="285"/>
      <c r="C5" s="290" t="s">
        <v>16</v>
      </c>
      <c r="D5" s="420"/>
      <c r="E5" s="285"/>
      <c r="F5" s="285"/>
      <c r="G5" s="285"/>
      <c r="H5" s="291"/>
      <c r="I5" s="287"/>
      <c r="J5" s="287"/>
      <c r="K5" s="473"/>
      <c r="L5" s="661"/>
      <c r="M5" s="1016"/>
      <c r="N5" s="1141"/>
      <c r="O5" s="1060"/>
      <c r="P5" s="1060"/>
      <c r="Q5" s="1060"/>
      <c r="R5" s="1060"/>
      <c r="S5" s="1142"/>
      <c r="T5" s="953"/>
      <c r="U5" s="953"/>
      <c r="V5" s="1045"/>
      <c r="W5" s="289"/>
      <c r="X5" s="289"/>
      <c r="Y5" s="289"/>
      <c r="Z5" s="289"/>
      <c r="AA5" s="289"/>
      <c r="AB5" s="289"/>
      <c r="AC5" s="289"/>
      <c r="AD5" s="931"/>
      <c r="AE5" s="931"/>
      <c r="AF5" s="289"/>
      <c r="AG5" s="289"/>
      <c r="AH5" s="289"/>
      <c r="AI5" s="289"/>
      <c r="AJ5" s="289"/>
      <c r="AK5" s="289"/>
      <c r="AL5" s="289"/>
      <c r="AM5" s="453"/>
      <c r="AN5" s="464"/>
      <c r="BH5" s="473"/>
    </row>
    <row r="6" spans="1:60" ht="15" hidden="1" customHeight="1" x14ac:dyDescent="0.2">
      <c r="A6" s="292" t="s">
        <v>17</v>
      </c>
      <c r="B6" s="292" t="s">
        <v>17</v>
      </c>
      <c r="C6" s="293" t="s">
        <v>18</v>
      </c>
      <c r="D6" s="417" t="s">
        <v>19</v>
      </c>
      <c r="E6" s="295" t="s">
        <v>20</v>
      </c>
      <c r="F6" s="295" t="s">
        <v>21</v>
      </c>
      <c r="G6" s="295" t="s">
        <v>22</v>
      </c>
      <c r="H6" s="296"/>
      <c r="I6" s="297" t="s">
        <v>23</v>
      </c>
      <c r="J6" s="297" t="s">
        <v>23</v>
      </c>
      <c r="K6" s="474"/>
      <c r="L6" s="615" t="s">
        <v>24</v>
      </c>
      <c r="M6" s="1023"/>
      <c r="N6" s="1143">
        <v>24</v>
      </c>
      <c r="O6" s="1061"/>
      <c r="P6" s="1061">
        <v>24</v>
      </c>
      <c r="Q6" s="1061"/>
      <c r="R6" s="1061"/>
      <c r="S6" s="1144"/>
      <c r="T6" s="954"/>
      <c r="U6" s="954"/>
      <c r="V6" s="1742"/>
      <c r="W6" s="1715"/>
      <c r="X6" s="1715"/>
      <c r="Y6" s="1715"/>
      <c r="Z6" s="1715"/>
      <c r="AA6" s="1715"/>
      <c r="AB6" s="1715"/>
      <c r="AC6" s="1715"/>
      <c r="AD6" s="932"/>
      <c r="AE6" s="932"/>
      <c r="AF6" s="1715"/>
      <c r="AG6" s="1715"/>
      <c r="AH6" s="1715"/>
      <c r="AI6" s="1715"/>
      <c r="AJ6" s="387"/>
      <c r="AK6" s="387"/>
      <c r="AL6" s="387"/>
      <c r="AM6" s="454"/>
      <c r="AN6" s="464"/>
      <c r="BH6" s="474"/>
    </row>
    <row r="7" spans="1:60" ht="15" hidden="1" customHeight="1" x14ac:dyDescent="0.2">
      <c r="A7" s="292" t="s">
        <v>25</v>
      </c>
      <c r="B7" s="292" t="s">
        <v>25</v>
      </c>
      <c r="C7" s="293" t="s">
        <v>26</v>
      </c>
      <c r="D7" s="417" t="s">
        <v>27</v>
      </c>
      <c r="E7" s="295" t="s">
        <v>28</v>
      </c>
      <c r="F7" s="295" t="s">
        <v>29</v>
      </c>
      <c r="G7" s="295" t="s">
        <v>22</v>
      </c>
      <c r="H7" s="296"/>
      <c r="I7" s="297" t="s">
        <v>30</v>
      </c>
      <c r="J7" s="297" t="s">
        <v>30</v>
      </c>
      <c r="K7" s="474"/>
      <c r="L7" s="615" t="s">
        <v>31</v>
      </c>
      <c r="M7" s="1023"/>
      <c r="N7" s="1143">
        <v>20</v>
      </c>
      <c r="O7" s="1061"/>
      <c r="P7" s="1061"/>
      <c r="Q7" s="1061"/>
      <c r="R7" s="1061"/>
      <c r="S7" s="1144"/>
      <c r="T7" s="954"/>
      <c r="U7" s="954"/>
      <c r="V7" s="1046"/>
      <c r="W7" s="388"/>
      <c r="X7" s="388"/>
      <c r="Y7" s="388"/>
      <c r="Z7" s="389"/>
      <c r="AA7" s="389"/>
      <c r="AB7" s="389"/>
      <c r="AC7" s="389"/>
      <c r="AD7" s="932"/>
      <c r="AE7" s="932"/>
      <c r="AF7" s="388"/>
      <c r="AG7" s="388"/>
      <c r="AH7" s="388"/>
      <c r="AI7" s="388"/>
      <c r="AJ7" s="389"/>
      <c r="AK7" s="389"/>
      <c r="AL7" s="389"/>
      <c r="AM7" s="455"/>
      <c r="AN7" s="464"/>
      <c r="BH7" s="474"/>
    </row>
    <row r="8" spans="1:60" ht="15" hidden="1" customHeight="1" x14ac:dyDescent="0.2">
      <c r="A8" s="292" t="s">
        <v>32</v>
      </c>
      <c r="B8" s="292" t="s">
        <v>32</v>
      </c>
      <c r="C8" s="293" t="s">
        <v>33</v>
      </c>
      <c r="D8" s="417" t="s">
        <v>34</v>
      </c>
      <c r="E8" s="295" t="s">
        <v>28</v>
      </c>
      <c r="F8" s="295" t="s">
        <v>35</v>
      </c>
      <c r="G8" s="295" t="s">
        <v>22</v>
      </c>
      <c r="H8" s="296"/>
      <c r="I8" s="297" t="s">
        <v>36</v>
      </c>
      <c r="J8" s="297" t="s">
        <v>36</v>
      </c>
      <c r="K8" s="474"/>
      <c r="L8" s="615" t="s">
        <v>24</v>
      </c>
      <c r="M8" s="1023"/>
      <c r="N8" s="1143"/>
      <c r="O8" s="1061"/>
      <c r="P8" s="1061">
        <v>30</v>
      </c>
      <c r="Q8" s="1061"/>
      <c r="R8" s="1061"/>
      <c r="S8" s="1144"/>
      <c r="T8" s="954"/>
      <c r="U8" s="954"/>
      <c r="V8" s="1046"/>
      <c r="W8" s="388"/>
      <c r="X8" s="388"/>
      <c r="Y8" s="388"/>
      <c r="Z8" s="389"/>
      <c r="AA8" s="389"/>
      <c r="AB8" s="389"/>
      <c r="AC8" s="389"/>
      <c r="AD8" s="932"/>
      <c r="AE8" s="932"/>
      <c r="AF8" s="388"/>
      <c r="AG8" s="388"/>
      <c r="AH8" s="388"/>
      <c r="AI8" s="388"/>
      <c r="AJ8" s="389"/>
      <c r="AK8" s="389"/>
      <c r="AL8" s="389"/>
      <c r="AM8" s="455"/>
      <c r="AN8" s="464"/>
      <c r="BH8" s="474"/>
    </row>
    <row r="9" spans="1:60" ht="15" hidden="1" customHeight="1" x14ac:dyDescent="0.2">
      <c r="A9" s="292" t="s">
        <v>37</v>
      </c>
      <c r="B9" s="292" t="s">
        <v>37</v>
      </c>
      <c r="C9" s="293" t="s">
        <v>38</v>
      </c>
      <c r="D9" s="417" t="s">
        <v>39</v>
      </c>
      <c r="E9" s="295" t="s">
        <v>40</v>
      </c>
      <c r="F9" s="295" t="s">
        <v>29</v>
      </c>
      <c r="G9" s="295" t="s">
        <v>41</v>
      </c>
      <c r="H9" s="296"/>
      <c r="I9" s="297" t="s">
        <v>30</v>
      </c>
      <c r="J9" s="297" t="s">
        <v>30</v>
      </c>
      <c r="K9" s="474"/>
      <c r="L9" s="615" t="s">
        <v>42</v>
      </c>
      <c r="M9" s="1023"/>
      <c r="N9" s="1143">
        <v>20</v>
      </c>
      <c r="O9" s="1061"/>
      <c r="P9" s="1061"/>
      <c r="Q9" s="1061"/>
      <c r="R9" s="1061"/>
      <c r="S9" s="1144"/>
      <c r="T9" s="954"/>
      <c r="U9" s="954"/>
      <c r="V9" s="1046"/>
      <c r="W9" s="388"/>
      <c r="X9" s="388"/>
      <c r="Y9" s="388"/>
      <c r="Z9" s="389"/>
      <c r="AA9" s="389"/>
      <c r="AB9" s="389"/>
      <c r="AC9" s="389"/>
      <c r="AD9" s="932"/>
      <c r="AE9" s="932"/>
      <c r="AF9" s="388"/>
      <c r="AG9" s="388"/>
      <c r="AH9" s="388"/>
      <c r="AI9" s="388"/>
      <c r="AJ9" s="389"/>
      <c r="AK9" s="389"/>
      <c r="AL9" s="389"/>
      <c r="AM9" s="455"/>
      <c r="AN9" s="464"/>
      <c r="BH9" s="474"/>
    </row>
    <row r="10" spans="1:60" ht="15" hidden="1" customHeight="1" x14ac:dyDescent="0.2">
      <c r="A10" s="292" t="s">
        <v>43</v>
      </c>
      <c r="B10" s="292" t="s">
        <v>43</v>
      </c>
      <c r="C10" s="300" t="s">
        <v>44</v>
      </c>
      <c r="D10" s="417" t="s">
        <v>45</v>
      </c>
      <c r="E10" s="295" t="s">
        <v>40</v>
      </c>
      <c r="F10" s="295" t="s">
        <v>29</v>
      </c>
      <c r="G10" s="295" t="s">
        <v>41</v>
      </c>
      <c r="H10" s="296"/>
      <c r="I10" s="297" t="s">
        <v>30</v>
      </c>
      <c r="J10" s="297" t="s">
        <v>30</v>
      </c>
      <c r="K10" s="474"/>
      <c r="L10" s="615" t="s">
        <v>42</v>
      </c>
      <c r="M10" s="1023"/>
      <c r="N10" s="1143">
        <v>20</v>
      </c>
      <c r="O10" s="1061"/>
      <c r="P10" s="1061"/>
      <c r="Q10" s="1061"/>
      <c r="R10" s="1061"/>
      <c r="S10" s="1144"/>
      <c r="T10" s="954"/>
      <c r="U10" s="954"/>
      <c r="V10" s="1046"/>
      <c r="W10" s="388"/>
      <c r="X10" s="388"/>
      <c r="Y10" s="388"/>
      <c r="Z10" s="389"/>
      <c r="AA10" s="389"/>
      <c r="AB10" s="389"/>
      <c r="AC10" s="389"/>
      <c r="AD10" s="932"/>
      <c r="AE10" s="932"/>
      <c r="AF10" s="388"/>
      <c r="AG10" s="388"/>
      <c r="AH10" s="388"/>
      <c r="AI10" s="388"/>
      <c r="AJ10" s="389"/>
      <c r="AK10" s="389"/>
      <c r="AL10" s="389"/>
      <c r="AM10" s="455"/>
      <c r="AN10" s="464"/>
      <c r="BH10" s="474"/>
    </row>
    <row r="11" spans="1:60" ht="15" hidden="1" customHeight="1" x14ac:dyDescent="0.2">
      <c r="A11" s="292" t="s">
        <v>46</v>
      </c>
      <c r="B11" s="292" t="s">
        <v>46</v>
      </c>
      <c r="C11" s="300" t="s">
        <v>47</v>
      </c>
      <c r="D11" s="417" t="s">
        <v>48</v>
      </c>
      <c r="E11" s="295" t="s">
        <v>40</v>
      </c>
      <c r="F11" s="295" t="s">
        <v>29</v>
      </c>
      <c r="G11" s="295" t="s">
        <v>41</v>
      </c>
      <c r="H11" s="296"/>
      <c r="I11" s="297" t="s">
        <v>30</v>
      </c>
      <c r="J11" s="297" t="s">
        <v>30</v>
      </c>
      <c r="K11" s="474"/>
      <c r="L11" s="615" t="s">
        <v>42</v>
      </c>
      <c r="M11" s="1023"/>
      <c r="N11" s="1143">
        <v>20</v>
      </c>
      <c r="O11" s="1061"/>
      <c r="P11" s="1061"/>
      <c r="Q11" s="1061"/>
      <c r="R11" s="1061"/>
      <c r="S11" s="1144"/>
      <c r="T11" s="954"/>
      <c r="U11" s="954"/>
      <c r="V11" s="1046"/>
      <c r="W11" s="388"/>
      <c r="X11" s="388"/>
      <c r="Y11" s="388"/>
      <c r="Z11" s="389"/>
      <c r="AA11" s="389"/>
      <c r="AB11" s="389"/>
      <c r="AC11" s="389"/>
      <c r="AD11" s="932"/>
      <c r="AE11" s="932"/>
      <c r="AF11" s="388"/>
      <c r="AG11" s="388"/>
      <c r="AH11" s="388"/>
      <c r="AI11" s="388"/>
      <c r="AJ11" s="389"/>
      <c r="AK11" s="389"/>
      <c r="AL11" s="389"/>
      <c r="AM11" s="455"/>
      <c r="AN11" s="464"/>
      <c r="BH11" s="474"/>
    </row>
    <row r="12" spans="1:60" ht="15" hidden="1" customHeight="1" x14ac:dyDescent="0.2">
      <c r="A12" s="292" t="s">
        <v>49</v>
      </c>
      <c r="B12" s="292" t="s">
        <v>49</v>
      </c>
      <c r="C12" s="293" t="s">
        <v>50</v>
      </c>
      <c r="D12" s="417" t="s">
        <v>51</v>
      </c>
      <c r="E12" s="295" t="s">
        <v>40</v>
      </c>
      <c r="F12" s="295" t="s">
        <v>29</v>
      </c>
      <c r="G12" s="295" t="s">
        <v>41</v>
      </c>
      <c r="H12" s="296"/>
      <c r="I12" s="297" t="s">
        <v>36</v>
      </c>
      <c r="J12" s="297" t="s">
        <v>36</v>
      </c>
      <c r="K12" s="474"/>
      <c r="L12" s="615" t="s">
        <v>42</v>
      </c>
      <c r="M12" s="1023"/>
      <c r="N12" s="1143"/>
      <c r="O12" s="1061"/>
      <c r="P12" s="1061">
        <v>30</v>
      </c>
      <c r="Q12" s="1061"/>
      <c r="R12" s="1061"/>
      <c r="S12" s="1144"/>
      <c r="T12" s="954"/>
      <c r="U12" s="954"/>
      <c r="V12" s="1046"/>
      <c r="W12" s="388"/>
      <c r="X12" s="388"/>
      <c r="Y12" s="388"/>
      <c r="Z12" s="389"/>
      <c r="AA12" s="389"/>
      <c r="AB12" s="389"/>
      <c r="AC12" s="389"/>
      <c r="AD12" s="932"/>
      <c r="AE12" s="932"/>
      <c r="AF12" s="388"/>
      <c r="AG12" s="388"/>
      <c r="AH12" s="388"/>
      <c r="AI12" s="388"/>
      <c r="AJ12" s="389"/>
      <c r="AK12" s="389"/>
      <c r="AL12" s="389"/>
      <c r="AM12" s="455"/>
      <c r="AN12" s="464"/>
      <c r="BH12" s="474"/>
    </row>
    <row r="13" spans="1:60" ht="15" hidden="1" customHeight="1" x14ac:dyDescent="0.2">
      <c r="A13" s="292" t="s">
        <v>52</v>
      </c>
      <c r="B13" s="292" t="s">
        <v>52</v>
      </c>
      <c r="C13" s="293" t="s">
        <v>53</v>
      </c>
      <c r="D13" s="417" t="s">
        <v>54</v>
      </c>
      <c r="E13" s="295" t="s">
        <v>28</v>
      </c>
      <c r="F13" s="295" t="s">
        <v>55</v>
      </c>
      <c r="G13" s="295" t="s">
        <v>22</v>
      </c>
      <c r="H13" s="296"/>
      <c r="I13" s="297" t="s">
        <v>56</v>
      </c>
      <c r="J13" s="297" t="s">
        <v>56</v>
      </c>
      <c r="K13" s="474"/>
      <c r="L13" s="615" t="s">
        <v>57</v>
      </c>
      <c r="M13" s="1023"/>
      <c r="N13" s="1143"/>
      <c r="O13" s="1061"/>
      <c r="P13" s="1061">
        <v>15</v>
      </c>
      <c r="Q13" s="1061"/>
      <c r="R13" s="1061"/>
      <c r="S13" s="1144"/>
      <c r="T13" s="954"/>
      <c r="U13" s="954"/>
      <c r="V13" s="1046"/>
      <c r="W13" s="388"/>
      <c r="X13" s="388"/>
      <c r="Y13" s="388"/>
      <c r="Z13" s="389"/>
      <c r="AA13" s="389"/>
      <c r="AB13" s="389"/>
      <c r="AC13" s="389"/>
      <c r="AD13" s="932"/>
      <c r="AE13" s="932"/>
      <c r="AF13" s="388"/>
      <c r="AG13" s="388"/>
      <c r="AH13" s="388"/>
      <c r="AI13" s="388"/>
      <c r="AJ13" s="389"/>
      <c r="AK13" s="389"/>
      <c r="AL13" s="389"/>
      <c r="AM13" s="455"/>
      <c r="AN13" s="464"/>
      <c r="BH13" s="474"/>
    </row>
    <row r="14" spans="1:60" ht="15" hidden="1" customHeight="1" x14ac:dyDescent="0.2">
      <c r="A14" s="292" t="s">
        <v>58</v>
      </c>
      <c r="B14" s="292" t="s">
        <v>58</v>
      </c>
      <c r="C14" s="301" t="s">
        <v>59</v>
      </c>
      <c r="D14" s="418" t="s">
        <v>60</v>
      </c>
      <c r="E14" s="303" t="s">
        <v>40</v>
      </c>
      <c r="F14" s="304"/>
      <c r="G14" s="303" t="s">
        <v>41</v>
      </c>
      <c r="H14" s="305"/>
      <c r="I14" s="306"/>
      <c r="J14" s="306"/>
      <c r="K14" s="475"/>
      <c r="L14" s="639"/>
      <c r="M14" s="1018"/>
      <c r="N14" s="1145"/>
      <c r="O14" s="953"/>
      <c r="P14" s="953"/>
      <c r="Q14" s="953"/>
      <c r="R14" s="953"/>
      <c r="S14" s="1146"/>
      <c r="T14" s="953"/>
      <c r="U14" s="953"/>
      <c r="V14" s="1046"/>
      <c r="W14" s="388"/>
      <c r="X14" s="388"/>
      <c r="Y14" s="388"/>
      <c r="Z14" s="389"/>
      <c r="AA14" s="389"/>
      <c r="AB14" s="389"/>
      <c r="AC14" s="389"/>
      <c r="AD14" s="931"/>
      <c r="AE14" s="931"/>
      <c r="AF14" s="388"/>
      <c r="AG14" s="388"/>
      <c r="AH14" s="388"/>
      <c r="AI14" s="388"/>
      <c r="AJ14" s="389"/>
      <c r="AK14" s="389"/>
      <c r="AL14" s="389"/>
      <c r="AM14" s="455"/>
      <c r="AN14" s="464"/>
      <c r="BH14" s="475"/>
    </row>
    <row r="15" spans="1:60" ht="15" hidden="1" customHeight="1" x14ac:dyDescent="0.2">
      <c r="A15" s="292" t="s">
        <v>61</v>
      </c>
      <c r="B15" s="292" t="s">
        <v>61</v>
      </c>
      <c r="C15" s="308" t="s">
        <v>62</v>
      </c>
      <c r="D15" s="419" t="s">
        <v>63</v>
      </c>
      <c r="E15" s="295" t="s">
        <v>40</v>
      </c>
      <c r="F15" s="295" t="s">
        <v>64</v>
      </c>
      <c r="G15" s="295" t="s">
        <v>41</v>
      </c>
      <c r="H15" s="296"/>
      <c r="I15" s="297" t="s">
        <v>56</v>
      </c>
      <c r="J15" s="297" t="s">
        <v>56</v>
      </c>
      <c r="K15" s="474"/>
      <c r="L15" s="615"/>
      <c r="M15" s="1017"/>
      <c r="N15" s="1143"/>
      <c r="O15" s="1061"/>
      <c r="P15" s="1061">
        <v>18</v>
      </c>
      <c r="Q15" s="1061"/>
      <c r="R15" s="1061"/>
      <c r="S15" s="1144"/>
      <c r="T15" s="954"/>
      <c r="U15" s="954"/>
      <c r="V15" s="1046"/>
      <c r="W15" s="388"/>
      <c r="X15" s="388"/>
      <c r="Y15" s="388"/>
      <c r="Z15" s="389"/>
      <c r="AA15" s="389"/>
      <c r="AB15" s="389"/>
      <c r="AC15" s="389"/>
      <c r="AD15" s="932"/>
      <c r="AE15" s="932"/>
      <c r="AF15" s="388"/>
      <c r="AG15" s="388"/>
      <c r="AH15" s="388"/>
      <c r="AI15" s="388"/>
      <c r="AJ15" s="389"/>
      <c r="AK15" s="389"/>
      <c r="AL15" s="389"/>
      <c r="AM15" s="455"/>
      <c r="AN15" s="464"/>
      <c r="BH15" s="476"/>
    </row>
    <row r="16" spans="1:60" ht="15" hidden="1" customHeight="1" x14ac:dyDescent="0.2">
      <c r="A16" s="292" t="s">
        <v>65</v>
      </c>
      <c r="B16" s="292" t="s">
        <v>65</v>
      </c>
      <c r="C16" s="308" t="s">
        <v>66</v>
      </c>
      <c r="D16" s="419" t="s">
        <v>67</v>
      </c>
      <c r="E16" s="295" t="s">
        <v>40</v>
      </c>
      <c r="F16" s="295" t="s">
        <v>64</v>
      </c>
      <c r="G16" s="295" t="s">
        <v>41</v>
      </c>
      <c r="H16" s="296"/>
      <c r="I16" s="297" t="s">
        <v>56</v>
      </c>
      <c r="J16" s="297" t="s">
        <v>56</v>
      </c>
      <c r="K16" s="474"/>
      <c r="L16" s="615"/>
      <c r="M16" s="1017"/>
      <c r="N16" s="1143"/>
      <c r="O16" s="1061"/>
      <c r="P16" s="1061">
        <v>18</v>
      </c>
      <c r="Q16" s="1061"/>
      <c r="R16" s="1061"/>
      <c r="S16" s="1144"/>
      <c r="T16" s="954"/>
      <c r="U16" s="954"/>
      <c r="V16" s="1742"/>
      <c r="W16" s="1715"/>
      <c r="X16" s="1715"/>
      <c r="Y16" s="1715"/>
      <c r="Z16" s="1715"/>
      <c r="AA16" s="1715"/>
      <c r="AB16" s="1715"/>
      <c r="AC16" s="1715"/>
      <c r="AD16" s="932"/>
      <c r="AE16" s="932"/>
      <c r="AF16" s="1715"/>
      <c r="AG16" s="1715"/>
      <c r="AH16" s="1715"/>
      <c r="AI16" s="1715"/>
      <c r="AJ16" s="387"/>
      <c r="AK16" s="387"/>
      <c r="AL16" s="387"/>
      <c r="AM16" s="456"/>
      <c r="AN16" s="464"/>
      <c r="BH16" s="476"/>
    </row>
    <row r="17" spans="1:60" ht="15" hidden="1" customHeight="1" x14ac:dyDescent="0.2">
      <c r="A17" s="292" t="s">
        <v>68</v>
      </c>
      <c r="B17" s="292" t="s">
        <v>68</v>
      </c>
      <c r="C17" s="308" t="s">
        <v>69</v>
      </c>
      <c r="D17" s="419" t="s">
        <v>70</v>
      </c>
      <c r="E17" s="295" t="s">
        <v>40</v>
      </c>
      <c r="F17" s="295" t="s">
        <v>64</v>
      </c>
      <c r="G17" s="295" t="s">
        <v>41</v>
      </c>
      <c r="H17" s="296"/>
      <c r="I17" s="297" t="s">
        <v>56</v>
      </c>
      <c r="J17" s="297" t="s">
        <v>56</v>
      </c>
      <c r="K17" s="474"/>
      <c r="L17" s="615"/>
      <c r="M17" s="1017"/>
      <c r="N17" s="1143"/>
      <c r="O17" s="1061"/>
      <c r="P17" s="1061">
        <v>18</v>
      </c>
      <c r="Q17" s="1061"/>
      <c r="R17" s="1061"/>
      <c r="S17" s="1144"/>
      <c r="T17" s="954"/>
      <c r="U17" s="954"/>
      <c r="V17" s="1046"/>
      <c r="W17" s="388"/>
      <c r="X17" s="388"/>
      <c r="Y17" s="388"/>
      <c r="Z17" s="389"/>
      <c r="AA17" s="389"/>
      <c r="AB17" s="389"/>
      <c r="AC17" s="389"/>
      <c r="AD17" s="932"/>
      <c r="AE17" s="932"/>
      <c r="AF17" s="388"/>
      <c r="AG17" s="388"/>
      <c r="AH17" s="388"/>
      <c r="AI17" s="388"/>
      <c r="AJ17" s="389"/>
      <c r="AK17" s="389"/>
      <c r="AL17" s="389"/>
      <c r="AM17" s="455"/>
      <c r="AN17" s="464"/>
      <c r="BH17" s="476"/>
    </row>
    <row r="18" spans="1:60" ht="15" hidden="1" customHeight="1" x14ac:dyDescent="0.2">
      <c r="A18" s="309"/>
      <c r="B18" s="309"/>
      <c r="C18" s="290" t="s">
        <v>71</v>
      </c>
      <c r="D18" s="420"/>
      <c r="E18" s="285"/>
      <c r="F18" s="285"/>
      <c r="G18" s="285"/>
      <c r="H18" s="310"/>
      <c r="I18" s="287"/>
      <c r="J18" s="287"/>
      <c r="K18" s="473"/>
      <c r="L18" s="661"/>
      <c r="M18" s="1016"/>
      <c r="N18" s="1141"/>
      <c r="O18" s="1060"/>
      <c r="P18" s="1060"/>
      <c r="Q18" s="1060"/>
      <c r="R18" s="1060"/>
      <c r="S18" s="1142"/>
      <c r="T18" s="953"/>
      <c r="U18" s="953"/>
      <c r="V18" s="1046"/>
      <c r="W18" s="388"/>
      <c r="X18" s="388"/>
      <c r="Y18" s="388"/>
      <c r="Z18" s="389"/>
      <c r="AA18" s="389"/>
      <c r="AB18" s="389"/>
      <c r="AC18" s="389"/>
      <c r="AD18" s="931"/>
      <c r="AE18" s="931"/>
      <c r="AF18" s="388"/>
      <c r="AG18" s="388"/>
      <c r="AH18" s="388"/>
      <c r="AI18" s="388"/>
      <c r="AJ18" s="389"/>
      <c r="AK18" s="389"/>
      <c r="AL18" s="389"/>
      <c r="AM18" s="455"/>
      <c r="AN18" s="464"/>
      <c r="BH18" s="473"/>
    </row>
    <row r="19" spans="1:60" ht="15" hidden="1" customHeight="1" x14ac:dyDescent="0.2">
      <c r="A19" s="292" t="s">
        <v>72</v>
      </c>
      <c r="B19" s="292" t="s">
        <v>72</v>
      </c>
      <c r="C19" s="300" t="s">
        <v>73</v>
      </c>
      <c r="D19" s="419" t="s">
        <v>74</v>
      </c>
      <c r="E19" s="295" t="s">
        <v>75</v>
      </c>
      <c r="F19" s="295" t="s">
        <v>76</v>
      </c>
      <c r="G19" s="295" t="s">
        <v>22</v>
      </c>
      <c r="H19" s="296"/>
      <c r="I19" s="297" t="s">
        <v>23</v>
      </c>
      <c r="J19" s="297" t="s">
        <v>23</v>
      </c>
      <c r="K19" s="474"/>
      <c r="L19" s="615" t="s">
        <v>31</v>
      </c>
      <c r="M19" s="1023"/>
      <c r="N19" s="1143">
        <v>24</v>
      </c>
      <c r="O19" s="1061"/>
      <c r="P19" s="1061">
        <v>24</v>
      </c>
      <c r="Q19" s="1061"/>
      <c r="R19" s="1061"/>
      <c r="S19" s="1144"/>
      <c r="T19" s="954"/>
      <c r="U19" s="954"/>
      <c r="V19" s="1046"/>
      <c r="W19" s="388"/>
      <c r="X19" s="388"/>
      <c r="Y19" s="388"/>
      <c r="Z19" s="389"/>
      <c r="AA19" s="389"/>
      <c r="AB19" s="389"/>
      <c r="AC19" s="389"/>
      <c r="AD19" s="932"/>
      <c r="AE19" s="932"/>
      <c r="AF19" s="388"/>
      <c r="AG19" s="388"/>
      <c r="AH19" s="388"/>
      <c r="AI19" s="388"/>
      <c r="AJ19" s="389"/>
      <c r="AK19" s="389"/>
      <c r="AL19" s="389"/>
      <c r="AM19" s="455"/>
      <c r="AN19" s="464"/>
      <c r="BH19" s="474"/>
    </row>
    <row r="20" spans="1:60" ht="15" hidden="1" customHeight="1" x14ac:dyDescent="0.2">
      <c r="A20" s="292" t="s">
        <v>77</v>
      </c>
      <c r="B20" s="292" t="s">
        <v>77</v>
      </c>
      <c r="C20" s="300" t="s">
        <v>78</v>
      </c>
      <c r="D20" s="419" t="s">
        <v>27</v>
      </c>
      <c r="E20" s="295" t="s">
        <v>79</v>
      </c>
      <c r="F20" s="295" t="s">
        <v>80</v>
      </c>
      <c r="G20" s="295" t="s">
        <v>22</v>
      </c>
      <c r="H20" s="296"/>
      <c r="I20" s="297" t="s">
        <v>30</v>
      </c>
      <c r="J20" s="297" t="s">
        <v>30</v>
      </c>
      <c r="K20" s="474"/>
      <c r="L20" s="615" t="s">
        <v>24</v>
      </c>
      <c r="M20" s="1023"/>
      <c r="N20" s="1143">
        <v>20</v>
      </c>
      <c r="O20" s="1061"/>
      <c r="P20" s="1061"/>
      <c r="Q20" s="1061"/>
      <c r="R20" s="1061"/>
      <c r="S20" s="1144"/>
      <c r="T20" s="954"/>
      <c r="U20" s="954"/>
      <c r="V20" s="1046"/>
      <c r="W20" s="388"/>
      <c r="X20" s="388"/>
      <c r="Y20" s="388"/>
      <c r="Z20" s="389"/>
      <c r="AA20" s="389"/>
      <c r="AB20" s="389"/>
      <c r="AC20" s="389"/>
      <c r="AD20" s="932"/>
      <c r="AE20" s="932"/>
      <c r="AF20" s="388"/>
      <c r="AG20" s="388"/>
      <c r="AH20" s="388"/>
      <c r="AI20" s="388"/>
      <c r="AJ20" s="389"/>
      <c r="AK20" s="389"/>
      <c r="AL20" s="389"/>
      <c r="AM20" s="455"/>
      <c r="AN20" s="464"/>
      <c r="BH20" s="474"/>
    </row>
    <row r="21" spans="1:60" ht="15" hidden="1" customHeight="1" x14ac:dyDescent="0.2">
      <c r="A21" s="292" t="s">
        <v>81</v>
      </c>
      <c r="B21" s="292" t="s">
        <v>81</v>
      </c>
      <c r="C21" s="300" t="s">
        <v>82</v>
      </c>
      <c r="D21" s="419" t="s">
        <v>83</v>
      </c>
      <c r="E21" s="295" t="s">
        <v>79</v>
      </c>
      <c r="F21" s="295" t="s">
        <v>80</v>
      </c>
      <c r="G21" s="295" t="s">
        <v>41</v>
      </c>
      <c r="H21" s="296"/>
      <c r="I21" s="297" t="s">
        <v>84</v>
      </c>
      <c r="J21" s="297" t="s">
        <v>84</v>
      </c>
      <c r="K21" s="474"/>
      <c r="L21" s="615" t="s">
        <v>85</v>
      </c>
      <c r="M21" s="1023"/>
      <c r="N21" s="1143">
        <v>18</v>
      </c>
      <c r="O21" s="1061"/>
      <c r="P21" s="1061">
        <v>18</v>
      </c>
      <c r="Q21" s="1061"/>
      <c r="R21" s="1061"/>
      <c r="S21" s="1144"/>
      <c r="T21" s="954"/>
      <c r="U21" s="954"/>
      <c r="V21" s="1046"/>
      <c r="W21" s="388"/>
      <c r="X21" s="388"/>
      <c r="Y21" s="388"/>
      <c r="Z21" s="389"/>
      <c r="AA21" s="389"/>
      <c r="AB21" s="389"/>
      <c r="AC21" s="389"/>
      <c r="AD21" s="932"/>
      <c r="AE21" s="932"/>
      <c r="AF21" s="388"/>
      <c r="AG21" s="388"/>
      <c r="AH21" s="388"/>
      <c r="AI21" s="388"/>
      <c r="AJ21" s="389"/>
      <c r="AK21" s="389"/>
      <c r="AL21" s="389"/>
      <c r="AM21" s="455"/>
      <c r="AN21" s="464"/>
      <c r="BH21" s="474"/>
    </row>
    <row r="22" spans="1:60" ht="15" hidden="1" customHeight="1" x14ac:dyDescent="0.2">
      <c r="A22" s="292" t="s">
        <v>86</v>
      </c>
      <c r="B22" s="292" t="s">
        <v>86</v>
      </c>
      <c r="C22" s="300" t="s">
        <v>87</v>
      </c>
      <c r="D22" s="419" t="s">
        <v>83</v>
      </c>
      <c r="E22" s="295" t="s">
        <v>79</v>
      </c>
      <c r="F22" s="295" t="s">
        <v>80</v>
      </c>
      <c r="G22" s="295" t="s">
        <v>41</v>
      </c>
      <c r="H22" s="296"/>
      <c r="I22" s="297" t="s">
        <v>56</v>
      </c>
      <c r="J22" s="297" t="s">
        <v>56</v>
      </c>
      <c r="K22" s="474"/>
      <c r="L22" s="615" t="s">
        <v>85</v>
      </c>
      <c r="M22" s="1023"/>
      <c r="N22" s="1143">
        <v>18</v>
      </c>
      <c r="O22" s="1061"/>
      <c r="P22" s="1061"/>
      <c r="Q22" s="1061"/>
      <c r="R22" s="1061"/>
      <c r="S22" s="1144"/>
      <c r="T22" s="954"/>
      <c r="U22" s="954"/>
      <c r="V22" s="1046"/>
      <c r="W22" s="388"/>
      <c r="X22" s="388"/>
      <c r="Y22" s="388"/>
      <c r="Z22" s="389"/>
      <c r="AA22" s="389"/>
      <c r="AB22" s="389"/>
      <c r="AC22" s="389"/>
      <c r="AD22" s="932"/>
      <c r="AE22" s="932"/>
      <c r="AF22" s="388"/>
      <c r="AG22" s="388"/>
      <c r="AH22" s="388"/>
      <c r="AI22" s="388"/>
      <c r="AJ22" s="389"/>
      <c r="AK22" s="389"/>
      <c r="AL22" s="389"/>
      <c r="AM22" s="455"/>
      <c r="AN22" s="464"/>
      <c r="BH22" s="474"/>
    </row>
    <row r="23" spans="1:60" ht="15" hidden="1" customHeight="1" x14ac:dyDescent="0.2">
      <c r="A23" s="292" t="s">
        <v>88</v>
      </c>
      <c r="B23" s="292" t="s">
        <v>88</v>
      </c>
      <c r="C23" s="300" t="s">
        <v>89</v>
      </c>
      <c r="D23" s="419" t="s">
        <v>90</v>
      </c>
      <c r="E23" s="295" t="s">
        <v>79</v>
      </c>
      <c r="F23" s="295" t="s">
        <v>80</v>
      </c>
      <c r="G23" s="295" t="s">
        <v>41</v>
      </c>
      <c r="H23" s="296"/>
      <c r="I23" s="297" t="s">
        <v>56</v>
      </c>
      <c r="J23" s="297" t="s">
        <v>56</v>
      </c>
      <c r="K23" s="474"/>
      <c r="L23" s="615" t="s">
        <v>85</v>
      </c>
      <c r="M23" s="1023"/>
      <c r="N23" s="1143"/>
      <c r="O23" s="1061"/>
      <c r="P23" s="1061">
        <v>18</v>
      </c>
      <c r="Q23" s="1061"/>
      <c r="R23" s="1061"/>
      <c r="S23" s="1144"/>
      <c r="T23" s="954"/>
      <c r="U23" s="954"/>
      <c r="V23" s="1046"/>
      <c r="W23" s="388"/>
      <c r="X23" s="388"/>
      <c r="Y23" s="388"/>
      <c r="Z23" s="389"/>
      <c r="AA23" s="389"/>
      <c r="AB23" s="389"/>
      <c r="AC23" s="389"/>
      <c r="AD23" s="932"/>
      <c r="AE23" s="932"/>
      <c r="AF23" s="388"/>
      <c r="AG23" s="388"/>
      <c r="AH23" s="388"/>
      <c r="AI23" s="388"/>
      <c r="AJ23" s="389"/>
      <c r="AK23" s="389"/>
      <c r="AL23" s="389"/>
      <c r="AM23" s="455"/>
      <c r="AN23" s="464"/>
      <c r="BH23" s="474"/>
    </row>
    <row r="24" spans="1:60" ht="15" hidden="1" customHeight="1" x14ac:dyDescent="0.2">
      <c r="A24" s="292" t="s">
        <v>91</v>
      </c>
      <c r="B24" s="292" t="s">
        <v>91</v>
      </c>
      <c r="C24" s="300" t="s">
        <v>92</v>
      </c>
      <c r="D24" s="419" t="s">
        <v>93</v>
      </c>
      <c r="E24" s="295" t="s">
        <v>79</v>
      </c>
      <c r="F24" s="295" t="s">
        <v>80</v>
      </c>
      <c r="G24" s="295" t="s">
        <v>41</v>
      </c>
      <c r="H24" s="296"/>
      <c r="I24" s="297" t="s">
        <v>36</v>
      </c>
      <c r="J24" s="297" t="s">
        <v>36</v>
      </c>
      <c r="K24" s="474"/>
      <c r="L24" s="615" t="s">
        <v>85</v>
      </c>
      <c r="M24" s="1023"/>
      <c r="N24" s="1143"/>
      <c r="O24" s="1061"/>
      <c r="P24" s="1061">
        <v>24</v>
      </c>
      <c r="Q24" s="1061"/>
      <c r="R24" s="1061"/>
      <c r="S24" s="1144"/>
      <c r="T24" s="954"/>
      <c r="U24" s="954"/>
      <c r="V24" s="1046"/>
      <c r="W24" s="388"/>
      <c r="X24" s="388"/>
      <c r="Y24" s="388"/>
      <c r="Z24" s="389"/>
      <c r="AA24" s="389"/>
      <c r="AB24" s="389"/>
      <c r="AC24" s="389"/>
      <c r="AD24" s="932"/>
      <c r="AE24" s="932"/>
      <c r="AF24" s="388"/>
      <c r="AG24" s="388"/>
      <c r="AH24" s="388"/>
      <c r="AI24" s="388"/>
      <c r="AJ24" s="389"/>
      <c r="AK24" s="389"/>
      <c r="AL24" s="389"/>
      <c r="AM24" s="455"/>
      <c r="AN24" s="464"/>
      <c r="BH24" s="474"/>
    </row>
    <row r="25" spans="1:60" ht="15" hidden="1" customHeight="1" x14ac:dyDescent="0.2">
      <c r="A25" s="311"/>
      <c r="B25" s="311"/>
      <c r="C25" s="312" t="s">
        <v>94</v>
      </c>
      <c r="D25" s="656"/>
      <c r="E25" s="313"/>
      <c r="F25" s="313"/>
      <c r="G25" s="313"/>
      <c r="H25" s="296"/>
      <c r="I25" s="298"/>
      <c r="J25" s="298"/>
      <c r="K25" s="476"/>
      <c r="L25" s="615"/>
      <c r="M25" s="1017"/>
      <c r="N25" s="1143"/>
      <c r="O25" s="1061"/>
      <c r="P25" s="1061"/>
      <c r="Q25" s="1061"/>
      <c r="R25" s="1061"/>
      <c r="S25" s="1144"/>
      <c r="T25" s="954"/>
      <c r="U25" s="954"/>
      <c r="V25" s="1046"/>
      <c r="W25" s="388"/>
      <c r="X25" s="388"/>
      <c r="Y25" s="388"/>
      <c r="Z25" s="389"/>
      <c r="AA25" s="389"/>
      <c r="AB25" s="389"/>
      <c r="AC25" s="389"/>
      <c r="AD25" s="932"/>
      <c r="AE25" s="932"/>
      <c r="AF25" s="388"/>
      <c r="AG25" s="388"/>
      <c r="AH25" s="388"/>
      <c r="AI25" s="388"/>
      <c r="AJ25" s="389"/>
      <c r="AK25" s="389"/>
      <c r="AL25" s="389"/>
      <c r="AM25" s="455"/>
      <c r="AN25" s="464"/>
      <c r="BH25" s="476"/>
    </row>
    <row r="26" spans="1:60" ht="15" hidden="1" customHeight="1" x14ac:dyDescent="0.2">
      <c r="A26" s="292" t="s">
        <v>95</v>
      </c>
      <c r="B26" s="292" t="s">
        <v>95</v>
      </c>
      <c r="C26" s="293" t="s">
        <v>53</v>
      </c>
      <c r="D26" s="417" t="s">
        <v>54</v>
      </c>
      <c r="E26" s="295" t="s">
        <v>96</v>
      </c>
      <c r="F26" s="295" t="s">
        <v>55</v>
      </c>
      <c r="G26" s="295" t="s">
        <v>22</v>
      </c>
      <c r="H26" s="296"/>
      <c r="I26" s="297" t="s">
        <v>56</v>
      </c>
      <c r="J26" s="297" t="s">
        <v>56</v>
      </c>
      <c r="K26" s="474"/>
      <c r="L26" s="615" t="s">
        <v>57</v>
      </c>
      <c r="M26" s="1023"/>
      <c r="N26" s="1143"/>
      <c r="O26" s="1061"/>
      <c r="P26" s="1061">
        <v>15</v>
      </c>
      <c r="Q26" s="1061"/>
      <c r="R26" s="1061"/>
      <c r="S26" s="1144"/>
      <c r="T26" s="954"/>
      <c r="U26" s="954"/>
      <c r="V26" s="1742"/>
      <c r="W26" s="1715"/>
      <c r="X26" s="1715"/>
      <c r="Y26" s="1715"/>
      <c r="Z26" s="1715"/>
      <c r="AA26" s="1715"/>
      <c r="AB26" s="1715"/>
      <c r="AC26" s="1715"/>
      <c r="AD26" s="932"/>
      <c r="AE26" s="932"/>
      <c r="AF26" s="1715"/>
      <c r="AG26" s="1715"/>
      <c r="AH26" s="1715"/>
      <c r="AI26" s="1715"/>
      <c r="AJ26" s="387"/>
      <c r="AK26" s="387"/>
      <c r="AL26" s="387"/>
      <c r="AM26" s="456"/>
      <c r="AN26" s="464"/>
      <c r="BH26" s="474"/>
    </row>
    <row r="27" spans="1:60" ht="15" hidden="1" customHeight="1" x14ac:dyDescent="0.2">
      <c r="A27" s="309"/>
      <c r="B27" s="309"/>
      <c r="C27" s="290" t="s">
        <v>97</v>
      </c>
      <c r="D27" s="420"/>
      <c r="E27" s="285"/>
      <c r="F27" s="285"/>
      <c r="G27" s="285"/>
      <c r="H27" s="310"/>
      <c r="I27" s="287"/>
      <c r="J27" s="287"/>
      <c r="K27" s="473"/>
      <c r="L27" s="661"/>
      <c r="M27" s="1016"/>
      <c r="N27" s="1141"/>
      <c r="O27" s="1060"/>
      <c r="P27" s="1060"/>
      <c r="Q27" s="1060"/>
      <c r="R27" s="1060"/>
      <c r="S27" s="1142"/>
      <c r="T27" s="953"/>
      <c r="U27" s="953"/>
      <c r="V27" s="1046"/>
      <c r="W27" s="388"/>
      <c r="X27" s="388"/>
      <c r="Y27" s="388"/>
      <c r="Z27" s="389"/>
      <c r="AA27" s="389"/>
      <c r="AB27" s="389"/>
      <c r="AC27" s="389"/>
      <c r="AD27" s="931"/>
      <c r="AE27" s="931"/>
      <c r="AF27" s="388"/>
      <c r="AG27" s="388"/>
      <c r="AH27" s="388"/>
      <c r="AI27" s="388"/>
      <c r="AJ27" s="389"/>
      <c r="AK27" s="389"/>
      <c r="AL27" s="389"/>
      <c r="AM27" s="455"/>
      <c r="AN27" s="464"/>
      <c r="BH27" s="473"/>
    </row>
    <row r="28" spans="1:60" ht="15" hidden="1" customHeight="1" x14ac:dyDescent="0.2">
      <c r="A28" s="292" t="s">
        <v>98</v>
      </c>
      <c r="B28" s="292" t="s">
        <v>98</v>
      </c>
      <c r="C28" s="314" t="s">
        <v>99</v>
      </c>
      <c r="D28" s="419" t="s">
        <v>100</v>
      </c>
      <c r="E28" s="295" t="s">
        <v>101</v>
      </c>
      <c r="F28" s="295" t="s">
        <v>102</v>
      </c>
      <c r="G28" s="295" t="s">
        <v>41</v>
      </c>
      <c r="H28" s="296"/>
      <c r="I28" s="297" t="s">
        <v>23</v>
      </c>
      <c r="J28" s="297" t="s">
        <v>23</v>
      </c>
      <c r="K28" s="474"/>
      <c r="L28" s="615" t="s">
        <v>103</v>
      </c>
      <c r="M28" s="1023"/>
      <c r="N28" s="1143">
        <v>36</v>
      </c>
      <c r="O28" s="1061"/>
      <c r="P28" s="1061">
        <v>20</v>
      </c>
      <c r="Q28" s="1061"/>
      <c r="R28" s="1061"/>
      <c r="S28" s="1144"/>
      <c r="T28" s="954"/>
      <c r="U28" s="954"/>
      <c r="V28" s="1046"/>
      <c r="W28" s="388"/>
      <c r="X28" s="388"/>
      <c r="Y28" s="388"/>
      <c r="Z28" s="389"/>
      <c r="AA28" s="389"/>
      <c r="AB28" s="389"/>
      <c r="AC28" s="389"/>
      <c r="AD28" s="932"/>
      <c r="AE28" s="932"/>
      <c r="AF28" s="388"/>
      <c r="AG28" s="388"/>
      <c r="AH28" s="388"/>
      <c r="AI28" s="388"/>
      <c r="AJ28" s="389"/>
      <c r="AK28" s="389"/>
      <c r="AL28" s="389"/>
      <c r="AM28" s="455"/>
      <c r="AN28" s="464"/>
      <c r="BH28" s="474"/>
    </row>
    <row r="29" spans="1:60" ht="15" hidden="1" customHeight="1" x14ac:dyDescent="0.2">
      <c r="A29" s="292" t="s">
        <v>104</v>
      </c>
      <c r="B29" s="292" t="s">
        <v>104</v>
      </c>
      <c r="C29" s="293" t="s">
        <v>105</v>
      </c>
      <c r="D29" s="419" t="s">
        <v>106</v>
      </c>
      <c r="E29" s="295" t="s">
        <v>101</v>
      </c>
      <c r="F29" s="295" t="s">
        <v>102</v>
      </c>
      <c r="G29" s="295" t="s">
        <v>41</v>
      </c>
      <c r="H29" s="296"/>
      <c r="I29" s="297" t="s">
        <v>23</v>
      </c>
      <c r="J29" s="297" t="s">
        <v>23</v>
      </c>
      <c r="K29" s="474"/>
      <c r="L29" s="615" t="s">
        <v>56</v>
      </c>
      <c r="M29" s="1023"/>
      <c r="N29" s="1143">
        <v>36</v>
      </c>
      <c r="O29" s="1061"/>
      <c r="P29" s="1061">
        <v>20</v>
      </c>
      <c r="Q29" s="1061"/>
      <c r="R29" s="1061"/>
      <c r="S29" s="1144"/>
      <c r="T29" s="954"/>
      <c r="U29" s="954"/>
      <c r="V29" s="1046"/>
      <c r="W29" s="388"/>
      <c r="X29" s="388"/>
      <c r="Y29" s="388"/>
      <c r="Z29" s="389"/>
      <c r="AA29" s="389"/>
      <c r="AB29" s="389"/>
      <c r="AC29" s="389"/>
      <c r="AD29" s="932"/>
      <c r="AE29" s="932"/>
      <c r="AF29" s="388"/>
      <c r="AG29" s="388"/>
      <c r="AH29" s="388"/>
      <c r="AI29" s="388"/>
      <c r="AJ29" s="389"/>
      <c r="AK29" s="389"/>
      <c r="AL29" s="389"/>
      <c r="AM29" s="455"/>
      <c r="AN29" s="464"/>
      <c r="BH29" s="474"/>
    </row>
    <row r="30" spans="1:60" ht="15" hidden="1" customHeight="1" x14ac:dyDescent="0.2">
      <c r="A30" s="292" t="s">
        <v>107</v>
      </c>
      <c r="B30" s="292" t="s">
        <v>107</v>
      </c>
      <c r="C30" s="293" t="s">
        <v>33</v>
      </c>
      <c r="D30" s="417" t="s">
        <v>34</v>
      </c>
      <c r="E30" s="295" t="s">
        <v>101</v>
      </c>
      <c r="F30" s="295" t="s">
        <v>108</v>
      </c>
      <c r="G30" s="295" t="s">
        <v>22</v>
      </c>
      <c r="H30" s="296"/>
      <c r="I30" s="297" t="s">
        <v>84</v>
      </c>
      <c r="J30" s="297" t="s">
        <v>84</v>
      </c>
      <c r="K30" s="474"/>
      <c r="L30" s="615" t="s">
        <v>24</v>
      </c>
      <c r="M30" s="1023"/>
      <c r="N30" s="1143"/>
      <c r="O30" s="1061"/>
      <c r="P30" s="1061">
        <v>30</v>
      </c>
      <c r="Q30" s="1061"/>
      <c r="R30" s="1061"/>
      <c r="S30" s="1144"/>
      <c r="T30" s="954"/>
      <c r="U30" s="954"/>
      <c r="V30" s="1046"/>
      <c r="W30" s="388"/>
      <c r="X30" s="388"/>
      <c r="Y30" s="388"/>
      <c r="Z30" s="389"/>
      <c r="AA30" s="389"/>
      <c r="AB30" s="389"/>
      <c r="AC30" s="389"/>
      <c r="AD30" s="932"/>
      <c r="AE30" s="932"/>
      <c r="AF30" s="388"/>
      <c r="AG30" s="388"/>
      <c r="AH30" s="388"/>
      <c r="AI30" s="388"/>
      <c r="AJ30" s="389"/>
      <c r="AK30" s="389"/>
      <c r="AL30" s="389"/>
      <c r="AM30" s="455"/>
      <c r="AN30" s="464"/>
      <c r="BH30" s="474"/>
    </row>
    <row r="31" spans="1:60" ht="15" hidden="1" customHeight="1" x14ac:dyDescent="0.2">
      <c r="A31" s="292" t="s">
        <v>109</v>
      </c>
      <c r="B31" s="292" t="s">
        <v>109</v>
      </c>
      <c r="C31" s="293" t="s">
        <v>110</v>
      </c>
      <c r="D31" s="417" t="s">
        <v>111</v>
      </c>
      <c r="E31" s="295" t="s">
        <v>101</v>
      </c>
      <c r="F31" s="295" t="s">
        <v>112</v>
      </c>
      <c r="G31" s="295" t="s">
        <v>22</v>
      </c>
      <c r="H31" s="296"/>
      <c r="I31" s="297" t="s">
        <v>23</v>
      </c>
      <c r="J31" s="297" t="s">
        <v>23</v>
      </c>
      <c r="K31" s="474"/>
      <c r="L31" s="615" t="s">
        <v>24</v>
      </c>
      <c r="M31" s="1023"/>
      <c r="N31" s="1143">
        <v>24</v>
      </c>
      <c r="O31" s="1061"/>
      <c r="P31" s="1061">
        <v>24</v>
      </c>
      <c r="Q31" s="1061"/>
      <c r="R31" s="1061"/>
      <c r="S31" s="1144"/>
      <c r="T31" s="954"/>
      <c r="U31" s="954"/>
      <c r="V31" s="1046"/>
      <c r="W31" s="388"/>
      <c r="X31" s="388"/>
      <c r="Y31" s="388"/>
      <c r="Z31" s="389"/>
      <c r="AA31" s="389"/>
      <c r="AB31" s="389"/>
      <c r="AC31" s="389"/>
      <c r="AD31" s="932"/>
      <c r="AE31" s="932"/>
      <c r="AF31" s="388"/>
      <c r="AG31" s="388"/>
      <c r="AH31" s="388"/>
      <c r="AI31" s="388"/>
      <c r="AJ31" s="389"/>
      <c r="AK31" s="389"/>
      <c r="AL31" s="389"/>
      <c r="AM31" s="455"/>
      <c r="AN31" s="464"/>
      <c r="BH31" s="474"/>
    </row>
    <row r="32" spans="1:60" ht="15" hidden="1" customHeight="1" x14ac:dyDescent="0.2">
      <c r="A32" s="315" t="s">
        <v>113</v>
      </c>
      <c r="B32" s="315" t="s">
        <v>113</v>
      </c>
      <c r="C32" s="316" t="s">
        <v>59</v>
      </c>
      <c r="D32" s="418" t="s">
        <v>60</v>
      </c>
      <c r="E32" s="303" t="s">
        <v>101</v>
      </c>
      <c r="F32" s="304"/>
      <c r="G32" s="303" t="s">
        <v>41</v>
      </c>
      <c r="H32" s="305"/>
      <c r="I32" s="306"/>
      <c r="J32" s="306"/>
      <c r="K32" s="475"/>
      <c r="L32" s="639"/>
      <c r="M32" s="1018"/>
      <c r="N32" s="1145"/>
      <c r="O32" s="953"/>
      <c r="P32" s="953"/>
      <c r="Q32" s="953"/>
      <c r="R32" s="953"/>
      <c r="S32" s="1146"/>
      <c r="T32" s="953"/>
      <c r="U32" s="953"/>
      <c r="V32" s="1046"/>
      <c r="W32" s="388"/>
      <c r="X32" s="388"/>
      <c r="Y32" s="388"/>
      <c r="Z32" s="389"/>
      <c r="AA32" s="389"/>
      <c r="AB32" s="389"/>
      <c r="AC32" s="389"/>
      <c r="AD32" s="931"/>
      <c r="AE32" s="931"/>
      <c r="AF32" s="388"/>
      <c r="AG32" s="388"/>
      <c r="AH32" s="388"/>
      <c r="AI32" s="388"/>
      <c r="AJ32" s="389"/>
      <c r="AK32" s="389"/>
      <c r="AL32" s="389"/>
      <c r="AM32" s="455"/>
      <c r="AN32" s="464"/>
      <c r="BH32" s="475"/>
    </row>
    <row r="33" spans="1:60" ht="15" hidden="1" customHeight="1" x14ac:dyDescent="0.2">
      <c r="A33" s="292" t="s">
        <v>114</v>
      </c>
      <c r="B33" s="292" t="s">
        <v>114</v>
      </c>
      <c r="C33" s="308" t="s">
        <v>62</v>
      </c>
      <c r="D33" s="419" t="s">
        <v>63</v>
      </c>
      <c r="E33" s="313"/>
      <c r="F33" s="295" t="s">
        <v>64</v>
      </c>
      <c r="G33" s="295" t="s">
        <v>41</v>
      </c>
      <c r="H33" s="296"/>
      <c r="I33" s="297" t="s">
        <v>56</v>
      </c>
      <c r="J33" s="297" t="s">
        <v>56</v>
      </c>
      <c r="K33" s="474"/>
      <c r="L33" s="615"/>
      <c r="M33" s="1017"/>
      <c r="N33" s="1143"/>
      <c r="O33" s="1061"/>
      <c r="P33" s="1061">
        <v>18</v>
      </c>
      <c r="Q33" s="1061"/>
      <c r="R33" s="1061"/>
      <c r="S33" s="1144"/>
      <c r="T33" s="954"/>
      <c r="U33" s="954"/>
      <c r="V33" s="1046"/>
      <c r="W33" s="388"/>
      <c r="X33" s="388"/>
      <c r="Y33" s="388"/>
      <c r="Z33" s="389"/>
      <c r="AA33" s="389"/>
      <c r="AB33" s="389"/>
      <c r="AC33" s="389"/>
      <c r="AD33" s="932"/>
      <c r="AE33" s="932"/>
      <c r="AF33" s="388"/>
      <c r="AG33" s="388"/>
      <c r="AH33" s="388"/>
      <c r="AI33" s="388"/>
      <c r="AJ33" s="389"/>
      <c r="AK33" s="389"/>
      <c r="AL33" s="389"/>
      <c r="AM33" s="455"/>
      <c r="AN33" s="464"/>
      <c r="BH33" s="476"/>
    </row>
    <row r="34" spans="1:60" ht="15" hidden="1" customHeight="1" x14ac:dyDescent="0.2">
      <c r="A34" s="292" t="s">
        <v>115</v>
      </c>
      <c r="B34" s="292" t="s">
        <v>115</v>
      </c>
      <c r="C34" s="308" t="s">
        <v>66</v>
      </c>
      <c r="D34" s="419" t="s">
        <v>67</v>
      </c>
      <c r="E34" s="313"/>
      <c r="F34" s="295" t="s">
        <v>64</v>
      </c>
      <c r="G34" s="295" t="s">
        <v>41</v>
      </c>
      <c r="H34" s="296"/>
      <c r="I34" s="297" t="s">
        <v>56</v>
      </c>
      <c r="J34" s="297" t="s">
        <v>56</v>
      </c>
      <c r="K34" s="474"/>
      <c r="L34" s="615"/>
      <c r="M34" s="1017"/>
      <c r="N34" s="1143"/>
      <c r="O34" s="1061"/>
      <c r="P34" s="1061">
        <v>18</v>
      </c>
      <c r="Q34" s="1061"/>
      <c r="R34" s="1061"/>
      <c r="S34" s="1144"/>
      <c r="T34" s="954"/>
      <c r="U34" s="954"/>
      <c r="V34" s="1046"/>
      <c r="W34" s="388"/>
      <c r="X34" s="388"/>
      <c r="Y34" s="388"/>
      <c r="Z34" s="389"/>
      <c r="AA34" s="389"/>
      <c r="AB34" s="389"/>
      <c r="AC34" s="389"/>
      <c r="AD34" s="932"/>
      <c r="AE34" s="932"/>
      <c r="AF34" s="388"/>
      <c r="AG34" s="388"/>
      <c r="AH34" s="388"/>
      <c r="AI34" s="388"/>
      <c r="AJ34" s="389"/>
      <c r="AK34" s="389"/>
      <c r="AL34" s="389"/>
      <c r="AM34" s="455"/>
      <c r="AN34" s="464"/>
      <c r="BH34" s="476"/>
    </row>
    <row r="35" spans="1:60" ht="15" hidden="1" customHeight="1" x14ac:dyDescent="0.2">
      <c r="A35" s="292" t="s">
        <v>116</v>
      </c>
      <c r="B35" s="292" t="s">
        <v>116</v>
      </c>
      <c r="C35" s="308" t="s">
        <v>69</v>
      </c>
      <c r="D35" s="419" t="s">
        <v>70</v>
      </c>
      <c r="E35" s="313"/>
      <c r="F35" s="295" t="s">
        <v>64</v>
      </c>
      <c r="G35" s="295" t="s">
        <v>41</v>
      </c>
      <c r="H35" s="296"/>
      <c r="I35" s="297" t="s">
        <v>56</v>
      </c>
      <c r="J35" s="297" t="s">
        <v>56</v>
      </c>
      <c r="K35" s="474"/>
      <c r="L35" s="615"/>
      <c r="M35" s="1017"/>
      <c r="N35" s="1143"/>
      <c r="O35" s="1061"/>
      <c r="P35" s="1061">
        <v>18</v>
      </c>
      <c r="Q35" s="1061"/>
      <c r="R35" s="1061"/>
      <c r="S35" s="1144"/>
      <c r="T35" s="954"/>
      <c r="U35" s="954"/>
      <c r="V35" s="1046"/>
      <c r="W35" s="388"/>
      <c r="X35" s="388"/>
      <c r="Y35" s="388"/>
      <c r="Z35" s="389"/>
      <c r="AA35" s="389"/>
      <c r="AB35" s="389"/>
      <c r="AC35" s="389"/>
      <c r="AD35" s="932"/>
      <c r="AE35" s="932"/>
      <c r="AF35" s="388"/>
      <c r="AG35" s="388"/>
      <c r="AH35" s="388"/>
      <c r="AI35" s="388"/>
      <c r="AJ35" s="389"/>
      <c r="AK35" s="389"/>
      <c r="AL35" s="389"/>
      <c r="AM35" s="455"/>
      <c r="AN35" s="464"/>
      <c r="BH35" s="476"/>
    </row>
    <row r="36" spans="1:60" ht="15" hidden="1" customHeight="1" x14ac:dyDescent="0.2">
      <c r="A36" s="317"/>
      <c r="B36" s="317"/>
      <c r="C36" s="318" t="s">
        <v>117</v>
      </c>
      <c r="D36" s="421"/>
      <c r="E36" s="304"/>
      <c r="F36" s="320"/>
      <c r="G36" s="320"/>
      <c r="H36" s="321"/>
      <c r="I36" s="319"/>
      <c r="J36" s="319"/>
      <c r="K36" s="477"/>
      <c r="L36" s="639"/>
      <c r="M36" s="1018"/>
      <c r="N36" s="1145"/>
      <c r="O36" s="953"/>
      <c r="P36" s="953"/>
      <c r="Q36" s="953"/>
      <c r="R36" s="953"/>
      <c r="S36" s="1146"/>
      <c r="T36" s="953"/>
      <c r="U36" s="953"/>
      <c r="V36" s="1742"/>
      <c r="W36" s="1715"/>
      <c r="X36" s="1715"/>
      <c r="Y36" s="1715"/>
      <c r="Z36" s="1715"/>
      <c r="AA36" s="1715"/>
      <c r="AB36" s="1715"/>
      <c r="AC36" s="1715"/>
      <c r="AD36" s="931"/>
      <c r="AE36" s="931"/>
      <c r="AF36" s="1715"/>
      <c r="AG36" s="1715"/>
      <c r="AH36" s="1715"/>
      <c r="AI36" s="1715"/>
      <c r="AJ36" s="387"/>
      <c r="AK36" s="387"/>
      <c r="AL36" s="387"/>
      <c r="AM36" s="456"/>
      <c r="AN36" s="464"/>
      <c r="BH36" s="475"/>
    </row>
    <row r="37" spans="1:60" ht="15" hidden="1" customHeight="1" x14ac:dyDescent="0.2">
      <c r="A37" s="292" t="s">
        <v>118</v>
      </c>
      <c r="B37" s="292" t="s">
        <v>118</v>
      </c>
      <c r="C37" s="300" t="s">
        <v>73</v>
      </c>
      <c r="D37" s="419" t="s">
        <v>119</v>
      </c>
      <c r="E37" s="295" t="s">
        <v>120</v>
      </c>
      <c r="F37" s="295" t="s">
        <v>121</v>
      </c>
      <c r="G37" s="295" t="s">
        <v>22</v>
      </c>
      <c r="H37" s="296"/>
      <c r="I37" s="297" t="s">
        <v>56</v>
      </c>
      <c r="J37" s="297" t="s">
        <v>56</v>
      </c>
      <c r="K37" s="474"/>
      <c r="L37" s="615" t="s">
        <v>31</v>
      </c>
      <c r="M37" s="1023"/>
      <c r="N37" s="1143">
        <v>24</v>
      </c>
      <c r="O37" s="1061"/>
      <c r="P37" s="1061"/>
      <c r="Q37" s="1061"/>
      <c r="R37" s="1061"/>
      <c r="S37" s="1144"/>
      <c r="T37" s="954"/>
      <c r="U37" s="954"/>
      <c r="V37" s="1046"/>
      <c r="W37" s="388"/>
      <c r="X37" s="388"/>
      <c r="Y37" s="388"/>
      <c r="Z37" s="389"/>
      <c r="AA37" s="389"/>
      <c r="AB37" s="389"/>
      <c r="AC37" s="389"/>
      <c r="AD37" s="932"/>
      <c r="AE37" s="932"/>
      <c r="AF37" s="388"/>
      <c r="AG37" s="388"/>
      <c r="AH37" s="388"/>
      <c r="AI37" s="388"/>
      <c r="AJ37" s="389"/>
      <c r="AK37" s="389"/>
      <c r="AL37" s="389"/>
      <c r="AM37" s="455"/>
      <c r="AN37" s="464"/>
      <c r="BH37" s="474"/>
    </row>
    <row r="38" spans="1:60" ht="15" hidden="1" customHeight="1" x14ac:dyDescent="0.2">
      <c r="A38" s="322"/>
      <c r="B38" s="322"/>
      <c r="C38" s="323" t="s">
        <v>122</v>
      </c>
      <c r="D38" s="650"/>
      <c r="E38" s="303" t="s">
        <v>120</v>
      </c>
      <c r="F38" s="303" t="s">
        <v>102</v>
      </c>
      <c r="G38" s="303" t="s">
        <v>41</v>
      </c>
      <c r="H38" s="305"/>
      <c r="I38" s="306"/>
      <c r="J38" s="306"/>
      <c r="K38" s="475"/>
      <c r="L38" s="639"/>
      <c r="M38" s="1018"/>
      <c r="N38" s="1145"/>
      <c r="O38" s="953"/>
      <c r="P38" s="953"/>
      <c r="Q38" s="953"/>
      <c r="R38" s="953"/>
      <c r="S38" s="1146"/>
      <c r="T38" s="953"/>
      <c r="U38" s="953"/>
      <c r="V38" s="1046"/>
      <c r="W38" s="388"/>
      <c r="X38" s="388"/>
      <c r="Y38" s="388"/>
      <c r="Z38" s="389"/>
      <c r="AA38" s="389"/>
      <c r="AB38" s="389"/>
      <c r="AC38" s="389"/>
      <c r="AD38" s="931"/>
      <c r="AE38" s="931"/>
      <c r="AF38" s="388"/>
      <c r="AG38" s="390"/>
      <c r="AH38" s="390"/>
      <c r="AI38" s="390"/>
      <c r="AJ38" s="390"/>
      <c r="AK38" s="390"/>
      <c r="AL38" s="390"/>
      <c r="AM38" s="457"/>
      <c r="AN38" s="464"/>
      <c r="BH38" s="475"/>
    </row>
    <row r="39" spans="1:60" ht="15" hidden="1" customHeight="1" x14ac:dyDescent="0.2">
      <c r="A39" s="292" t="s">
        <v>123</v>
      </c>
      <c r="B39" s="292" t="s">
        <v>123</v>
      </c>
      <c r="C39" s="308" t="s">
        <v>124</v>
      </c>
      <c r="D39" s="419" t="s">
        <v>125</v>
      </c>
      <c r="E39" s="313"/>
      <c r="F39" s="313"/>
      <c r="G39" s="313"/>
      <c r="H39" s="296"/>
      <c r="I39" s="297" t="s">
        <v>56</v>
      </c>
      <c r="J39" s="297" t="s">
        <v>56</v>
      </c>
      <c r="K39" s="474"/>
      <c r="L39" s="615" t="s">
        <v>36</v>
      </c>
      <c r="M39" s="1023"/>
      <c r="N39" s="1143">
        <v>24</v>
      </c>
      <c r="O39" s="1061"/>
      <c r="P39" s="1061"/>
      <c r="Q39" s="1061"/>
      <c r="R39" s="1061"/>
      <c r="S39" s="1144"/>
      <c r="T39" s="954"/>
      <c r="U39" s="954"/>
      <c r="V39" s="1046"/>
      <c r="W39" s="388"/>
      <c r="X39" s="388"/>
      <c r="Y39" s="388"/>
      <c r="Z39" s="389"/>
      <c r="AA39" s="389"/>
      <c r="AB39" s="389"/>
      <c r="AC39" s="389"/>
      <c r="AD39" s="932"/>
      <c r="AE39" s="932"/>
      <c r="AF39" s="388"/>
      <c r="AG39" s="388"/>
      <c r="AH39" s="388"/>
      <c r="AI39" s="388"/>
      <c r="AJ39" s="389"/>
      <c r="AK39" s="389"/>
      <c r="AL39" s="389"/>
      <c r="AM39" s="455"/>
      <c r="AN39" s="464"/>
      <c r="BH39" s="474"/>
    </row>
    <row r="40" spans="1:60" ht="15" hidden="1" customHeight="1" x14ac:dyDescent="0.2">
      <c r="A40" s="324" t="s">
        <v>126</v>
      </c>
      <c r="B40" s="324" t="s">
        <v>126</v>
      </c>
      <c r="C40" s="325" t="s">
        <v>127</v>
      </c>
      <c r="D40" s="422" t="s">
        <v>128</v>
      </c>
      <c r="E40" s="327"/>
      <c r="F40" s="327"/>
      <c r="G40" s="327"/>
      <c r="H40" s="328"/>
      <c r="I40" s="326" t="s">
        <v>56</v>
      </c>
      <c r="J40" s="326" t="s">
        <v>56</v>
      </c>
      <c r="K40" s="478"/>
      <c r="L40" s="659" t="s">
        <v>103</v>
      </c>
      <c r="M40" s="1024"/>
      <c r="N40" s="1143">
        <v>24</v>
      </c>
      <c r="O40" s="1061"/>
      <c r="P40" s="1061"/>
      <c r="Q40" s="1061"/>
      <c r="R40" s="1061"/>
      <c r="S40" s="1144"/>
      <c r="T40" s="954"/>
      <c r="U40" s="954"/>
      <c r="V40" s="1046"/>
      <c r="W40" s="388"/>
      <c r="X40" s="388"/>
      <c r="Y40" s="388"/>
      <c r="Z40" s="389"/>
      <c r="AA40" s="389"/>
      <c r="AB40" s="389"/>
      <c r="AC40" s="389"/>
      <c r="AD40" s="932"/>
      <c r="AE40" s="932"/>
      <c r="AF40" s="388"/>
      <c r="AG40" s="390"/>
      <c r="AH40" s="390"/>
      <c r="AI40" s="390"/>
      <c r="AJ40" s="390"/>
      <c r="AK40" s="390"/>
      <c r="AL40" s="390"/>
      <c r="AM40" s="457"/>
      <c r="AN40" s="464"/>
      <c r="BH40" s="478"/>
    </row>
    <row r="41" spans="1:60" ht="15" hidden="1" customHeight="1" x14ac:dyDescent="0.2">
      <c r="A41" s="331"/>
      <c r="B41" s="331"/>
      <c r="C41" s="1795" t="s">
        <v>258</v>
      </c>
      <c r="D41" s="1796"/>
      <c r="E41" s="1796"/>
      <c r="F41" s="1796"/>
      <c r="G41" s="1796"/>
      <c r="H41" s="1796"/>
      <c r="I41" s="1796"/>
      <c r="J41" s="1796"/>
      <c r="K41" s="1797"/>
      <c r="L41" s="1796"/>
      <c r="M41" s="1025"/>
      <c r="N41" s="1147">
        <v>104</v>
      </c>
      <c r="O41" s="1005"/>
      <c r="P41" s="1006">
        <v>153</v>
      </c>
      <c r="Q41" s="1006"/>
      <c r="R41" s="1006"/>
      <c r="S41" s="1148"/>
      <c r="T41" s="955"/>
      <c r="U41" s="955"/>
      <c r="V41" s="1046"/>
      <c r="W41" s="388"/>
      <c r="X41" s="388"/>
      <c r="Y41" s="388"/>
      <c r="Z41" s="389"/>
      <c r="AA41" s="389"/>
      <c r="AB41" s="389"/>
      <c r="AC41" s="389"/>
      <c r="AD41" s="933"/>
      <c r="AE41" s="933"/>
      <c r="AF41" s="388"/>
      <c r="AG41" s="390"/>
      <c r="AH41" s="390"/>
      <c r="AI41" s="390"/>
      <c r="AJ41" s="390"/>
      <c r="AK41" s="390"/>
      <c r="AL41" s="390"/>
      <c r="AM41" s="457"/>
      <c r="AN41" s="464"/>
      <c r="BH41" s="491"/>
    </row>
    <row r="42" spans="1:60" ht="15" hidden="1" customHeight="1" x14ac:dyDescent="0.2">
      <c r="A42" s="334"/>
      <c r="B42" s="334"/>
      <c r="C42" s="1795" t="s">
        <v>259</v>
      </c>
      <c r="D42" s="1796"/>
      <c r="E42" s="1796"/>
      <c r="F42" s="1796"/>
      <c r="G42" s="1796"/>
      <c r="H42" s="1796"/>
      <c r="I42" s="1796"/>
      <c r="J42" s="1796"/>
      <c r="K42" s="1797"/>
      <c r="L42" s="1796"/>
      <c r="M42" s="1025"/>
      <c r="N42" s="1149">
        <v>80</v>
      </c>
      <c r="O42" s="1006"/>
      <c r="P42" s="1006">
        <v>99</v>
      </c>
      <c r="Q42" s="1006"/>
      <c r="R42" s="1006"/>
      <c r="S42" s="1148"/>
      <c r="T42" s="955"/>
      <c r="U42" s="955"/>
      <c r="V42" s="458"/>
      <c r="AD42" s="933"/>
      <c r="AE42" s="933"/>
      <c r="AM42" s="458"/>
      <c r="AN42" s="464"/>
      <c r="BH42" s="491"/>
    </row>
    <row r="43" spans="1:60" ht="15" hidden="1" customHeight="1" x14ac:dyDescent="0.2">
      <c r="A43" s="334"/>
      <c r="B43" s="334"/>
      <c r="C43" s="1795" t="s">
        <v>260</v>
      </c>
      <c r="D43" s="1796"/>
      <c r="E43" s="1796"/>
      <c r="F43" s="1796"/>
      <c r="G43" s="1796"/>
      <c r="H43" s="1796"/>
      <c r="I43" s="1796"/>
      <c r="J43" s="1796"/>
      <c r="K43" s="1797"/>
      <c r="L43" s="1796"/>
      <c r="M43" s="1025"/>
      <c r="N43" s="1149">
        <v>168</v>
      </c>
      <c r="O43" s="1006"/>
      <c r="P43" s="1006">
        <v>148</v>
      </c>
      <c r="Q43" s="1006"/>
      <c r="R43" s="1006"/>
      <c r="S43" s="1148"/>
      <c r="T43" s="955"/>
      <c r="U43" s="955"/>
      <c r="V43" s="458"/>
      <c r="AD43" s="933"/>
      <c r="AE43" s="933"/>
      <c r="AM43" s="458"/>
      <c r="AN43" s="464"/>
      <c r="BH43" s="491"/>
    </row>
    <row r="44" spans="1:60" ht="15" hidden="1" customHeight="1" x14ac:dyDescent="0.2">
      <c r="A44" s="334"/>
      <c r="B44" s="334"/>
      <c r="C44" s="1726" t="s">
        <v>261</v>
      </c>
      <c r="D44" s="1727"/>
      <c r="E44" s="1727"/>
      <c r="F44" s="1727"/>
      <c r="G44" s="1727"/>
      <c r="H44" s="1727"/>
      <c r="I44" s="1727"/>
      <c r="J44" s="1727"/>
      <c r="K44" s="1728"/>
      <c r="L44" s="1727"/>
      <c r="M44" s="1026"/>
      <c r="N44" s="1149"/>
      <c r="O44" s="1006"/>
      <c r="P44" s="1006"/>
      <c r="Q44" s="1006"/>
      <c r="R44" s="1006"/>
      <c r="S44" s="1148"/>
      <c r="T44" s="955"/>
      <c r="U44" s="955"/>
      <c r="V44" s="458"/>
      <c r="AD44" s="933"/>
      <c r="AE44" s="933"/>
      <c r="AM44" s="458"/>
      <c r="AN44" s="464"/>
      <c r="BH44" s="492"/>
    </row>
    <row r="45" spans="1:60" ht="15" hidden="1" customHeight="1" x14ac:dyDescent="0.2">
      <c r="A45" s="335"/>
      <c r="B45" s="335"/>
      <c r="C45" s="336"/>
      <c r="D45" s="423"/>
      <c r="E45" s="338"/>
      <c r="F45" s="339"/>
      <c r="G45" s="339"/>
      <c r="H45" s="340"/>
      <c r="I45" s="336"/>
      <c r="J45" s="336"/>
      <c r="K45" s="336"/>
      <c r="L45" s="623"/>
      <c r="M45" s="336"/>
      <c r="N45" s="1150"/>
      <c r="O45" s="1062"/>
      <c r="P45" s="1062"/>
      <c r="Q45" s="1062"/>
      <c r="R45" s="1062"/>
      <c r="S45" s="1151"/>
      <c r="T45" s="953"/>
      <c r="U45" s="953"/>
      <c r="V45" s="458"/>
      <c r="AD45" s="931"/>
      <c r="AE45" s="931"/>
      <c r="AM45" s="458"/>
      <c r="AN45" s="464"/>
      <c r="BH45" s="336"/>
    </row>
    <row r="46" spans="1:60" ht="15" hidden="1" customHeight="1" x14ac:dyDescent="0.2">
      <c r="A46" s="344"/>
      <c r="B46" s="344"/>
      <c r="C46" s="345" t="s">
        <v>129</v>
      </c>
      <c r="D46" s="636"/>
      <c r="E46" s="346"/>
      <c r="F46" s="344"/>
      <c r="G46" s="344"/>
      <c r="H46" s="346"/>
      <c r="I46" s="344"/>
      <c r="J46" s="344"/>
      <c r="K46" s="479"/>
      <c r="L46" s="630"/>
      <c r="M46" s="1027"/>
      <c r="N46" s="1152"/>
      <c r="O46" s="1007"/>
      <c r="P46" s="1007"/>
      <c r="Q46" s="1007"/>
      <c r="R46" s="1007"/>
      <c r="S46" s="1153"/>
      <c r="T46" s="956"/>
      <c r="U46" s="956"/>
      <c r="V46" s="458"/>
      <c r="AD46" s="934"/>
      <c r="AE46" s="934"/>
      <c r="AM46" s="458"/>
      <c r="AN46" s="464"/>
      <c r="BH46" s="346"/>
    </row>
    <row r="47" spans="1:60" ht="15" hidden="1" customHeight="1" x14ac:dyDescent="0.2">
      <c r="A47" s="344"/>
      <c r="B47" s="344"/>
      <c r="C47" s="347" t="s">
        <v>16</v>
      </c>
      <c r="D47" s="658"/>
      <c r="E47" s="344"/>
      <c r="F47" s="344"/>
      <c r="G47" s="344"/>
      <c r="H47" s="344"/>
      <c r="I47" s="344"/>
      <c r="J47" s="344"/>
      <c r="K47" s="479"/>
      <c r="L47" s="630"/>
      <c r="M47" s="1028"/>
      <c r="N47" s="1152"/>
      <c r="O47" s="1007"/>
      <c r="P47" s="1007"/>
      <c r="Q47" s="1007"/>
      <c r="R47" s="1007"/>
      <c r="S47" s="1153"/>
      <c r="T47" s="956"/>
      <c r="U47" s="956"/>
      <c r="V47" s="458"/>
      <c r="AD47" s="934"/>
      <c r="AE47" s="934"/>
      <c r="AM47" s="458"/>
      <c r="AN47" s="464"/>
      <c r="BH47" s="479"/>
    </row>
    <row r="48" spans="1:60" ht="15" hidden="1" customHeight="1" x14ac:dyDescent="0.2">
      <c r="A48" s="344"/>
      <c r="B48" s="344"/>
      <c r="C48" s="348" t="s">
        <v>130</v>
      </c>
      <c r="D48" s="658"/>
      <c r="E48" s="349"/>
      <c r="F48" s="349"/>
      <c r="G48" s="349"/>
      <c r="H48" s="344"/>
      <c r="I48" s="344"/>
      <c r="J48" s="349"/>
      <c r="K48" s="480"/>
      <c r="L48" s="630"/>
      <c r="M48" s="1028"/>
      <c r="N48" s="1152"/>
      <c r="O48" s="1007"/>
      <c r="P48" s="1007"/>
      <c r="Q48" s="1007"/>
      <c r="R48" s="1007"/>
      <c r="S48" s="1153"/>
      <c r="T48" s="956"/>
      <c r="U48" s="956"/>
      <c r="V48" s="458"/>
      <c r="AD48" s="934"/>
      <c r="AE48" s="934"/>
      <c r="AM48" s="458"/>
      <c r="AN48" s="464"/>
      <c r="BH48" s="479"/>
    </row>
    <row r="49" spans="1:60" ht="15" hidden="1" customHeight="1" x14ac:dyDescent="0.2">
      <c r="A49" s="350" t="s">
        <v>17</v>
      </c>
      <c r="B49" s="350" t="s">
        <v>17</v>
      </c>
      <c r="C49" s="351" t="s">
        <v>131</v>
      </c>
      <c r="D49" s="424" t="s">
        <v>132</v>
      </c>
      <c r="E49" s="353" t="s">
        <v>133</v>
      </c>
      <c r="F49" s="353" t="s">
        <v>21</v>
      </c>
      <c r="G49" s="353" t="s">
        <v>22</v>
      </c>
      <c r="H49" s="354"/>
      <c r="I49" s="352" t="s">
        <v>23</v>
      </c>
      <c r="J49" s="355" t="s">
        <v>23</v>
      </c>
      <c r="K49" s="481"/>
      <c r="L49" s="672" t="s">
        <v>24</v>
      </c>
      <c r="M49" s="1029"/>
      <c r="N49" s="1143">
        <v>24</v>
      </c>
      <c r="O49" s="1061"/>
      <c r="P49" s="1061">
        <v>24</v>
      </c>
      <c r="Q49" s="1061"/>
      <c r="R49" s="1061"/>
      <c r="S49" s="1144"/>
      <c r="T49" s="954"/>
      <c r="U49" s="954"/>
      <c r="V49" s="458"/>
      <c r="AD49" s="932"/>
      <c r="AE49" s="932"/>
      <c r="AM49" s="458"/>
      <c r="AN49" s="464"/>
      <c r="BH49" s="481"/>
    </row>
    <row r="50" spans="1:60" ht="15" hidden="1" customHeight="1" x14ac:dyDescent="0.2">
      <c r="A50" s="292" t="s">
        <v>25</v>
      </c>
      <c r="B50" s="292" t="s">
        <v>25</v>
      </c>
      <c r="C50" s="300" t="s">
        <v>134</v>
      </c>
      <c r="D50" s="419" t="s">
        <v>135</v>
      </c>
      <c r="E50" s="295" t="s">
        <v>133</v>
      </c>
      <c r="F50" s="295" t="s">
        <v>29</v>
      </c>
      <c r="G50" s="295" t="s">
        <v>41</v>
      </c>
      <c r="H50" s="296"/>
      <c r="I50" s="297" t="s">
        <v>23</v>
      </c>
      <c r="J50" s="297" t="s">
        <v>23</v>
      </c>
      <c r="K50" s="474"/>
      <c r="L50" s="615" t="s">
        <v>42</v>
      </c>
      <c r="M50" s="1023"/>
      <c r="N50" s="1143">
        <v>24</v>
      </c>
      <c r="O50" s="1061"/>
      <c r="P50" s="1061">
        <v>21</v>
      </c>
      <c r="Q50" s="1061"/>
      <c r="R50" s="1061"/>
      <c r="S50" s="1144"/>
      <c r="T50" s="954"/>
      <c r="U50" s="954"/>
      <c r="V50" s="458"/>
      <c r="AD50" s="932"/>
      <c r="AE50" s="932"/>
      <c r="AM50" s="458"/>
      <c r="AN50" s="464"/>
      <c r="BH50" s="493"/>
    </row>
    <row r="51" spans="1:60" ht="15" hidden="1" customHeight="1" x14ac:dyDescent="0.2">
      <c r="A51" s="309"/>
      <c r="B51" s="309"/>
      <c r="C51" s="359" t="s">
        <v>136</v>
      </c>
      <c r="D51" s="420"/>
      <c r="E51" s="285"/>
      <c r="F51" s="285"/>
      <c r="G51" s="285"/>
      <c r="H51" s="360"/>
      <c r="I51" s="287"/>
      <c r="J51" s="287"/>
      <c r="K51" s="473"/>
      <c r="L51" s="661"/>
      <c r="M51" s="1016"/>
      <c r="N51" s="1141"/>
      <c r="O51" s="1060"/>
      <c r="P51" s="1060"/>
      <c r="Q51" s="1060"/>
      <c r="R51" s="1060"/>
      <c r="S51" s="1142"/>
      <c r="T51" s="953"/>
      <c r="U51" s="953"/>
      <c r="V51" s="458"/>
      <c r="AD51" s="931"/>
      <c r="AE51" s="931"/>
      <c r="AM51" s="458"/>
      <c r="AN51" s="464"/>
      <c r="BH51" s="494"/>
    </row>
    <row r="52" spans="1:60" ht="15" hidden="1" customHeight="1" x14ac:dyDescent="0.2">
      <c r="A52" s="292" t="s">
        <v>32</v>
      </c>
      <c r="B52" s="292" t="s">
        <v>32</v>
      </c>
      <c r="C52" s="300" t="s">
        <v>137</v>
      </c>
      <c r="D52" s="419" t="s">
        <v>138</v>
      </c>
      <c r="E52" s="295" t="s">
        <v>139</v>
      </c>
      <c r="F52" s="295" t="s">
        <v>140</v>
      </c>
      <c r="G52" s="295" t="s">
        <v>22</v>
      </c>
      <c r="H52" s="296"/>
      <c r="I52" s="297" t="s">
        <v>23</v>
      </c>
      <c r="J52" s="297" t="s">
        <v>23</v>
      </c>
      <c r="K52" s="474"/>
      <c r="L52" s="615" t="s">
        <v>31</v>
      </c>
      <c r="M52" s="1023"/>
      <c r="N52" s="1143">
        <v>24</v>
      </c>
      <c r="O52" s="1061"/>
      <c r="P52" s="1061">
        <v>24</v>
      </c>
      <c r="Q52" s="1061"/>
      <c r="R52" s="1061"/>
      <c r="S52" s="1144"/>
      <c r="T52" s="954"/>
      <c r="U52" s="954"/>
      <c r="V52" s="458"/>
      <c r="AD52" s="932"/>
      <c r="AE52" s="932"/>
      <c r="AM52" s="458"/>
      <c r="AN52" s="464"/>
      <c r="BH52" s="493"/>
    </row>
    <row r="53" spans="1:60" ht="15" hidden="1" customHeight="1" x14ac:dyDescent="0.2">
      <c r="A53" s="292" t="s">
        <v>37</v>
      </c>
      <c r="B53" s="292" t="s">
        <v>37</v>
      </c>
      <c r="C53" s="300" t="s">
        <v>141</v>
      </c>
      <c r="D53" s="419" t="s">
        <v>142</v>
      </c>
      <c r="E53" s="295" t="s">
        <v>120</v>
      </c>
      <c r="F53" s="295" t="s">
        <v>102</v>
      </c>
      <c r="G53" s="295" t="s">
        <v>22</v>
      </c>
      <c r="H53" s="296"/>
      <c r="I53" s="297" t="s">
        <v>143</v>
      </c>
      <c r="J53" s="297" t="s">
        <v>30</v>
      </c>
      <c r="K53" s="474"/>
      <c r="L53" s="615" t="s">
        <v>31</v>
      </c>
      <c r="M53" s="1023"/>
      <c r="N53" s="1143">
        <v>24</v>
      </c>
      <c r="O53" s="1061"/>
      <c r="P53" s="1061"/>
      <c r="Q53" s="1061"/>
      <c r="R53" s="1061"/>
      <c r="S53" s="1144"/>
      <c r="T53" s="954"/>
      <c r="U53" s="954"/>
      <c r="V53" s="458"/>
      <c r="AD53" s="932"/>
      <c r="AE53" s="932"/>
      <c r="AM53" s="458"/>
      <c r="AN53" s="464"/>
      <c r="BH53" s="493"/>
    </row>
    <row r="54" spans="1:60" ht="15" hidden="1" customHeight="1" x14ac:dyDescent="0.2">
      <c r="A54" s="292" t="s">
        <v>43</v>
      </c>
      <c r="B54" s="292" t="s">
        <v>43</v>
      </c>
      <c r="C54" s="300" t="s">
        <v>144</v>
      </c>
      <c r="D54" s="419" t="s">
        <v>27</v>
      </c>
      <c r="E54" s="295" t="s">
        <v>120</v>
      </c>
      <c r="F54" s="313"/>
      <c r="G54" s="295" t="s">
        <v>22</v>
      </c>
      <c r="H54" s="296"/>
      <c r="I54" s="297" t="s">
        <v>36</v>
      </c>
      <c r="J54" s="297" t="s">
        <v>36</v>
      </c>
      <c r="K54" s="474"/>
      <c r="L54" s="615" t="s">
        <v>31</v>
      </c>
      <c r="M54" s="1023"/>
      <c r="N54" s="1143"/>
      <c r="O54" s="1061"/>
      <c r="P54" s="1061">
        <v>30</v>
      </c>
      <c r="Q54" s="1061"/>
      <c r="R54" s="1061"/>
      <c r="S54" s="1144"/>
      <c r="T54" s="954"/>
      <c r="U54" s="954"/>
      <c r="V54" s="458"/>
      <c r="AD54" s="932"/>
      <c r="AE54" s="932"/>
      <c r="AM54" s="458"/>
      <c r="AN54" s="464"/>
      <c r="BH54" s="493"/>
    </row>
    <row r="55" spans="1:60" ht="15" hidden="1" customHeight="1" x14ac:dyDescent="0.2">
      <c r="A55" s="292" t="s">
        <v>46</v>
      </c>
      <c r="B55" s="292" t="s">
        <v>46</v>
      </c>
      <c r="C55" s="300" t="s">
        <v>145</v>
      </c>
      <c r="D55" s="419" t="s">
        <v>27</v>
      </c>
      <c r="E55" s="295" t="s">
        <v>120</v>
      </c>
      <c r="F55" s="313"/>
      <c r="G55" s="295" t="s">
        <v>22</v>
      </c>
      <c r="H55" s="296"/>
      <c r="I55" s="297" t="s">
        <v>30</v>
      </c>
      <c r="J55" s="297" t="s">
        <v>30</v>
      </c>
      <c r="K55" s="474"/>
      <c r="L55" s="615" t="s">
        <v>57</v>
      </c>
      <c r="M55" s="1023"/>
      <c r="N55" s="1143">
        <v>24</v>
      </c>
      <c r="O55" s="1061"/>
      <c r="P55" s="1061"/>
      <c r="Q55" s="1061"/>
      <c r="R55" s="1061"/>
      <c r="S55" s="1144"/>
      <c r="T55" s="954"/>
      <c r="U55" s="954"/>
      <c r="V55" s="458"/>
      <c r="AD55" s="932"/>
      <c r="AE55" s="932"/>
      <c r="AM55" s="458"/>
      <c r="AN55" s="464"/>
      <c r="BH55" s="493"/>
    </row>
    <row r="56" spans="1:60" ht="15" hidden="1" customHeight="1" x14ac:dyDescent="0.2">
      <c r="A56" s="315" t="s">
        <v>49</v>
      </c>
      <c r="B56" s="315" t="s">
        <v>49</v>
      </c>
      <c r="C56" s="361" t="s">
        <v>146</v>
      </c>
      <c r="D56" s="418" t="s">
        <v>147</v>
      </c>
      <c r="E56" s="303" t="s">
        <v>120</v>
      </c>
      <c r="F56" s="304"/>
      <c r="G56" s="303" t="s">
        <v>41</v>
      </c>
      <c r="H56" s="305"/>
      <c r="I56" s="306"/>
      <c r="J56" s="306"/>
      <c r="K56" s="475"/>
      <c r="L56" s="639"/>
      <c r="M56" s="1018"/>
      <c r="N56" s="1145"/>
      <c r="O56" s="953"/>
      <c r="P56" s="953"/>
      <c r="Q56" s="953"/>
      <c r="R56" s="953"/>
      <c r="S56" s="1146"/>
      <c r="T56" s="953"/>
      <c r="U56" s="953"/>
      <c r="V56" s="458"/>
      <c r="AD56" s="931"/>
      <c r="AE56" s="931"/>
      <c r="AM56" s="458"/>
      <c r="AN56" s="464"/>
      <c r="BH56" s="495"/>
    </row>
    <row r="57" spans="1:60" ht="15" hidden="1" customHeight="1" x14ac:dyDescent="0.2">
      <c r="A57" s="292" t="s">
        <v>148</v>
      </c>
      <c r="B57" s="292" t="s">
        <v>148</v>
      </c>
      <c r="C57" s="308" t="s">
        <v>62</v>
      </c>
      <c r="D57" s="419" t="s">
        <v>149</v>
      </c>
      <c r="E57" s="313"/>
      <c r="F57" s="295" t="s">
        <v>64</v>
      </c>
      <c r="G57" s="295" t="s">
        <v>41</v>
      </c>
      <c r="H57" s="296"/>
      <c r="I57" s="297" t="s">
        <v>56</v>
      </c>
      <c r="J57" s="297" t="s">
        <v>56</v>
      </c>
      <c r="K57" s="474"/>
      <c r="L57" s="615"/>
      <c r="M57" s="1017"/>
      <c r="N57" s="1143"/>
      <c r="O57" s="1061"/>
      <c r="P57" s="1061">
        <v>18</v>
      </c>
      <c r="Q57" s="1061"/>
      <c r="R57" s="1061"/>
      <c r="S57" s="1144"/>
      <c r="T57" s="954"/>
      <c r="U57" s="954"/>
      <c r="V57" s="458"/>
      <c r="AD57" s="932"/>
      <c r="AE57" s="932"/>
      <c r="AM57" s="458"/>
      <c r="AN57" s="464"/>
      <c r="BH57" s="496"/>
    </row>
    <row r="58" spans="1:60" ht="15" hidden="1" customHeight="1" x14ac:dyDescent="0.2">
      <c r="A58" s="292" t="s">
        <v>150</v>
      </c>
      <c r="B58" s="292" t="s">
        <v>150</v>
      </c>
      <c r="C58" s="308" t="s">
        <v>66</v>
      </c>
      <c r="D58" s="419" t="s">
        <v>151</v>
      </c>
      <c r="E58" s="313"/>
      <c r="F58" s="295" t="s">
        <v>64</v>
      </c>
      <c r="G58" s="295" t="s">
        <v>41</v>
      </c>
      <c r="H58" s="296"/>
      <c r="I58" s="297" t="s">
        <v>56</v>
      </c>
      <c r="J58" s="297" t="s">
        <v>56</v>
      </c>
      <c r="K58" s="474"/>
      <c r="L58" s="615"/>
      <c r="M58" s="1017"/>
      <c r="N58" s="1143"/>
      <c r="O58" s="1061"/>
      <c r="P58" s="1061">
        <v>18</v>
      </c>
      <c r="Q58" s="1061"/>
      <c r="R58" s="1061"/>
      <c r="S58" s="1144"/>
      <c r="T58" s="954"/>
      <c r="U58" s="954"/>
      <c r="V58" s="458"/>
      <c r="AD58" s="932"/>
      <c r="AE58" s="932"/>
      <c r="AM58" s="458"/>
      <c r="AN58" s="464"/>
      <c r="BH58" s="496"/>
    </row>
    <row r="59" spans="1:60" ht="15" hidden="1" customHeight="1" x14ac:dyDescent="0.2">
      <c r="A59" s="292" t="s">
        <v>152</v>
      </c>
      <c r="B59" s="292" t="s">
        <v>152</v>
      </c>
      <c r="C59" s="308" t="s">
        <v>69</v>
      </c>
      <c r="D59" s="419" t="s">
        <v>153</v>
      </c>
      <c r="E59" s="313"/>
      <c r="F59" s="295" t="s">
        <v>64</v>
      </c>
      <c r="G59" s="295" t="s">
        <v>41</v>
      </c>
      <c r="H59" s="296"/>
      <c r="I59" s="297" t="s">
        <v>56</v>
      </c>
      <c r="J59" s="297" t="s">
        <v>56</v>
      </c>
      <c r="K59" s="474"/>
      <c r="L59" s="615"/>
      <c r="M59" s="1017"/>
      <c r="N59" s="1143"/>
      <c r="O59" s="1061"/>
      <c r="P59" s="1061">
        <v>18</v>
      </c>
      <c r="Q59" s="1061"/>
      <c r="R59" s="1061"/>
      <c r="S59" s="1144"/>
      <c r="T59" s="954"/>
      <c r="U59" s="954"/>
      <c r="V59" s="458"/>
      <c r="AD59" s="932"/>
      <c r="AE59" s="932"/>
      <c r="AM59" s="458"/>
      <c r="AN59" s="464"/>
      <c r="BH59" s="496"/>
    </row>
    <row r="60" spans="1:60" ht="15" hidden="1" customHeight="1" x14ac:dyDescent="0.2">
      <c r="A60" s="309"/>
      <c r="B60" s="309"/>
      <c r="C60" s="290" t="s">
        <v>71</v>
      </c>
      <c r="D60" s="420"/>
      <c r="E60" s="285"/>
      <c r="F60" s="285"/>
      <c r="G60" s="285"/>
      <c r="H60" s="360"/>
      <c r="I60" s="287"/>
      <c r="J60" s="287"/>
      <c r="K60" s="473"/>
      <c r="L60" s="661"/>
      <c r="M60" s="1016"/>
      <c r="N60" s="1141"/>
      <c r="O60" s="1060"/>
      <c r="P60" s="1060"/>
      <c r="Q60" s="1060"/>
      <c r="R60" s="1060"/>
      <c r="S60" s="1142"/>
      <c r="T60" s="953"/>
      <c r="U60" s="953"/>
      <c r="V60" s="458"/>
      <c r="AD60" s="931"/>
      <c r="AE60" s="931"/>
      <c r="AM60" s="458"/>
      <c r="AN60" s="464"/>
      <c r="BH60" s="494"/>
    </row>
    <row r="61" spans="1:60" ht="15" hidden="1" customHeight="1" x14ac:dyDescent="0.2">
      <c r="A61" s="309"/>
      <c r="B61" s="309"/>
      <c r="C61" s="359" t="s">
        <v>130</v>
      </c>
      <c r="D61" s="420"/>
      <c r="E61" s="285"/>
      <c r="F61" s="285"/>
      <c r="G61" s="285"/>
      <c r="H61" s="360"/>
      <c r="I61" s="287"/>
      <c r="J61" s="287"/>
      <c r="K61" s="473"/>
      <c r="L61" s="661"/>
      <c r="M61" s="1016"/>
      <c r="N61" s="1141"/>
      <c r="O61" s="1060"/>
      <c r="P61" s="1060"/>
      <c r="Q61" s="1060"/>
      <c r="R61" s="1060"/>
      <c r="S61" s="1142"/>
      <c r="T61" s="953"/>
      <c r="U61" s="953"/>
      <c r="V61" s="458"/>
      <c r="AD61" s="931"/>
      <c r="AE61" s="931"/>
      <c r="AM61" s="458"/>
      <c r="AN61" s="464"/>
      <c r="BH61" s="494"/>
    </row>
    <row r="62" spans="1:60" ht="15" hidden="1" customHeight="1" x14ac:dyDescent="0.2">
      <c r="A62" s="292" t="s">
        <v>154</v>
      </c>
      <c r="B62" s="292" t="s">
        <v>154</v>
      </c>
      <c r="C62" s="300" t="s">
        <v>137</v>
      </c>
      <c r="D62" s="419" t="s">
        <v>138</v>
      </c>
      <c r="E62" s="295" t="s">
        <v>155</v>
      </c>
      <c r="F62" s="295" t="s">
        <v>140</v>
      </c>
      <c r="G62" s="295" t="s">
        <v>22</v>
      </c>
      <c r="H62" s="296"/>
      <c r="I62" s="297" t="s">
        <v>23</v>
      </c>
      <c r="J62" s="297" t="s">
        <v>23</v>
      </c>
      <c r="K62" s="474"/>
      <c r="L62" s="615" t="s">
        <v>31</v>
      </c>
      <c r="M62" s="1023"/>
      <c r="N62" s="1143">
        <v>24</v>
      </c>
      <c r="O62" s="1061"/>
      <c r="P62" s="1061">
        <v>24</v>
      </c>
      <c r="Q62" s="1061"/>
      <c r="R62" s="1061"/>
      <c r="S62" s="1144"/>
      <c r="T62" s="954"/>
      <c r="U62" s="954"/>
      <c r="V62" s="458"/>
      <c r="AD62" s="932"/>
      <c r="AE62" s="932"/>
      <c r="AM62" s="458"/>
      <c r="AN62" s="464"/>
      <c r="BH62" s="493"/>
    </row>
    <row r="63" spans="1:60" ht="15" hidden="1" customHeight="1" x14ac:dyDescent="0.2">
      <c r="A63" s="292" t="s">
        <v>58</v>
      </c>
      <c r="B63" s="292" t="s">
        <v>58</v>
      </c>
      <c r="C63" s="300" t="s">
        <v>156</v>
      </c>
      <c r="D63" s="419" t="s">
        <v>83</v>
      </c>
      <c r="E63" s="295" t="s">
        <v>155</v>
      </c>
      <c r="F63" s="295" t="s">
        <v>80</v>
      </c>
      <c r="G63" s="295" t="s">
        <v>41</v>
      </c>
      <c r="H63" s="296"/>
      <c r="I63" s="297" t="s">
        <v>84</v>
      </c>
      <c r="J63" s="297" t="s">
        <v>84</v>
      </c>
      <c r="K63" s="474"/>
      <c r="L63" s="615"/>
      <c r="M63" s="1017"/>
      <c r="N63" s="1143">
        <v>18</v>
      </c>
      <c r="O63" s="1061"/>
      <c r="P63" s="1061">
        <v>18</v>
      </c>
      <c r="Q63" s="1061"/>
      <c r="R63" s="1061"/>
      <c r="S63" s="1144"/>
      <c r="T63" s="954"/>
      <c r="U63" s="954"/>
      <c r="V63" s="458"/>
      <c r="AD63" s="932"/>
      <c r="AE63" s="932"/>
      <c r="AM63" s="458"/>
      <c r="AN63" s="464"/>
      <c r="BH63" s="496"/>
    </row>
    <row r="64" spans="1:60" ht="15" hidden="1" customHeight="1" x14ac:dyDescent="0.2">
      <c r="A64" s="292" t="s">
        <v>72</v>
      </c>
      <c r="B64" s="292" t="s">
        <v>72</v>
      </c>
      <c r="C64" s="300" t="s">
        <v>157</v>
      </c>
      <c r="D64" s="419" t="s">
        <v>27</v>
      </c>
      <c r="E64" s="295" t="s">
        <v>155</v>
      </c>
      <c r="F64" s="295" t="s">
        <v>80</v>
      </c>
      <c r="G64" s="295" t="s">
        <v>22</v>
      </c>
      <c r="H64" s="296"/>
      <c r="I64" s="297" t="s">
        <v>56</v>
      </c>
      <c r="J64" s="297" t="s">
        <v>56</v>
      </c>
      <c r="K64" s="474"/>
      <c r="L64" s="615" t="s">
        <v>158</v>
      </c>
      <c r="M64" s="1023"/>
      <c r="N64" s="1143"/>
      <c r="O64" s="1061"/>
      <c r="P64" s="1061">
        <v>18</v>
      </c>
      <c r="Q64" s="1061"/>
      <c r="R64" s="1061"/>
      <c r="S64" s="1144"/>
      <c r="T64" s="954"/>
      <c r="U64" s="954"/>
      <c r="V64" s="458"/>
      <c r="AD64" s="932"/>
      <c r="AE64" s="932"/>
      <c r="AM64" s="458"/>
      <c r="AN64" s="464"/>
      <c r="BH64" s="493"/>
    </row>
    <row r="65" spans="1:60" ht="15" hidden="1" customHeight="1" x14ac:dyDescent="0.2">
      <c r="A65" s="309"/>
      <c r="B65" s="309"/>
      <c r="C65" s="359" t="s">
        <v>136</v>
      </c>
      <c r="D65" s="420"/>
      <c r="E65" s="285"/>
      <c r="F65" s="285"/>
      <c r="G65" s="285"/>
      <c r="H65" s="360"/>
      <c r="I65" s="287"/>
      <c r="J65" s="287"/>
      <c r="K65" s="473"/>
      <c r="L65" s="661"/>
      <c r="M65" s="1016"/>
      <c r="N65" s="1141"/>
      <c r="O65" s="1060"/>
      <c r="P65" s="1060"/>
      <c r="Q65" s="1060"/>
      <c r="R65" s="1060"/>
      <c r="S65" s="1142"/>
      <c r="T65" s="953"/>
      <c r="U65" s="953"/>
      <c r="V65" s="458"/>
      <c r="AD65" s="931"/>
      <c r="AE65" s="931"/>
      <c r="AM65" s="458"/>
      <c r="AN65" s="464"/>
      <c r="BH65" s="494"/>
    </row>
    <row r="66" spans="1:60" ht="15" hidden="1" customHeight="1" x14ac:dyDescent="0.2">
      <c r="A66" s="292" t="s">
        <v>77</v>
      </c>
      <c r="B66" s="292" t="s">
        <v>77</v>
      </c>
      <c r="C66" s="300" t="s">
        <v>131</v>
      </c>
      <c r="D66" s="419" t="s">
        <v>132</v>
      </c>
      <c r="E66" s="295" t="s">
        <v>96</v>
      </c>
      <c r="F66" s="313"/>
      <c r="G66" s="295" t="s">
        <v>22</v>
      </c>
      <c r="H66" s="296"/>
      <c r="I66" s="297" t="s">
        <v>23</v>
      </c>
      <c r="J66" s="297" t="s">
        <v>23</v>
      </c>
      <c r="K66" s="474"/>
      <c r="L66" s="615" t="s">
        <v>24</v>
      </c>
      <c r="M66" s="1023"/>
      <c r="N66" s="1143">
        <v>24</v>
      </c>
      <c r="O66" s="1061"/>
      <c r="P66" s="1061">
        <v>24</v>
      </c>
      <c r="Q66" s="1061"/>
      <c r="R66" s="1061"/>
      <c r="S66" s="1144"/>
      <c r="T66" s="954"/>
      <c r="U66" s="954"/>
      <c r="V66" s="458"/>
      <c r="AD66" s="932"/>
      <c r="AE66" s="932"/>
      <c r="AM66" s="458"/>
      <c r="AN66" s="464"/>
      <c r="BH66" s="493"/>
    </row>
    <row r="67" spans="1:60" ht="15" hidden="1" customHeight="1" x14ac:dyDescent="0.2">
      <c r="A67" s="292" t="s">
        <v>81</v>
      </c>
      <c r="B67" s="292" t="s">
        <v>81</v>
      </c>
      <c r="C67" s="300" t="s">
        <v>159</v>
      </c>
      <c r="D67" s="419" t="s">
        <v>142</v>
      </c>
      <c r="E67" s="295" t="s">
        <v>96</v>
      </c>
      <c r="F67" s="313"/>
      <c r="G67" s="295" t="s">
        <v>22</v>
      </c>
      <c r="H67" s="296"/>
      <c r="I67" s="297" t="s">
        <v>30</v>
      </c>
      <c r="J67" s="297" t="s">
        <v>30</v>
      </c>
      <c r="K67" s="474"/>
      <c r="L67" s="615" t="s">
        <v>24</v>
      </c>
      <c r="M67" s="1023"/>
      <c r="N67" s="1143">
        <v>24</v>
      </c>
      <c r="O67" s="1061"/>
      <c r="P67" s="1061"/>
      <c r="Q67" s="1061"/>
      <c r="R67" s="1061"/>
      <c r="S67" s="1144"/>
      <c r="T67" s="954"/>
      <c r="U67" s="954"/>
      <c r="V67" s="458"/>
      <c r="AD67" s="932"/>
      <c r="AE67" s="932"/>
      <c r="AM67" s="458"/>
      <c r="AN67" s="464"/>
      <c r="BH67" s="493"/>
    </row>
    <row r="68" spans="1:60" ht="15" hidden="1" customHeight="1" x14ac:dyDescent="0.2">
      <c r="A68" s="292" t="s">
        <v>86</v>
      </c>
      <c r="B68" s="292" t="s">
        <v>86</v>
      </c>
      <c r="C68" s="300" t="s">
        <v>160</v>
      </c>
      <c r="D68" s="419" t="s">
        <v>27</v>
      </c>
      <c r="E68" s="295" t="s">
        <v>96</v>
      </c>
      <c r="F68" s="313"/>
      <c r="G68" s="295" t="s">
        <v>22</v>
      </c>
      <c r="H68" s="296"/>
      <c r="I68" s="297" t="s">
        <v>30</v>
      </c>
      <c r="J68" s="297" t="s">
        <v>30</v>
      </c>
      <c r="K68" s="474"/>
      <c r="L68" s="615" t="s">
        <v>24</v>
      </c>
      <c r="M68" s="1023"/>
      <c r="N68" s="1143"/>
      <c r="O68" s="1061"/>
      <c r="P68" s="1061">
        <v>24</v>
      </c>
      <c r="Q68" s="1061"/>
      <c r="R68" s="1061"/>
      <c r="S68" s="1144"/>
      <c r="T68" s="954"/>
      <c r="U68" s="954"/>
      <c r="V68" s="458"/>
      <c r="AD68" s="932"/>
      <c r="AE68" s="932"/>
      <c r="AM68" s="458"/>
      <c r="AN68" s="464"/>
      <c r="BH68" s="493"/>
    </row>
    <row r="69" spans="1:60" ht="15" hidden="1" customHeight="1" x14ac:dyDescent="0.2">
      <c r="A69" s="292" t="s">
        <v>88</v>
      </c>
      <c r="B69" s="292" t="s">
        <v>88</v>
      </c>
      <c r="C69" s="300" t="s">
        <v>145</v>
      </c>
      <c r="D69" s="419" t="s">
        <v>27</v>
      </c>
      <c r="E69" s="295" t="s">
        <v>96</v>
      </c>
      <c r="F69" s="313"/>
      <c r="G69" s="295" t="s">
        <v>22</v>
      </c>
      <c r="H69" s="296"/>
      <c r="I69" s="297" t="s">
        <v>30</v>
      </c>
      <c r="J69" s="297" t="s">
        <v>30</v>
      </c>
      <c r="K69" s="474"/>
      <c r="L69" s="615" t="s">
        <v>57</v>
      </c>
      <c r="M69" s="1023"/>
      <c r="N69" s="1143">
        <v>24</v>
      </c>
      <c r="O69" s="1061"/>
      <c r="P69" s="1061"/>
      <c r="Q69" s="1061"/>
      <c r="R69" s="1061"/>
      <c r="S69" s="1144"/>
      <c r="T69" s="954"/>
      <c r="U69" s="954"/>
      <c r="V69" s="458"/>
      <c r="AD69" s="932"/>
      <c r="AE69" s="932"/>
      <c r="AM69" s="458"/>
      <c r="AN69" s="464"/>
      <c r="BH69" s="493"/>
    </row>
    <row r="70" spans="1:60" ht="15" hidden="1" customHeight="1" x14ac:dyDescent="0.2">
      <c r="A70" s="315" t="s">
        <v>91</v>
      </c>
      <c r="B70" s="315" t="s">
        <v>91</v>
      </c>
      <c r="C70" s="323" t="s">
        <v>146</v>
      </c>
      <c r="D70" s="418" t="s">
        <v>147</v>
      </c>
      <c r="E70" s="303" t="s">
        <v>120</v>
      </c>
      <c r="F70" s="304"/>
      <c r="G70" s="303" t="s">
        <v>41</v>
      </c>
      <c r="H70" s="305">
        <v>1</v>
      </c>
      <c r="I70" s="306"/>
      <c r="J70" s="306"/>
      <c r="K70" s="475"/>
      <c r="L70" s="639"/>
      <c r="M70" s="1018"/>
      <c r="N70" s="1145"/>
      <c r="O70" s="953"/>
      <c r="P70" s="953"/>
      <c r="Q70" s="953"/>
      <c r="R70" s="953"/>
      <c r="S70" s="1146"/>
      <c r="T70" s="953"/>
      <c r="U70" s="953"/>
      <c r="V70" s="458"/>
      <c r="AD70" s="931"/>
      <c r="AE70" s="931"/>
      <c r="AM70" s="458"/>
      <c r="AN70" s="464"/>
      <c r="BH70" s="495"/>
    </row>
    <row r="71" spans="1:60" ht="15" hidden="1" customHeight="1" x14ac:dyDescent="0.2">
      <c r="A71" s="292" t="s">
        <v>161</v>
      </c>
      <c r="B71" s="292" t="s">
        <v>161</v>
      </c>
      <c r="C71" s="308" t="s">
        <v>62</v>
      </c>
      <c r="D71" s="419" t="s">
        <v>149</v>
      </c>
      <c r="E71" s="313"/>
      <c r="F71" s="295" t="s">
        <v>64</v>
      </c>
      <c r="G71" s="295" t="s">
        <v>41</v>
      </c>
      <c r="H71" s="296"/>
      <c r="I71" s="297" t="s">
        <v>56</v>
      </c>
      <c r="J71" s="297" t="s">
        <v>56</v>
      </c>
      <c r="K71" s="474"/>
      <c r="L71" s="615"/>
      <c r="M71" s="1017"/>
      <c r="N71" s="1143"/>
      <c r="O71" s="1061"/>
      <c r="P71" s="1061">
        <v>18</v>
      </c>
      <c r="Q71" s="1061"/>
      <c r="R71" s="1061"/>
      <c r="S71" s="1144"/>
      <c r="T71" s="954"/>
      <c r="U71" s="954"/>
      <c r="V71" s="458"/>
      <c r="AD71" s="932"/>
      <c r="AE71" s="932"/>
      <c r="AM71" s="458"/>
      <c r="AN71" s="464"/>
      <c r="BH71" s="496"/>
    </row>
    <row r="72" spans="1:60" ht="15" hidden="1" customHeight="1" x14ac:dyDescent="0.2">
      <c r="A72" s="292" t="s">
        <v>162</v>
      </c>
      <c r="B72" s="292" t="s">
        <v>162</v>
      </c>
      <c r="C72" s="308" t="s">
        <v>66</v>
      </c>
      <c r="D72" s="419" t="s">
        <v>151</v>
      </c>
      <c r="E72" s="313"/>
      <c r="F72" s="295" t="s">
        <v>64</v>
      </c>
      <c r="G72" s="295" t="s">
        <v>41</v>
      </c>
      <c r="H72" s="296"/>
      <c r="I72" s="297" t="s">
        <v>56</v>
      </c>
      <c r="J72" s="297" t="s">
        <v>56</v>
      </c>
      <c r="K72" s="474"/>
      <c r="L72" s="615"/>
      <c r="M72" s="1017"/>
      <c r="N72" s="1143"/>
      <c r="O72" s="1061"/>
      <c r="P72" s="1061">
        <v>18</v>
      </c>
      <c r="Q72" s="1061"/>
      <c r="R72" s="1061"/>
      <c r="S72" s="1144"/>
      <c r="T72" s="954"/>
      <c r="U72" s="954"/>
      <c r="V72" s="458"/>
      <c r="AD72" s="932"/>
      <c r="AE72" s="932"/>
      <c r="AM72" s="458"/>
      <c r="AN72" s="464"/>
      <c r="BH72" s="496"/>
    </row>
    <row r="73" spans="1:60" ht="15" hidden="1" customHeight="1" x14ac:dyDescent="0.2">
      <c r="A73" s="292" t="s">
        <v>163</v>
      </c>
      <c r="B73" s="292" t="s">
        <v>163</v>
      </c>
      <c r="C73" s="308" t="s">
        <v>69</v>
      </c>
      <c r="D73" s="419" t="s">
        <v>153</v>
      </c>
      <c r="E73" s="313"/>
      <c r="F73" s="295" t="s">
        <v>64</v>
      </c>
      <c r="G73" s="295" t="s">
        <v>41</v>
      </c>
      <c r="H73" s="296"/>
      <c r="I73" s="297" t="s">
        <v>56</v>
      </c>
      <c r="J73" s="297" t="s">
        <v>56</v>
      </c>
      <c r="K73" s="474"/>
      <c r="L73" s="615"/>
      <c r="M73" s="1017"/>
      <c r="N73" s="1143"/>
      <c r="O73" s="1061"/>
      <c r="P73" s="1061">
        <v>18</v>
      </c>
      <c r="Q73" s="1061"/>
      <c r="R73" s="1061"/>
      <c r="S73" s="1144"/>
      <c r="T73" s="954"/>
      <c r="U73" s="954"/>
      <c r="V73" s="458"/>
      <c r="AD73" s="932"/>
      <c r="AE73" s="932"/>
      <c r="AM73" s="458"/>
      <c r="AN73" s="464"/>
      <c r="BH73" s="496"/>
    </row>
    <row r="74" spans="1:60" ht="15" hidden="1" customHeight="1" x14ac:dyDescent="0.2">
      <c r="A74" s="309"/>
      <c r="B74" s="309"/>
      <c r="C74" s="290" t="s">
        <v>97</v>
      </c>
      <c r="D74" s="420"/>
      <c r="E74" s="285"/>
      <c r="F74" s="285"/>
      <c r="G74" s="285"/>
      <c r="H74" s="360"/>
      <c r="I74" s="287"/>
      <c r="J74" s="287"/>
      <c r="K74" s="473"/>
      <c r="L74" s="661"/>
      <c r="M74" s="1016"/>
      <c r="N74" s="1141"/>
      <c r="O74" s="1060"/>
      <c r="P74" s="1060"/>
      <c r="Q74" s="1060"/>
      <c r="R74" s="1060"/>
      <c r="S74" s="1142"/>
      <c r="T74" s="953"/>
      <c r="U74" s="953"/>
      <c r="V74" s="458"/>
      <c r="AD74" s="931"/>
      <c r="AE74" s="931"/>
      <c r="AM74" s="458"/>
      <c r="AN74" s="464"/>
      <c r="BH74" s="494"/>
    </row>
    <row r="75" spans="1:60" ht="15" hidden="1" customHeight="1" x14ac:dyDescent="0.2">
      <c r="A75" s="292" t="s">
        <v>95</v>
      </c>
      <c r="B75" s="292" t="s">
        <v>95</v>
      </c>
      <c r="C75" s="300" t="s">
        <v>164</v>
      </c>
      <c r="D75" s="419" t="s">
        <v>138</v>
      </c>
      <c r="E75" s="295" t="s">
        <v>165</v>
      </c>
      <c r="F75" s="295" t="s">
        <v>121</v>
      </c>
      <c r="G75" s="295" t="s">
        <v>22</v>
      </c>
      <c r="H75" s="296"/>
      <c r="I75" s="297">
        <v>5</v>
      </c>
      <c r="J75" s="297">
        <v>5</v>
      </c>
      <c r="K75" s="474"/>
      <c r="L75" s="615">
        <v>21</v>
      </c>
      <c r="M75" s="1023"/>
      <c r="N75" s="1143">
        <v>24</v>
      </c>
      <c r="O75" s="1061"/>
      <c r="P75" s="1061">
        <v>24</v>
      </c>
      <c r="Q75" s="1061"/>
      <c r="R75" s="1061"/>
      <c r="S75" s="1144"/>
      <c r="T75" s="954"/>
      <c r="U75" s="954"/>
      <c r="V75" s="458"/>
      <c r="AD75" s="932"/>
      <c r="AE75" s="932"/>
      <c r="AM75" s="458"/>
      <c r="AN75" s="464"/>
      <c r="BH75" s="493"/>
    </row>
    <row r="76" spans="1:60" ht="15" hidden="1" customHeight="1" x14ac:dyDescent="0.2">
      <c r="A76" s="292" t="s">
        <v>98</v>
      </c>
      <c r="B76" s="292" t="s">
        <v>98</v>
      </c>
      <c r="C76" s="300" t="s">
        <v>166</v>
      </c>
      <c r="D76" s="419" t="s">
        <v>167</v>
      </c>
      <c r="E76" s="295" t="s">
        <v>165</v>
      </c>
      <c r="F76" s="295" t="s">
        <v>102</v>
      </c>
      <c r="G76" s="295" t="s">
        <v>41</v>
      </c>
      <c r="H76" s="296"/>
      <c r="I76" s="297">
        <v>5</v>
      </c>
      <c r="J76" s="297">
        <v>5</v>
      </c>
      <c r="K76" s="474"/>
      <c r="L76" s="615">
        <v>2</v>
      </c>
      <c r="M76" s="1023"/>
      <c r="N76" s="1143">
        <v>36</v>
      </c>
      <c r="O76" s="1061"/>
      <c r="P76" s="1061">
        <v>15</v>
      </c>
      <c r="Q76" s="1061"/>
      <c r="R76" s="1061"/>
      <c r="S76" s="1144"/>
      <c r="T76" s="954"/>
      <c r="U76" s="954"/>
      <c r="V76" s="458"/>
      <c r="AD76" s="932"/>
      <c r="AE76" s="932"/>
      <c r="AM76" s="458"/>
      <c r="AN76" s="464"/>
      <c r="BH76" s="493"/>
    </row>
    <row r="77" spans="1:60" ht="15" hidden="1" customHeight="1" x14ac:dyDescent="0.2">
      <c r="A77" s="292" t="s">
        <v>104</v>
      </c>
      <c r="B77" s="292" t="s">
        <v>104</v>
      </c>
      <c r="C77" s="300" t="s">
        <v>168</v>
      </c>
      <c r="D77" s="419" t="s">
        <v>169</v>
      </c>
      <c r="E77" s="295" t="s">
        <v>165</v>
      </c>
      <c r="F77" s="295" t="s">
        <v>102</v>
      </c>
      <c r="G77" s="295" t="s">
        <v>41</v>
      </c>
      <c r="H77" s="296"/>
      <c r="I77" s="297">
        <v>5</v>
      </c>
      <c r="J77" s="297">
        <v>5</v>
      </c>
      <c r="K77" s="474"/>
      <c r="L77" s="615">
        <v>1</v>
      </c>
      <c r="M77" s="1023"/>
      <c r="N77" s="1143">
        <v>36</v>
      </c>
      <c r="O77" s="1061"/>
      <c r="P77" s="1061">
        <v>15</v>
      </c>
      <c r="Q77" s="1061"/>
      <c r="R77" s="1061"/>
      <c r="S77" s="1144"/>
      <c r="T77" s="954"/>
      <c r="U77" s="954"/>
      <c r="V77" s="458"/>
      <c r="AD77" s="932"/>
      <c r="AE77" s="932"/>
      <c r="AM77" s="458"/>
      <c r="AN77" s="464"/>
      <c r="BH77" s="493"/>
    </row>
    <row r="78" spans="1:60" ht="15" hidden="1" customHeight="1" x14ac:dyDescent="0.2">
      <c r="A78" s="292" t="s">
        <v>107</v>
      </c>
      <c r="B78" s="292" t="s">
        <v>107</v>
      </c>
      <c r="C78" s="300" t="s">
        <v>170</v>
      </c>
      <c r="D78" s="419" t="s">
        <v>171</v>
      </c>
      <c r="E78" s="295" t="s">
        <v>165</v>
      </c>
      <c r="F78" s="295" t="s">
        <v>102</v>
      </c>
      <c r="G78" s="295" t="s">
        <v>22</v>
      </c>
      <c r="H78" s="296"/>
      <c r="I78" s="297">
        <v>3</v>
      </c>
      <c r="J78" s="297">
        <v>3</v>
      </c>
      <c r="K78" s="474"/>
      <c r="L78" s="615">
        <v>22</v>
      </c>
      <c r="M78" s="1023"/>
      <c r="N78" s="1143">
        <v>24</v>
      </c>
      <c r="O78" s="1061"/>
      <c r="P78" s="1061"/>
      <c r="Q78" s="1061"/>
      <c r="R78" s="1061"/>
      <c r="S78" s="1144"/>
      <c r="T78" s="954"/>
      <c r="U78" s="954"/>
      <c r="V78" s="458"/>
      <c r="AD78" s="932"/>
      <c r="AE78" s="932"/>
      <c r="AM78" s="458"/>
      <c r="AN78" s="464"/>
      <c r="BH78" s="493"/>
    </row>
    <row r="79" spans="1:60" ht="15" hidden="1" customHeight="1" x14ac:dyDescent="0.2">
      <c r="A79" s="315" t="s">
        <v>109</v>
      </c>
      <c r="B79" s="315" t="s">
        <v>109</v>
      </c>
      <c r="C79" s="323" t="s">
        <v>146</v>
      </c>
      <c r="D79" s="418" t="s">
        <v>147</v>
      </c>
      <c r="E79" s="303" t="s">
        <v>172</v>
      </c>
      <c r="F79" s="304"/>
      <c r="G79" s="303" t="s">
        <v>41</v>
      </c>
      <c r="H79" s="305">
        <v>1</v>
      </c>
      <c r="I79" s="306"/>
      <c r="J79" s="306"/>
      <c r="K79" s="475"/>
      <c r="L79" s="639"/>
      <c r="M79" s="1018"/>
      <c r="N79" s="1145"/>
      <c r="O79" s="953"/>
      <c r="P79" s="953"/>
      <c r="Q79" s="953"/>
      <c r="R79" s="953"/>
      <c r="S79" s="1146"/>
      <c r="T79" s="953"/>
      <c r="U79" s="953"/>
      <c r="V79" s="458"/>
      <c r="AD79" s="931"/>
      <c r="AE79" s="931"/>
      <c r="AM79" s="458"/>
      <c r="AN79" s="464"/>
      <c r="BH79" s="495"/>
    </row>
    <row r="80" spans="1:60" ht="15" hidden="1" customHeight="1" x14ac:dyDescent="0.2">
      <c r="A80" s="292" t="s">
        <v>114</v>
      </c>
      <c r="B80" s="292" t="s">
        <v>114</v>
      </c>
      <c r="C80" s="308" t="s">
        <v>62</v>
      </c>
      <c r="D80" s="419" t="s">
        <v>149</v>
      </c>
      <c r="E80" s="313"/>
      <c r="F80" s="295" t="s">
        <v>64</v>
      </c>
      <c r="G80" s="295" t="s">
        <v>41</v>
      </c>
      <c r="H80" s="296"/>
      <c r="I80" s="297" t="s">
        <v>56</v>
      </c>
      <c r="J80" s="297" t="s">
        <v>56</v>
      </c>
      <c r="K80" s="474"/>
      <c r="L80" s="615"/>
      <c r="M80" s="1017"/>
      <c r="N80" s="1143"/>
      <c r="O80" s="1061"/>
      <c r="P80" s="1061">
        <v>18</v>
      </c>
      <c r="Q80" s="1061"/>
      <c r="R80" s="1061"/>
      <c r="S80" s="1144"/>
      <c r="T80" s="954"/>
      <c r="U80" s="954"/>
      <c r="V80" s="458"/>
      <c r="AD80" s="932"/>
      <c r="AE80" s="932"/>
      <c r="AM80" s="458"/>
      <c r="AN80" s="464"/>
      <c r="BH80" s="496"/>
    </row>
    <row r="81" spans="1:246" ht="15" hidden="1" customHeight="1" x14ac:dyDescent="0.2">
      <c r="A81" s="292" t="s">
        <v>115</v>
      </c>
      <c r="B81" s="292" t="s">
        <v>115</v>
      </c>
      <c r="C81" s="308" t="s">
        <v>66</v>
      </c>
      <c r="D81" s="419" t="s">
        <v>151</v>
      </c>
      <c r="E81" s="313"/>
      <c r="F81" s="295" t="s">
        <v>64</v>
      </c>
      <c r="G81" s="295" t="s">
        <v>41</v>
      </c>
      <c r="H81" s="296"/>
      <c r="I81" s="297" t="s">
        <v>56</v>
      </c>
      <c r="J81" s="297" t="s">
        <v>56</v>
      </c>
      <c r="K81" s="474"/>
      <c r="L81" s="615"/>
      <c r="M81" s="1017"/>
      <c r="N81" s="1143"/>
      <c r="O81" s="1061"/>
      <c r="P81" s="1061">
        <v>18</v>
      </c>
      <c r="Q81" s="1061"/>
      <c r="R81" s="1061"/>
      <c r="S81" s="1144"/>
      <c r="T81" s="954"/>
      <c r="U81" s="954"/>
      <c r="V81" s="458"/>
      <c r="AD81" s="932"/>
      <c r="AE81" s="932"/>
      <c r="AM81" s="458"/>
      <c r="AN81" s="464"/>
      <c r="BH81" s="496"/>
    </row>
    <row r="82" spans="1:246" ht="15" hidden="1" customHeight="1" x14ac:dyDescent="0.2">
      <c r="A82" s="292" t="s">
        <v>173</v>
      </c>
      <c r="B82" s="292" t="s">
        <v>173</v>
      </c>
      <c r="C82" s="308" t="s">
        <v>69</v>
      </c>
      <c r="D82" s="419" t="s">
        <v>153</v>
      </c>
      <c r="E82" s="313"/>
      <c r="F82" s="295" t="s">
        <v>64</v>
      </c>
      <c r="G82" s="295" t="s">
        <v>41</v>
      </c>
      <c r="H82" s="296"/>
      <c r="I82" s="297" t="s">
        <v>56</v>
      </c>
      <c r="J82" s="297" t="s">
        <v>56</v>
      </c>
      <c r="K82" s="474"/>
      <c r="L82" s="615"/>
      <c r="M82" s="1017"/>
      <c r="N82" s="1143"/>
      <c r="O82" s="1061"/>
      <c r="P82" s="1061">
        <v>18</v>
      </c>
      <c r="Q82" s="1061"/>
      <c r="R82" s="1061"/>
      <c r="S82" s="1144"/>
      <c r="T82" s="954"/>
      <c r="U82" s="954"/>
      <c r="V82" s="458"/>
      <c r="AD82" s="932"/>
      <c r="AE82" s="932"/>
      <c r="AM82" s="458"/>
      <c r="AN82" s="464"/>
      <c r="BH82" s="496"/>
    </row>
    <row r="83" spans="1:246" ht="15" hidden="1" customHeight="1" x14ac:dyDescent="0.2">
      <c r="A83" s="362"/>
      <c r="B83" s="362"/>
      <c r="C83" s="363" t="s">
        <v>174</v>
      </c>
      <c r="D83" s="425"/>
      <c r="E83" s="285"/>
      <c r="F83" s="365"/>
      <c r="G83" s="365"/>
      <c r="H83" s="360"/>
      <c r="I83" s="364"/>
      <c r="J83" s="364"/>
      <c r="K83" s="482"/>
      <c r="L83" s="661"/>
      <c r="M83" s="1016"/>
      <c r="N83" s="1141"/>
      <c r="O83" s="1060"/>
      <c r="P83" s="1060"/>
      <c r="Q83" s="1060"/>
      <c r="R83" s="1060"/>
      <c r="S83" s="1142"/>
      <c r="T83" s="953"/>
      <c r="U83" s="953"/>
      <c r="V83" s="458"/>
      <c r="AD83" s="931"/>
      <c r="AE83" s="931"/>
      <c r="AM83" s="458"/>
      <c r="AN83" s="464"/>
      <c r="BH83" s="494"/>
    </row>
    <row r="84" spans="1:246" ht="15" hidden="1" customHeight="1" x14ac:dyDescent="0.2">
      <c r="A84" s="292" t="s">
        <v>123</v>
      </c>
      <c r="B84" s="292" t="s">
        <v>123</v>
      </c>
      <c r="C84" s="300" t="s">
        <v>159</v>
      </c>
      <c r="D84" s="419" t="s">
        <v>142</v>
      </c>
      <c r="E84" s="295" t="s">
        <v>120</v>
      </c>
      <c r="F84" s="295" t="s">
        <v>102</v>
      </c>
      <c r="G84" s="295" t="s">
        <v>22</v>
      </c>
      <c r="H84" s="296"/>
      <c r="I84" s="297" t="s">
        <v>36</v>
      </c>
      <c r="J84" s="297" t="s">
        <v>36</v>
      </c>
      <c r="K84" s="474"/>
      <c r="L84" s="615" t="s">
        <v>24</v>
      </c>
      <c r="M84" s="1023"/>
      <c r="N84" s="1143">
        <v>24</v>
      </c>
      <c r="O84" s="1061"/>
      <c r="P84" s="1061"/>
      <c r="Q84" s="1061"/>
      <c r="R84" s="1061"/>
      <c r="S84" s="1144"/>
      <c r="T84" s="954"/>
      <c r="U84" s="954"/>
      <c r="V84" s="458"/>
      <c r="AD84" s="932"/>
      <c r="AE84" s="932"/>
      <c r="AM84" s="458"/>
      <c r="AN84" s="464"/>
      <c r="BH84" s="493"/>
    </row>
    <row r="85" spans="1:246" ht="15" hidden="1" customHeight="1" x14ac:dyDescent="0.2">
      <c r="A85" s="292" t="s">
        <v>126</v>
      </c>
      <c r="B85" s="292" t="s">
        <v>126</v>
      </c>
      <c r="C85" s="300" t="s">
        <v>175</v>
      </c>
      <c r="D85" s="419" t="s">
        <v>132</v>
      </c>
      <c r="E85" s="295" t="s">
        <v>120</v>
      </c>
      <c r="F85" s="295" t="s">
        <v>102</v>
      </c>
      <c r="G85" s="295" t="s">
        <v>22</v>
      </c>
      <c r="H85" s="296"/>
      <c r="I85" s="297" t="s">
        <v>30</v>
      </c>
      <c r="J85" s="297" t="s">
        <v>30</v>
      </c>
      <c r="K85" s="474"/>
      <c r="L85" s="615" t="s">
        <v>24</v>
      </c>
      <c r="M85" s="1023"/>
      <c r="N85" s="1143">
        <v>24</v>
      </c>
      <c r="O85" s="1061"/>
      <c r="P85" s="1061"/>
      <c r="Q85" s="1061"/>
      <c r="R85" s="1061"/>
      <c r="S85" s="1144"/>
      <c r="T85" s="954"/>
      <c r="U85" s="954"/>
      <c r="V85" s="458"/>
      <c r="AD85" s="932"/>
      <c r="AE85" s="932"/>
      <c r="AM85" s="458"/>
      <c r="AN85" s="464"/>
      <c r="BH85" s="493"/>
    </row>
    <row r="86" spans="1:246" ht="15" hidden="1" customHeight="1" x14ac:dyDescent="0.2">
      <c r="A86" s="322"/>
      <c r="B86" s="322"/>
      <c r="C86" s="323" t="s">
        <v>122</v>
      </c>
      <c r="D86" s="650"/>
      <c r="E86" s="304"/>
      <c r="F86" s="304"/>
      <c r="G86" s="304"/>
      <c r="H86" s="305">
        <v>1</v>
      </c>
      <c r="I86" s="302">
        <v>3</v>
      </c>
      <c r="J86" s="302">
        <v>3</v>
      </c>
      <c r="K86" s="483"/>
      <c r="L86" s="639"/>
      <c r="M86" s="1018"/>
      <c r="N86" s="1145"/>
      <c r="O86" s="953"/>
      <c r="P86" s="953"/>
      <c r="Q86" s="953"/>
      <c r="R86" s="953"/>
      <c r="S86" s="1146"/>
      <c r="T86" s="953"/>
      <c r="U86" s="953"/>
      <c r="V86" s="458"/>
      <c r="AD86" s="931"/>
      <c r="AE86" s="931"/>
      <c r="AM86" s="458"/>
      <c r="AN86" s="464"/>
      <c r="BH86" s="495"/>
    </row>
    <row r="87" spans="1:246" ht="15" hidden="1" customHeight="1" x14ac:dyDescent="0.2">
      <c r="A87" s="292" t="s">
        <v>176</v>
      </c>
      <c r="B87" s="292" t="s">
        <v>176</v>
      </c>
      <c r="C87" s="308" t="s">
        <v>177</v>
      </c>
      <c r="D87" s="419" t="s">
        <v>178</v>
      </c>
      <c r="E87" s="295" t="s">
        <v>120</v>
      </c>
      <c r="F87" s="295" t="s">
        <v>179</v>
      </c>
      <c r="G87" s="295" t="s">
        <v>41</v>
      </c>
      <c r="H87" s="296"/>
      <c r="I87" s="298"/>
      <c r="J87" s="298"/>
      <c r="K87" s="476"/>
      <c r="L87" s="615">
        <v>3</v>
      </c>
      <c r="M87" s="1023"/>
      <c r="N87" s="1143">
        <v>36</v>
      </c>
      <c r="O87" s="1061"/>
      <c r="P87" s="1061"/>
      <c r="Q87" s="1061"/>
      <c r="R87" s="1061"/>
      <c r="S87" s="1144"/>
      <c r="T87" s="954"/>
      <c r="U87" s="954"/>
      <c r="V87" s="458"/>
      <c r="AD87" s="932"/>
      <c r="AE87" s="932"/>
      <c r="AM87" s="458"/>
      <c r="AN87" s="464"/>
      <c r="BH87" s="493"/>
    </row>
    <row r="88" spans="1:246" ht="15" hidden="1" customHeight="1" x14ac:dyDescent="0.2">
      <c r="A88" s="292" t="s">
        <v>180</v>
      </c>
      <c r="B88" s="292" t="s">
        <v>180</v>
      </c>
      <c r="C88" s="308" t="s">
        <v>181</v>
      </c>
      <c r="D88" s="419" t="s">
        <v>182</v>
      </c>
      <c r="E88" s="295" t="s">
        <v>120</v>
      </c>
      <c r="F88" s="295" t="s">
        <v>179</v>
      </c>
      <c r="G88" s="295" t="s">
        <v>41</v>
      </c>
      <c r="H88" s="296"/>
      <c r="I88" s="298"/>
      <c r="J88" s="298"/>
      <c r="K88" s="476"/>
      <c r="L88" s="615"/>
      <c r="M88" s="1017"/>
      <c r="N88" s="1143">
        <v>24</v>
      </c>
      <c r="O88" s="1061"/>
      <c r="P88" s="1061"/>
      <c r="Q88" s="1061"/>
      <c r="R88" s="1061"/>
      <c r="S88" s="1144"/>
      <c r="T88" s="954"/>
      <c r="U88" s="954"/>
      <c r="V88" s="458"/>
      <c r="AD88" s="932"/>
      <c r="AE88" s="932"/>
      <c r="AM88" s="458"/>
      <c r="AN88" s="464"/>
      <c r="BH88" s="496"/>
    </row>
    <row r="89" spans="1:246" ht="15" hidden="1" customHeight="1" x14ac:dyDescent="0.2">
      <c r="A89" s="331"/>
      <c r="B89" s="331"/>
      <c r="C89" s="1795" t="s">
        <v>262</v>
      </c>
      <c r="D89" s="1796"/>
      <c r="E89" s="1796"/>
      <c r="F89" s="1796"/>
      <c r="G89" s="1796"/>
      <c r="H89" s="1796"/>
      <c r="I89" s="1796"/>
      <c r="J89" s="1796"/>
      <c r="K89" s="1797"/>
      <c r="L89" s="1796"/>
      <c r="M89" s="1030"/>
      <c r="N89" s="1147">
        <v>120</v>
      </c>
      <c r="O89" s="1005"/>
      <c r="P89" s="1006">
        <v>117</v>
      </c>
      <c r="Q89" s="1006"/>
      <c r="R89" s="1006"/>
      <c r="S89" s="1148"/>
      <c r="T89" s="955"/>
      <c r="U89" s="955"/>
      <c r="V89" s="458"/>
      <c r="AD89" s="933"/>
      <c r="AE89" s="933"/>
      <c r="AM89" s="458"/>
      <c r="AN89" s="464"/>
      <c r="BH89" s="497"/>
    </row>
    <row r="90" spans="1:246" ht="15" hidden="1" customHeight="1" x14ac:dyDescent="0.2">
      <c r="A90" s="334"/>
      <c r="B90" s="334"/>
      <c r="C90" s="1795" t="s">
        <v>263</v>
      </c>
      <c r="D90" s="1796"/>
      <c r="E90" s="1796"/>
      <c r="F90" s="1796"/>
      <c r="G90" s="1796"/>
      <c r="H90" s="1796"/>
      <c r="I90" s="1796"/>
      <c r="J90" s="1796"/>
      <c r="K90" s="1797"/>
      <c r="L90" s="1796"/>
      <c r="M90" s="1030"/>
      <c r="N90" s="1149">
        <v>114</v>
      </c>
      <c r="O90" s="1006"/>
      <c r="P90" s="1006">
        <v>126</v>
      </c>
      <c r="Q90" s="1006"/>
      <c r="R90" s="1006"/>
      <c r="S90" s="1148"/>
      <c r="T90" s="955"/>
      <c r="U90" s="955"/>
      <c r="V90" s="458"/>
      <c r="AD90" s="933"/>
      <c r="AE90" s="933"/>
      <c r="AM90" s="458"/>
      <c r="AN90" s="464"/>
      <c r="BH90" s="497"/>
    </row>
    <row r="91" spans="1:246" ht="15" hidden="1" customHeight="1" x14ac:dyDescent="0.2">
      <c r="A91" s="334"/>
      <c r="B91" s="334"/>
      <c r="C91" s="1795" t="s">
        <v>264</v>
      </c>
      <c r="D91" s="1796"/>
      <c r="E91" s="1796"/>
      <c r="F91" s="1796"/>
      <c r="G91" s="1796"/>
      <c r="H91" s="1796"/>
      <c r="I91" s="1796"/>
      <c r="J91" s="1796"/>
      <c r="K91" s="1797"/>
      <c r="L91" s="1796"/>
      <c r="M91" s="1030"/>
      <c r="N91" s="1149">
        <v>228</v>
      </c>
      <c r="O91" s="1006"/>
      <c r="P91" s="1006">
        <v>72</v>
      </c>
      <c r="Q91" s="1006"/>
      <c r="R91" s="1006"/>
      <c r="S91" s="1148"/>
      <c r="T91" s="955"/>
      <c r="U91" s="955"/>
      <c r="V91" s="458"/>
      <c r="AD91" s="933"/>
      <c r="AE91" s="933"/>
      <c r="AM91" s="458"/>
      <c r="AN91" s="464"/>
      <c r="BH91" s="497"/>
    </row>
    <row r="92" spans="1:246" ht="15" hidden="1" customHeight="1" x14ac:dyDescent="0.2">
      <c r="A92" s="334"/>
      <c r="B92" s="334"/>
      <c r="C92" s="1726" t="s">
        <v>265</v>
      </c>
      <c r="D92" s="1727"/>
      <c r="E92" s="1727"/>
      <c r="F92" s="1727"/>
      <c r="G92" s="1727"/>
      <c r="H92" s="1727"/>
      <c r="I92" s="1727"/>
      <c r="J92" s="1727"/>
      <c r="K92" s="1728"/>
      <c r="L92" s="1727"/>
      <c r="M92" s="1031"/>
      <c r="N92" s="1149"/>
      <c r="O92" s="1006"/>
      <c r="P92" s="1006"/>
      <c r="Q92" s="1006"/>
      <c r="R92" s="1006"/>
      <c r="S92" s="1148"/>
      <c r="T92" s="955"/>
      <c r="U92" s="955"/>
      <c r="V92" s="458"/>
      <c r="AD92" s="933"/>
      <c r="AE92" s="933"/>
      <c r="AM92" s="458"/>
      <c r="AN92" s="464"/>
      <c r="BH92" s="498"/>
    </row>
    <row r="93" spans="1:246" ht="15" hidden="1" customHeight="1" x14ac:dyDescent="0.2">
      <c r="A93" s="366"/>
      <c r="B93" s="366"/>
      <c r="C93" s="367"/>
      <c r="D93" s="426"/>
      <c r="E93" s="592"/>
      <c r="F93" s="592"/>
      <c r="G93" s="367"/>
      <c r="H93" s="367"/>
      <c r="I93" s="367"/>
      <c r="J93" s="367"/>
      <c r="K93" s="484"/>
      <c r="L93" s="617"/>
      <c r="M93" s="367"/>
      <c r="N93" s="1154"/>
      <c r="O93" s="1063"/>
      <c r="P93" s="1063"/>
      <c r="Q93" s="1063"/>
      <c r="R93" s="1063"/>
      <c r="S93" s="1155"/>
      <c r="T93" s="955"/>
      <c r="U93" s="955"/>
      <c r="V93" s="458"/>
      <c r="AD93" s="933"/>
      <c r="AE93" s="933"/>
      <c r="AM93" s="458"/>
      <c r="AN93" s="464"/>
      <c r="BH93" s="499"/>
    </row>
    <row r="94" spans="1:246" s="514" customFormat="1" ht="34.5" customHeight="1" x14ac:dyDescent="0.2">
      <c r="A94" s="506" t="s">
        <v>651</v>
      </c>
      <c r="B94" s="507" t="s">
        <v>638</v>
      </c>
      <c r="C94" s="508" t="s">
        <v>634</v>
      </c>
      <c r="D94" s="509"/>
      <c r="E94" s="507"/>
      <c r="F94" s="507"/>
      <c r="G94" s="510"/>
      <c r="H94" s="507"/>
      <c r="I94" s="507"/>
      <c r="J94" s="507"/>
      <c r="K94" s="507"/>
      <c r="L94" s="666"/>
      <c r="M94" s="1032"/>
      <c r="N94" s="1156"/>
      <c r="O94" s="1008"/>
      <c r="P94" s="1008"/>
      <c r="Q94" s="1008"/>
      <c r="R94" s="1008"/>
      <c r="S94" s="1157"/>
      <c r="T94" s="511"/>
      <c r="U94" s="511"/>
      <c r="V94" s="1047"/>
      <c r="W94" s="507"/>
      <c r="X94" s="507"/>
      <c r="Y94" s="507"/>
      <c r="Z94" s="507"/>
      <c r="AA94" s="507"/>
      <c r="AB94" s="507"/>
      <c r="AC94" s="507"/>
      <c r="AD94" s="935"/>
      <c r="AE94" s="935"/>
      <c r="AF94" s="507"/>
      <c r="AG94" s="507"/>
      <c r="AH94" s="507"/>
      <c r="AI94" s="507"/>
      <c r="AJ94" s="507"/>
      <c r="AK94" s="507"/>
      <c r="AL94" s="507"/>
      <c r="AM94" s="507"/>
      <c r="AN94" s="512"/>
      <c r="AO94" s="513"/>
      <c r="AP94" s="513"/>
      <c r="AQ94" s="513"/>
      <c r="AR94" s="513"/>
      <c r="AS94" s="513"/>
      <c r="AT94" s="513"/>
      <c r="AU94" s="513"/>
      <c r="AV94" s="513"/>
      <c r="AW94" s="513"/>
      <c r="AX94" s="513"/>
      <c r="AY94" s="513"/>
      <c r="AZ94" s="513"/>
      <c r="BA94" s="513"/>
      <c r="BB94" s="513"/>
      <c r="BC94" s="513"/>
      <c r="BD94" s="513"/>
      <c r="BE94" s="513"/>
      <c r="BF94" s="513"/>
      <c r="BG94" s="513"/>
      <c r="BH94" s="507"/>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c r="CK94" s="513"/>
      <c r="CL94" s="513"/>
      <c r="CM94" s="513"/>
      <c r="CN94" s="513"/>
      <c r="CO94" s="513"/>
      <c r="CP94" s="513"/>
      <c r="CQ94" s="513"/>
      <c r="CR94" s="513"/>
      <c r="CS94" s="513"/>
      <c r="CT94" s="513"/>
      <c r="CU94" s="513"/>
      <c r="CV94" s="513"/>
      <c r="CW94" s="513"/>
      <c r="CX94" s="513"/>
      <c r="CY94" s="513"/>
      <c r="CZ94" s="513"/>
      <c r="DA94" s="513"/>
      <c r="DB94" s="513"/>
      <c r="DC94" s="513"/>
      <c r="DD94" s="513"/>
      <c r="DE94" s="513"/>
      <c r="DF94" s="513"/>
      <c r="DG94" s="513"/>
      <c r="DH94" s="513"/>
      <c r="DI94" s="513"/>
      <c r="DJ94" s="513"/>
      <c r="DK94" s="513"/>
      <c r="DL94" s="513"/>
      <c r="DM94" s="513"/>
      <c r="DN94" s="513"/>
      <c r="DO94" s="513"/>
      <c r="DP94" s="513"/>
      <c r="DQ94" s="513"/>
      <c r="DR94" s="513"/>
      <c r="DS94" s="513"/>
      <c r="DT94" s="513"/>
      <c r="DU94" s="513"/>
      <c r="DV94" s="513"/>
      <c r="DW94" s="513"/>
      <c r="DX94" s="513"/>
      <c r="DY94" s="513"/>
      <c r="DZ94" s="513"/>
      <c r="EA94" s="513"/>
      <c r="EB94" s="513"/>
      <c r="EC94" s="513"/>
      <c r="ED94" s="513"/>
      <c r="EE94" s="513"/>
      <c r="EF94" s="513"/>
      <c r="EG94" s="513"/>
      <c r="EH94" s="513"/>
      <c r="EI94" s="513"/>
      <c r="EJ94" s="513"/>
      <c r="EK94" s="513"/>
      <c r="EL94" s="513"/>
      <c r="EM94" s="513"/>
      <c r="EN94" s="513"/>
      <c r="EO94" s="513"/>
      <c r="EP94" s="513"/>
      <c r="EQ94" s="513"/>
      <c r="ER94" s="513"/>
      <c r="ES94" s="513"/>
      <c r="ET94" s="513"/>
      <c r="EU94" s="513"/>
      <c r="EV94" s="513"/>
      <c r="EW94" s="513"/>
      <c r="EX94" s="513"/>
      <c r="EY94" s="513"/>
      <c r="EZ94" s="513"/>
      <c r="FA94" s="513"/>
      <c r="FB94" s="513"/>
      <c r="FC94" s="513"/>
      <c r="FD94" s="513"/>
      <c r="FE94" s="513"/>
      <c r="FF94" s="513"/>
      <c r="FG94" s="513"/>
      <c r="FH94" s="513"/>
      <c r="FI94" s="513"/>
      <c r="FJ94" s="513"/>
      <c r="FK94" s="513"/>
      <c r="FL94" s="513"/>
      <c r="FM94" s="513"/>
      <c r="FN94" s="513"/>
      <c r="FO94" s="513"/>
      <c r="FP94" s="513"/>
      <c r="FQ94" s="513"/>
      <c r="FR94" s="513"/>
      <c r="FS94" s="513"/>
      <c r="FT94" s="513"/>
      <c r="FU94" s="513"/>
      <c r="FV94" s="513"/>
      <c r="FW94" s="513"/>
      <c r="FX94" s="513"/>
      <c r="FY94" s="513"/>
      <c r="FZ94" s="513"/>
      <c r="GA94" s="513"/>
      <c r="GB94" s="513"/>
      <c r="GC94" s="513"/>
      <c r="GD94" s="513"/>
      <c r="GE94" s="513"/>
      <c r="GF94" s="513"/>
      <c r="GG94" s="513"/>
      <c r="GH94" s="513"/>
      <c r="GI94" s="513"/>
      <c r="GJ94" s="513"/>
      <c r="GK94" s="513"/>
      <c r="GL94" s="513"/>
      <c r="GM94" s="513"/>
      <c r="GN94" s="513"/>
      <c r="GO94" s="513"/>
      <c r="GP94" s="513"/>
      <c r="GQ94" s="513"/>
      <c r="GR94" s="513"/>
      <c r="GS94" s="513"/>
      <c r="GT94" s="513"/>
      <c r="GU94" s="513"/>
      <c r="GV94" s="513"/>
      <c r="GW94" s="513"/>
      <c r="GX94" s="513"/>
      <c r="GY94" s="513"/>
      <c r="GZ94" s="513"/>
      <c r="HA94" s="513"/>
      <c r="HB94" s="513"/>
      <c r="HC94" s="513"/>
      <c r="HD94" s="513"/>
      <c r="HE94" s="513"/>
      <c r="HF94" s="513"/>
      <c r="HG94" s="513"/>
      <c r="HH94" s="513"/>
      <c r="HI94" s="513"/>
      <c r="HJ94" s="513"/>
      <c r="HK94" s="513"/>
      <c r="HL94" s="513"/>
      <c r="HM94" s="513"/>
      <c r="HN94" s="513"/>
      <c r="HO94" s="513"/>
      <c r="HP94" s="513"/>
      <c r="HQ94" s="513"/>
      <c r="HR94" s="513"/>
      <c r="HS94" s="513"/>
      <c r="HT94" s="513"/>
      <c r="HU94" s="513"/>
      <c r="HV94" s="513"/>
      <c r="HW94" s="513"/>
      <c r="HX94" s="513"/>
      <c r="HY94" s="513"/>
      <c r="HZ94" s="513"/>
      <c r="IA94" s="513"/>
      <c r="IB94" s="513"/>
      <c r="IC94" s="513"/>
      <c r="ID94" s="513"/>
      <c r="IE94" s="513"/>
      <c r="IF94" s="513"/>
      <c r="IG94" s="513"/>
      <c r="IH94" s="513"/>
      <c r="II94" s="513"/>
      <c r="IJ94" s="513"/>
      <c r="IK94" s="513"/>
      <c r="IL94" s="513"/>
    </row>
    <row r="95" spans="1:246" s="514" customFormat="1" ht="34.5" customHeight="1" x14ac:dyDescent="0.2">
      <c r="A95" s="506" t="s">
        <v>637</v>
      </c>
      <c r="B95" s="507" t="s">
        <v>636</v>
      </c>
      <c r="C95" s="508" t="s">
        <v>635</v>
      </c>
      <c r="D95" s="509" t="s">
        <v>524</v>
      </c>
      <c r="E95" s="507" t="s">
        <v>683</v>
      </c>
      <c r="F95" s="507"/>
      <c r="G95" s="510"/>
      <c r="H95" s="507"/>
      <c r="I95" s="507"/>
      <c r="J95" s="507"/>
      <c r="K95" s="507"/>
      <c r="L95" s="666"/>
      <c r="M95" s="1032"/>
      <c r="N95" s="1156"/>
      <c r="O95" s="1008"/>
      <c r="P95" s="1008"/>
      <c r="Q95" s="1008"/>
      <c r="R95" s="1008"/>
      <c r="S95" s="1157"/>
      <c r="T95" s="511"/>
      <c r="U95" s="511"/>
      <c r="V95" s="1047"/>
      <c r="W95" s="507"/>
      <c r="X95" s="507"/>
      <c r="Y95" s="507"/>
      <c r="Z95" s="507"/>
      <c r="AA95" s="507"/>
      <c r="AB95" s="507"/>
      <c r="AC95" s="507"/>
      <c r="AD95" s="935"/>
      <c r="AE95" s="935"/>
      <c r="AF95" s="507"/>
      <c r="AG95" s="507"/>
      <c r="AH95" s="507"/>
      <c r="AI95" s="507"/>
      <c r="AJ95" s="507"/>
      <c r="AK95" s="507"/>
      <c r="AL95" s="507"/>
      <c r="AM95" s="507"/>
      <c r="AN95" s="512"/>
      <c r="AO95" s="513"/>
      <c r="AP95" s="513"/>
      <c r="AQ95" s="513"/>
      <c r="AR95" s="513"/>
      <c r="AS95" s="513"/>
      <c r="AT95" s="513"/>
      <c r="AU95" s="513"/>
      <c r="AV95" s="513"/>
      <c r="AW95" s="513"/>
      <c r="AX95" s="513"/>
      <c r="AY95" s="513"/>
      <c r="AZ95" s="513"/>
      <c r="BA95" s="513"/>
      <c r="BB95" s="513"/>
      <c r="BC95" s="513"/>
      <c r="BD95" s="513"/>
      <c r="BE95" s="513"/>
      <c r="BF95" s="513"/>
      <c r="BG95" s="513"/>
      <c r="BH95" s="507"/>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c r="CK95" s="513"/>
      <c r="CL95" s="513"/>
      <c r="CM95" s="513"/>
      <c r="CN95" s="513"/>
      <c r="CO95" s="513"/>
      <c r="CP95" s="513"/>
      <c r="CQ95" s="513"/>
      <c r="CR95" s="513"/>
      <c r="CS95" s="513"/>
      <c r="CT95" s="513"/>
      <c r="CU95" s="513"/>
      <c r="CV95" s="513"/>
      <c r="CW95" s="513"/>
      <c r="CX95" s="513"/>
      <c r="CY95" s="513"/>
      <c r="CZ95" s="513"/>
      <c r="DA95" s="513"/>
      <c r="DB95" s="513"/>
      <c r="DC95" s="513"/>
      <c r="DD95" s="513"/>
      <c r="DE95" s="513"/>
      <c r="DF95" s="513"/>
      <c r="DG95" s="513"/>
      <c r="DH95" s="513"/>
      <c r="DI95" s="513"/>
      <c r="DJ95" s="513"/>
      <c r="DK95" s="513"/>
      <c r="DL95" s="513"/>
      <c r="DM95" s="513"/>
      <c r="DN95" s="513"/>
      <c r="DO95" s="513"/>
      <c r="DP95" s="513"/>
      <c r="DQ95" s="513"/>
      <c r="DR95" s="513"/>
      <c r="DS95" s="513"/>
      <c r="DT95" s="513"/>
      <c r="DU95" s="513"/>
      <c r="DV95" s="513"/>
      <c r="DW95" s="513"/>
      <c r="DX95" s="513"/>
      <c r="DY95" s="513"/>
      <c r="DZ95" s="513"/>
      <c r="EA95" s="513"/>
      <c r="EB95" s="513"/>
      <c r="EC95" s="513"/>
      <c r="ED95" s="513"/>
      <c r="EE95" s="513"/>
      <c r="EF95" s="513"/>
      <c r="EG95" s="513"/>
      <c r="EH95" s="513"/>
      <c r="EI95" s="513"/>
      <c r="EJ95" s="513"/>
      <c r="EK95" s="513"/>
      <c r="EL95" s="513"/>
      <c r="EM95" s="513"/>
      <c r="EN95" s="513"/>
      <c r="EO95" s="513"/>
      <c r="EP95" s="513"/>
      <c r="EQ95" s="513"/>
      <c r="ER95" s="513"/>
      <c r="ES95" s="513"/>
      <c r="ET95" s="513"/>
      <c r="EU95" s="513"/>
      <c r="EV95" s="513"/>
      <c r="EW95" s="513"/>
      <c r="EX95" s="513"/>
      <c r="EY95" s="513"/>
      <c r="EZ95" s="513"/>
      <c r="FA95" s="513"/>
      <c r="FB95" s="513"/>
      <c r="FC95" s="513"/>
      <c r="FD95" s="513"/>
      <c r="FE95" s="513"/>
      <c r="FF95" s="513"/>
      <c r="FG95" s="513"/>
      <c r="FH95" s="513"/>
      <c r="FI95" s="513"/>
      <c r="FJ95" s="513"/>
      <c r="FK95" s="513"/>
      <c r="FL95" s="513"/>
      <c r="FM95" s="513"/>
      <c r="FN95" s="513"/>
      <c r="FO95" s="513"/>
      <c r="FP95" s="513"/>
      <c r="FQ95" s="513"/>
      <c r="FR95" s="513"/>
      <c r="FS95" s="513"/>
      <c r="FT95" s="513"/>
      <c r="FU95" s="513"/>
      <c r="FV95" s="513"/>
      <c r="FW95" s="513"/>
      <c r="FX95" s="513"/>
      <c r="FY95" s="513"/>
      <c r="FZ95" s="513"/>
      <c r="GA95" s="513"/>
      <c r="GB95" s="513"/>
      <c r="GC95" s="513"/>
      <c r="GD95" s="513"/>
      <c r="GE95" s="513"/>
      <c r="GF95" s="513"/>
      <c r="GG95" s="513"/>
      <c r="GH95" s="513"/>
      <c r="GI95" s="513"/>
      <c r="GJ95" s="513"/>
      <c r="GK95" s="513"/>
      <c r="GL95" s="513"/>
      <c r="GM95" s="513"/>
      <c r="GN95" s="513"/>
      <c r="GO95" s="513"/>
      <c r="GP95" s="513"/>
      <c r="GQ95" s="513"/>
      <c r="GR95" s="513"/>
      <c r="GS95" s="513"/>
      <c r="GT95" s="513"/>
      <c r="GU95" s="513"/>
      <c r="GV95" s="513"/>
      <c r="GW95" s="513"/>
      <c r="GX95" s="513"/>
      <c r="GY95" s="513"/>
      <c r="GZ95" s="513"/>
      <c r="HA95" s="513"/>
      <c r="HB95" s="513"/>
      <c r="HC95" s="513"/>
      <c r="HD95" s="513"/>
      <c r="HE95" s="513"/>
      <c r="HF95" s="513"/>
      <c r="HG95" s="513"/>
      <c r="HH95" s="513"/>
      <c r="HI95" s="513"/>
      <c r="HJ95" s="513"/>
      <c r="HK95" s="513"/>
      <c r="HL95" s="513"/>
      <c r="HM95" s="513"/>
      <c r="HN95" s="513"/>
      <c r="HO95" s="513"/>
      <c r="HP95" s="513"/>
      <c r="HQ95" s="513"/>
      <c r="HR95" s="513"/>
      <c r="HS95" s="513"/>
      <c r="HT95" s="513"/>
      <c r="HU95" s="513"/>
      <c r="HV95" s="513"/>
      <c r="HW95" s="513"/>
      <c r="HX95" s="513"/>
      <c r="HY95" s="513"/>
      <c r="HZ95" s="513"/>
      <c r="IA95" s="513"/>
      <c r="IB95" s="513"/>
      <c r="IC95" s="513"/>
      <c r="ID95" s="513"/>
      <c r="IE95" s="513"/>
      <c r="IF95" s="513"/>
      <c r="IG95" s="513"/>
      <c r="IH95" s="513"/>
      <c r="II95" s="513"/>
      <c r="IJ95" s="513"/>
      <c r="IK95" s="513"/>
      <c r="IL95" s="513"/>
    </row>
    <row r="96" spans="1:246" s="521" customFormat="1" ht="34.5" customHeight="1" x14ac:dyDescent="0.2">
      <c r="A96" s="515"/>
      <c r="B96" s="515"/>
      <c r="C96" s="516" t="s">
        <v>654</v>
      </c>
      <c r="D96" s="517"/>
      <c r="E96" s="518"/>
      <c r="F96" s="518"/>
      <c r="G96" s="518"/>
      <c r="H96" s="519"/>
      <c r="I96" s="519">
        <f>+I97+I98+I101+I105</f>
        <v>13</v>
      </c>
      <c r="J96" s="519">
        <f>+J97+J98+J101+J105</f>
        <v>13</v>
      </c>
      <c r="K96" s="519"/>
      <c r="L96" s="669"/>
      <c r="M96" s="1033"/>
      <c r="N96" s="1158"/>
      <c r="O96" s="1009"/>
      <c r="P96" s="1009"/>
      <c r="Q96" s="1009"/>
      <c r="R96" s="1009"/>
      <c r="S96" s="1159"/>
      <c r="T96" s="519"/>
      <c r="U96" s="519"/>
      <c r="V96" s="1048"/>
      <c r="W96" s="519"/>
      <c r="X96" s="519"/>
      <c r="Y96" s="519"/>
      <c r="Z96" s="520"/>
      <c r="AA96" s="519"/>
      <c r="AB96" s="519"/>
      <c r="AC96" s="519"/>
      <c r="AD96" s="936"/>
      <c r="AE96" s="936"/>
      <c r="AF96" s="520"/>
      <c r="AG96" s="519"/>
      <c r="AH96" s="519"/>
      <c r="AI96" s="519"/>
      <c r="AJ96" s="520"/>
      <c r="AK96" s="519"/>
      <c r="AL96" s="519"/>
      <c r="AM96" s="519"/>
      <c r="AN96" s="519"/>
      <c r="BH96" s="519"/>
    </row>
    <row r="97" spans="1:247" s="578" customFormat="1" ht="34.5" customHeight="1" x14ac:dyDescent="0.2">
      <c r="A97" s="569" t="s">
        <v>443</v>
      </c>
      <c r="B97" s="569" t="s">
        <v>443</v>
      </c>
      <c r="C97" s="583" t="s">
        <v>653</v>
      </c>
      <c r="D97" s="586" t="s">
        <v>800</v>
      </c>
      <c r="E97" s="594" t="s">
        <v>130</v>
      </c>
      <c r="F97" s="681" t="s">
        <v>752</v>
      </c>
      <c r="G97" s="680" t="s">
        <v>681</v>
      </c>
      <c r="H97" s="588"/>
      <c r="I97" s="586" t="s">
        <v>23</v>
      </c>
      <c r="J97" s="586" t="s">
        <v>23</v>
      </c>
      <c r="K97" s="595" t="s">
        <v>753</v>
      </c>
      <c r="L97" s="598" t="s">
        <v>31</v>
      </c>
      <c r="M97" s="1034"/>
      <c r="N97" s="1160">
        <v>24</v>
      </c>
      <c r="O97" s="1010"/>
      <c r="P97" s="1010">
        <v>24</v>
      </c>
      <c r="Q97" s="1010"/>
      <c r="R97" s="1064"/>
      <c r="S97" s="1161"/>
      <c r="T97" s="1317"/>
      <c r="U97" s="1317"/>
      <c r="V97" s="1049" t="s">
        <v>689</v>
      </c>
      <c r="W97" s="570" t="s">
        <v>316</v>
      </c>
      <c r="X97" s="570" t="s">
        <v>320</v>
      </c>
      <c r="Y97" s="570" t="s">
        <v>690</v>
      </c>
      <c r="Z97" s="571">
        <v>1</v>
      </c>
      <c r="AA97" s="572" t="s">
        <v>314</v>
      </c>
      <c r="AB97" s="572" t="s">
        <v>350</v>
      </c>
      <c r="AC97" s="572" t="s">
        <v>351</v>
      </c>
      <c r="AD97" s="1317"/>
      <c r="AE97" s="937" t="str">
        <f>IF(AD97="","",+AD97)</f>
        <v/>
      </c>
      <c r="AF97" s="596">
        <v>1</v>
      </c>
      <c r="AG97" s="596" t="s">
        <v>314</v>
      </c>
      <c r="AH97" s="596" t="s">
        <v>350</v>
      </c>
      <c r="AI97" s="596" t="s">
        <v>351</v>
      </c>
      <c r="AJ97" s="571">
        <v>1</v>
      </c>
      <c r="AK97" s="572" t="s">
        <v>314</v>
      </c>
      <c r="AL97" s="572" t="s">
        <v>350</v>
      </c>
      <c r="AM97" s="572" t="s">
        <v>351</v>
      </c>
      <c r="AN97" s="591" t="s">
        <v>577</v>
      </c>
      <c r="AO97" s="577"/>
      <c r="AP97" s="577"/>
      <c r="AQ97" s="577"/>
      <c r="AR97" s="577"/>
      <c r="AS97" s="577"/>
      <c r="AT97" s="577"/>
      <c r="AU97" s="577"/>
      <c r="AV97" s="577"/>
      <c r="AW97" s="577"/>
      <c r="AX97" s="577"/>
      <c r="AY97" s="577"/>
      <c r="AZ97" s="577"/>
      <c r="BA97" s="577"/>
      <c r="BB97" s="577"/>
      <c r="BC97" s="577"/>
      <c r="BD97" s="577"/>
      <c r="BE97" s="577"/>
      <c r="BF97" s="577"/>
      <c r="BG97" s="577"/>
      <c r="BH97" s="577" t="s">
        <v>577</v>
      </c>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c r="EA97" s="577"/>
      <c r="EB97" s="577"/>
      <c r="EC97" s="577"/>
      <c r="ED97" s="577"/>
      <c r="EE97" s="577"/>
      <c r="EF97" s="577"/>
      <c r="EG97" s="577"/>
      <c r="EH97" s="577"/>
      <c r="EI97" s="577"/>
      <c r="EJ97" s="577"/>
      <c r="EK97" s="577"/>
      <c r="EL97" s="577"/>
      <c r="EM97" s="577"/>
      <c r="EN97" s="577"/>
      <c r="EO97" s="577"/>
      <c r="EP97" s="577"/>
      <c r="EQ97" s="577"/>
      <c r="ER97" s="577"/>
      <c r="ES97" s="577"/>
      <c r="ET97" s="577"/>
      <c r="EU97" s="577"/>
      <c r="EV97" s="577"/>
      <c r="EW97" s="577"/>
      <c r="EX97" s="577"/>
      <c r="EY97" s="577"/>
      <c r="EZ97" s="577"/>
      <c r="FA97" s="577"/>
      <c r="FB97" s="577"/>
      <c r="FC97" s="577"/>
      <c r="FD97" s="577"/>
      <c r="FE97" s="577"/>
      <c r="FF97" s="577"/>
      <c r="FG97" s="577"/>
      <c r="FH97" s="577"/>
      <c r="FI97" s="577"/>
      <c r="FJ97" s="577"/>
      <c r="FK97" s="577"/>
      <c r="FL97" s="577"/>
      <c r="FM97" s="577"/>
      <c r="FN97" s="577"/>
      <c r="FO97" s="577"/>
      <c r="FP97" s="577"/>
      <c r="FQ97" s="577"/>
      <c r="FR97" s="577"/>
      <c r="FS97" s="577"/>
      <c r="FT97" s="577"/>
      <c r="FU97" s="577"/>
      <c r="FV97" s="577"/>
      <c r="FW97" s="577"/>
      <c r="FX97" s="577"/>
      <c r="FY97" s="577"/>
      <c r="FZ97" s="577"/>
      <c r="GA97" s="577"/>
      <c r="GB97" s="577"/>
      <c r="GC97" s="577"/>
      <c r="GD97" s="577"/>
      <c r="GE97" s="577"/>
      <c r="GF97" s="577"/>
      <c r="GG97" s="577"/>
      <c r="GH97" s="577"/>
      <c r="GI97" s="577"/>
      <c r="GJ97" s="577"/>
      <c r="GK97" s="577"/>
      <c r="GL97" s="577"/>
      <c r="GM97" s="577"/>
      <c r="GN97" s="577"/>
      <c r="GO97" s="577"/>
      <c r="GP97" s="577"/>
      <c r="GQ97" s="577"/>
      <c r="GR97" s="577"/>
      <c r="GS97" s="577"/>
      <c r="GT97" s="577"/>
      <c r="GU97" s="577"/>
      <c r="GV97" s="577"/>
      <c r="GW97" s="577"/>
      <c r="GX97" s="577"/>
      <c r="GY97" s="577"/>
      <c r="GZ97" s="577"/>
      <c r="HA97" s="577"/>
      <c r="HB97" s="577"/>
      <c r="HC97" s="577"/>
      <c r="HD97" s="577"/>
      <c r="HE97" s="577"/>
      <c r="HF97" s="577"/>
      <c r="HG97" s="577"/>
      <c r="HH97" s="577"/>
      <c r="HI97" s="577"/>
      <c r="HJ97" s="577"/>
      <c r="HK97" s="577"/>
      <c r="HL97" s="577"/>
      <c r="HM97" s="577"/>
      <c r="HN97" s="577"/>
      <c r="HO97" s="577"/>
      <c r="HP97" s="577"/>
      <c r="HQ97" s="577"/>
      <c r="HR97" s="577"/>
      <c r="HS97" s="577"/>
      <c r="HT97" s="577"/>
      <c r="HU97" s="577"/>
      <c r="HV97" s="577"/>
      <c r="HW97" s="577"/>
      <c r="HX97" s="577"/>
      <c r="HY97" s="577"/>
      <c r="HZ97" s="577"/>
      <c r="IA97" s="577"/>
      <c r="IB97" s="577"/>
      <c r="IC97" s="577"/>
      <c r="ID97" s="577"/>
      <c r="IE97" s="577"/>
      <c r="IF97" s="577"/>
      <c r="IG97" s="577"/>
      <c r="IH97" s="577"/>
      <c r="II97" s="577"/>
      <c r="IJ97" s="577"/>
      <c r="IK97" s="577"/>
      <c r="IL97" s="577"/>
      <c r="IM97" s="577"/>
    </row>
    <row r="98" spans="1:247" s="578" customFormat="1" ht="34.5" customHeight="1" x14ac:dyDescent="0.2">
      <c r="A98" s="606" t="s">
        <v>656</v>
      </c>
      <c r="B98" s="606" t="s">
        <v>362</v>
      </c>
      <c r="C98" s="604" t="s">
        <v>559</v>
      </c>
      <c r="D98" s="603" t="s">
        <v>657</v>
      </c>
      <c r="E98" s="606" t="s">
        <v>726</v>
      </c>
      <c r="F98" s="606" t="s">
        <v>658</v>
      </c>
      <c r="G98" s="607"/>
      <c r="H98" s="605"/>
      <c r="I98" s="1787">
        <v>2</v>
      </c>
      <c r="J98" s="1790">
        <v>2</v>
      </c>
      <c r="K98" s="561" t="s">
        <v>659</v>
      </c>
      <c r="L98" s="902">
        <v>27</v>
      </c>
      <c r="M98" s="1035"/>
      <c r="N98" s="1162">
        <v>12</v>
      </c>
      <c r="O98" s="1011"/>
      <c r="P98" s="1011">
        <v>12</v>
      </c>
      <c r="Q98" s="1011"/>
      <c r="R98" s="1011"/>
      <c r="S98" s="1163"/>
      <c r="T98" s="1799" t="s">
        <v>1240</v>
      </c>
      <c r="U98" s="1799" t="s">
        <v>1240</v>
      </c>
      <c r="V98" s="1768">
        <v>1</v>
      </c>
      <c r="W98" s="1756" t="s">
        <v>311</v>
      </c>
      <c r="X98" s="1756" t="s">
        <v>413</v>
      </c>
      <c r="Y98" s="1756" t="s">
        <v>441</v>
      </c>
      <c r="Z98" s="1751">
        <v>1</v>
      </c>
      <c r="AA98" s="1748" t="s">
        <v>314</v>
      </c>
      <c r="AB98" s="1748" t="s">
        <v>413</v>
      </c>
      <c r="AC98" s="1748" t="s">
        <v>441</v>
      </c>
      <c r="AD98" s="1806" t="s">
        <v>1240</v>
      </c>
      <c r="AE98" s="1806" t="str">
        <f t="shared" ref="AE98:AE100" si="0">IF(AD98="","",+AD98)</f>
        <v>pas d'intervenant au 11/09/2020</v>
      </c>
      <c r="AF98" s="1759">
        <v>1</v>
      </c>
      <c r="AG98" s="1756" t="s">
        <v>314</v>
      </c>
      <c r="AH98" s="1756" t="s">
        <v>413</v>
      </c>
      <c r="AI98" s="1756" t="s">
        <v>441</v>
      </c>
      <c r="AJ98" s="1751">
        <v>1</v>
      </c>
      <c r="AK98" s="1748" t="s">
        <v>314</v>
      </c>
      <c r="AL98" s="1748" t="s">
        <v>413</v>
      </c>
      <c r="AM98" s="1748" t="s">
        <v>441</v>
      </c>
      <c r="AN98" s="576"/>
      <c r="AO98" s="577"/>
      <c r="AP98" s="577"/>
      <c r="AQ98" s="577"/>
      <c r="AR98" s="577"/>
      <c r="AS98" s="577"/>
      <c r="AT98" s="577"/>
      <c r="AU98" s="577"/>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c r="EA98" s="577"/>
      <c r="EB98" s="577"/>
      <c r="EC98" s="577"/>
      <c r="ED98" s="577"/>
      <c r="EE98" s="577"/>
      <c r="EF98" s="577"/>
      <c r="EG98" s="577"/>
      <c r="EH98" s="577"/>
      <c r="EI98" s="577"/>
      <c r="EJ98" s="577"/>
      <c r="EK98" s="577"/>
      <c r="EL98" s="577"/>
      <c r="EM98" s="577"/>
      <c r="EN98" s="577"/>
      <c r="EO98" s="577"/>
      <c r="EP98" s="577"/>
      <c r="EQ98" s="577"/>
      <c r="ER98" s="577"/>
      <c r="ES98" s="577"/>
      <c r="ET98" s="577"/>
      <c r="EU98" s="577"/>
      <c r="EV98" s="577"/>
      <c r="EW98" s="577"/>
      <c r="EX98" s="577"/>
      <c r="EY98" s="577"/>
      <c r="EZ98" s="577"/>
      <c r="FA98" s="577"/>
      <c r="FB98" s="577"/>
      <c r="FC98" s="577"/>
      <c r="FD98" s="577"/>
      <c r="FE98" s="577"/>
      <c r="FF98" s="577"/>
      <c r="FG98" s="577"/>
      <c r="FH98" s="577"/>
      <c r="FI98" s="577"/>
      <c r="FJ98" s="577"/>
      <c r="FK98" s="577"/>
      <c r="FL98" s="577"/>
      <c r="FM98" s="577"/>
      <c r="FN98" s="577"/>
      <c r="FO98" s="577"/>
      <c r="FP98" s="577"/>
      <c r="FQ98" s="577"/>
      <c r="FR98" s="577"/>
      <c r="FS98" s="577"/>
      <c r="FT98" s="577"/>
      <c r="FU98" s="577"/>
      <c r="FV98" s="577"/>
      <c r="FW98" s="577"/>
      <c r="FX98" s="577"/>
      <c r="FY98" s="577"/>
      <c r="FZ98" s="577"/>
      <c r="GA98" s="577"/>
      <c r="GB98" s="577"/>
      <c r="GC98" s="577"/>
      <c r="GD98" s="577"/>
      <c r="GE98" s="577"/>
      <c r="GF98" s="577"/>
      <c r="GG98" s="577"/>
      <c r="GH98" s="577"/>
      <c r="GI98" s="577"/>
      <c r="GJ98" s="577"/>
      <c r="GK98" s="577"/>
      <c r="GL98" s="577"/>
      <c r="GM98" s="577"/>
      <c r="GN98" s="577"/>
      <c r="GO98" s="577"/>
      <c r="GP98" s="577"/>
      <c r="GQ98" s="577"/>
      <c r="GR98" s="577"/>
      <c r="GS98" s="577"/>
      <c r="GT98" s="577"/>
      <c r="GU98" s="577"/>
      <c r="GV98" s="577"/>
      <c r="GW98" s="577"/>
      <c r="GX98" s="577"/>
      <c r="GY98" s="577"/>
      <c r="GZ98" s="577"/>
      <c r="HA98" s="577"/>
      <c r="HB98" s="577"/>
      <c r="HC98" s="577"/>
      <c r="HD98" s="577"/>
      <c r="HE98" s="577"/>
      <c r="HF98" s="577"/>
      <c r="HG98" s="577"/>
      <c r="HH98" s="577"/>
      <c r="HI98" s="577"/>
      <c r="HJ98" s="577"/>
      <c r="HK98" s="577"/>
      <c r="HL98" s="577"/>
      <c r="HM98" s="577"/>
      <c r="HN98" s="577"/>
      <c r="HO98" s="577"/>
      <c r="HP98" s="577"/>
      <c r="HQ98" s="577"/>
      <c r="HR98" s="577"/>
      <c r="HS98" s="577"/>
      <c r="HT98" s="577"/>
      <c r="HU98" s="577"/>
      <c r="HV98" s="577"/>
      <c r="HW98" s="577"/>
      <c r="HX98" s="577"/>
      <c r="HY98" s="577"/>
      <c r="HZ98" s="577"/>
      <c r="IA98" s="577"/>
      <c r="IB98" s="577"/>
      <c r="IC98" s="577"/>
      <c r="ID98" s="577"/>
      <c r="IE98" s="577"/>
      <c r="IF98" s="577"/>
      <c r="IG98" s="577"/>
      <c r="IH98" s="577"/>
      <c r="II98" s="577"/>
      <c r="IJ98" s="577"/>
      <c r="IK98" s="577"/>
      <c r="IL98" s="577"/>
      <c r="IM98" s="577"/>
    </row>
    <row r="99" spans="1:247" s="578" customFormat="1" ht="34.5" customHeight="1" x14ac:dyDescent="0.2">
      <c r="A99" s="569"/>
      <c r="B99" s="569" t="s">
        <v>363</v>
      </c>
      <c r="C99" s="579" t="s">
        <v>365</v>
      </c>
      <c r="D99" s="580"/>
      <c r="E99" s="575" t="s">
        <v>660</v>
      </c>
      <c r="F99" s="649" t="s">
        <v>661</v>
      </c>
      <c r="G99" s="581"/>
      <c r="H99" s="582"/>
      <c r="I99" s="1788"/>
      <c r="J99" s="1791"/>
      <c r="K99" s="750" t="s">
        <v>659</v>
      </c>
      <c r="L99" s="752">
        <v>27</v>
      </c>
      <c r="M99" s="1036"/>
      <c r="N99" s="1160">
        <v>12</v>
      </c>
      <c r="O99" s="1010"/>
      <c r="P99" s="1010"/>
      <c r="Q99" s="1010"/>
      <c r="R99" s="1010"/>
      <c r="S99" s="1164"/>
      <c r="T99" s="1800"/>
      <c r="U99" s="1800"/>
      <c r="V99" s="1769"/>
      <c r="W99" s="1757"/>
      <c r="X99" s="1757"/>
      <c r="Y99" s="1757"/>
      <c r="Z99" s="1752"/>
      <c r="AA99" s="1749"/>
      <c r="AB99" s="1749"/>
      <c r="AC99" s="1749"/>
      <c r="AD99" s="1800"/>
      <c r="AE99" s="1800" t="str">
        <f t="shared" si="0"/>
        <v/>
      </c>
      <c r="AF99" s="1760"/>
      <c r="AG99" s="1757"/>
      <c r="AH99" s="1757"/>
      <c r="AI99" s="1757"/>
      <c r="AJ99" s="1752"/>
      <c r="AK99" s="1749"/>
      <c r="AL99" s="1749"/>
      <c r="AM99" s="1749"/>
      <c r="AN99" s="584" t="s">
        <v>662</v>
      </c>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c r="HM99" s="577"/>
      <c r="HN99" s="577"/>
      <c r="HO99" s="577"/>
      <c r="HP99" s="577"/>
      <c r="HQ99" s="577"/>
      <c r="HR99" s="577"/>
      <c r="HS99" s="577"/>
      <c r="HT99" s="577"/>
      <c r="HU99" s="577"/>
      <c r="HV99" s="577"/>
      <c r="HW99" s="577"/>
      <c r="HX99" s="577"/>
      <c r="HY99" s="577"/>
      <c r="HZ99" s="577"/>
      <c r="IA99" s="577"/>
      <c r="IB99" s="577"/>
      <c r="IC99" s="577"/>
      <c r="ID99" s="577"/>
      <c r="IE99" s="577"/>
      <c r="IF99" s="577"/>
      <c r="IG99" s="577"/>
      <c r="IH99" s="577"/>
      <c r="II99" s="577"/>
      <c r="IJ99" s="577"/>
      <c r="IK99" s="577"/>
      <c r="IL99" s="577"/>
      <c r="IM99" s="577"/>
    </row>
    <row r="100" spans="1:247" s="578" customFormat="1" ht="34.5" customHeight="1" x14ac:dyDescent="0.2">
      <c r="A100" s="569"/>
      <c r="B100" s="569" t="s">
        <v>364</v>
      </c>
      <c r="C100" s="585" t="s">
        <v>663</v>
      </c>
      <c r="D100" s="586"/>
      <c r="E100" s="569" t="s">
        <v>660</v>
      </c>
      <c r="F100" s="538" t="s">
        <v>658</v>
      </c>
      <c r="G100" s="587"/>
      <c r="H100" s="588"/>
      <c r="I100" s="1789"/>
      <c r="J100" s="1792"/>
      <c r="K100" s="750" t="s">
        <v>659</v>
      </c>
      <c r="L100" s="752">
        <v>27</v>
      </c>
      <c r="M100" s="1036"/>
      <c r="N100" s="1160"/>
      <c r="O100" s="1010"/>
      <c r="P100" s="1010">
        <v>12</v>
      </c>
      <c r="Q100" s="1010"/>
      <c r="R100" s="1010"/>
      <c r="S100" s="1164"/>
      <c r="T100" s="1801"/>
      <c r="U100" s="1801"/>
      <c r="V100" s="1770"/>
      <c r="W100" s="1758"/>
      <c r="X100" s="1758"/>
      <c r="Y100" s="1758"/>
      <c r="Z100" s="1753"/>
      <c r="AA100" s="1750"/>
      <c r="AB100" s="1750"/>
      <c r="AC100" s="1750"/>
      <c r="AD100" s="1807"/>
      <c r="AE100" s="1807" t="str">
        <f t="shared" si="0"/>
        <v/>
      </c>
      <c r="AF100" s="1761"/>
      <c r="AG100" s="1758"/>
      <c r="AH100" s="1758"/>
      <c r="AI100" s="1758"/>
      <c r="AJ100" s="1753"/>
      <c r="AK100" s="1750"/>
      <c r="AL100" s="1750"/>
      <c r="AM100" s="1750"/>
      <c r="AN100" s="584" t="s">
        <v>664</v>
      </c>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c r="HM100" s="577"/>
      <c r="HN100" s="577"/>
      <c r="HO100" s="577"/>
      <c r="HP100" s="577"/>
      <c r="HQ100" s="577"/>
      <c r="HR100" s="577"/>
      <c r="HS100" s="577"/>
      <c r="HT100" s="577"/>
      <c r="HU100" s="577"/>
      <c r="HV100" s="577"/>
      <c r="HW100" s="577"/>
      <c r="HX100" s="577"/>
      <c r="HY100" s="577"/>
      <c r="HZ100" s="577"/>
      <c r="IA100" s="577"/>
      <c r="IB100" s="577"/>
      <c r="IC100" s="577"/>
      <c r="ID100" s="577"/>
      <c r="IE100" s="577"/>
      <c r="IF100" s="577"/>
      <c r="IG100" s="577"/>
      <c r="IH100" s="577"/>
      <c r="II100" s="577"/>
      <c r="IJ100" s="577"/>
      <c r="IK100" s="577"/>
      <c r="IL100" s="577"/>
      <c r="IM100" s="577"/>
    </row>
    <row r="101" spans="1:247" s="521" customFormat="1" ht="34.5" customHeight="1" x14ac:dyDescent="0.2">
      <c r="A101" s="524" t="s">
        <v>665</v>
      </c>
      <c r="B101" s="524" t="s">
        <v>335</v>
      </c>
      <c r="C101" s="525" t="s">
        <v>457</v>
      </c>
      <c r="D101" s="526"/>
      <c r="E101" s="526" t="s">
        <v>727</v>
      </c>
      <c r="F101" s="526"/>
      <c r="G101" s="527"/>
      <c r="H101" s="528" t="s">
        <v>666</v>
      </c>
      <c r="I101" s="529">
        <v>2</v>
      </c>
      <c r="J101" s="529">
        <v>2</v>
      </c>
      <c r="K101" s="529"/>
      <c r="L101" s="599"/>
      <c r="M101" s="1037"/>
      <c r="N101" s="1165"/>
      <c r="O101" s="1065"/>
      <c r="P101" s="1021"/>
      <c r="Q101" s="1021"/>
      <c r="R101" s="1021"/>
      <c r="S101" s="1166"/>
      <c r="T101" s="530"/>
      <c r="U101" s="530"/>
      <c r="V101" s="1050"/>
      <c r="W101" s="532"/>
      <c r="X101" s="532"/>
      <c r="Y101" s="532"/>
      <c r="Z101" s="533"/>
      <c r="AA101" s="534"/>
      <c r="AB101" s="534"/>
      <c r="AC101" s="534"/>
      <c r="AD101" s="938"/>
      <c r="AE101" s="938"/>
      <c r="AF101" s="535"/>
      <c r="AG101" s="534"/>
      <c r="AH101" s="534"/>
      <c r="AI101" s="534"/>
      <c r="AJ101" s="535"/>
      <c r="AK101" s="534"/>
      <c r="AL101" s="534"/>
      <c r="AM101" s="534"/>
      <c r="AN101" s="536"/>
    </row>
    <row r="102" spans="1:247" s="578" customFormat="1" ht="34.5" customHeight="1" x14ac:dyDescent="0.2">
      <c r="A102" s="569"/>
      <c r="B102" s="569" t="s">
        <v>548</v>
      </c>
      <c r="C102" s="583" t="s">
        <v>535</v>
      </c>
      <c r="D102" s="586" t="s">
        <v>667</v>
      </c>
      <c r="E102" s="594" t="s">
        <v>675</v>
      </c>
      <c r="F102" s="594" t="s">
        <v>677</v>
      </c>
      <c r="G102" s="586" t="s">
        <v>673</v>
      </c>
      <c r="H102" s="588"/>
      <c r="I102" s="586">
        <v>2</v>
      </c>
      <c r="J102" s="586">
        <v>2</v>
      </c>
      <c r="K102" s="595" t="s">
        <v>668</v>
      </c>
      <c r="L102" s="598">
        <v>12</v>
      </c>
      <c r="M102" s="1034"/>
      <c r="N102" s="1160"/>
      <c r="O102" s="1010"/>
      <c r="P102" s="1010">
        <v>18</v>
      </c>
      <c r="Q102" s="1010"/>
      <c r="R102" s="1064"/>
      <c r="S102" s="1161"/>
      <c r="T102" s="957"/>
      <c r="U102" s="957"/>
      <c r="V102" s="1049">
        <v>1</v>
      </c>
      <c r="W102" s="570" t="s">
        <v>311</v>
      </c>
      <c r="X102" s="570" t="s">
        <v>669</v>
      </c>
      <c r="Y102" s="570" t="s">
        <v>355</v>
      </c>
      <c r="Z102" s="571">
        <v>1</v>
      </c>
      <c r="AA102" s="572" t="s">
        <v>314</v>
      </c>
      <c r="AB102" s="572" t="s">
        <v>312</v>
      </c>
      <c r="AC102" s="572" t="s">
        <v>353</v>
      </c>
      <c r="AD102" s="1318"/>
      <c r="AE102" s="937" t="str">
        <f t="shared" ref="AE102:AE104" si="1">IF(AD102="","",+AD102)</f>
        <v/>
      </c>
      <c r="AF102" s="596">
        <v>1</v>
      </c>
      <c r="AG102" s="596" t="s">
        <v>314</v>
      </c>
      <c r="AH102" s="596" t="s">
        <v>358</v>
      </c>
      <c r="AI102" s="596" t="s">
        <v>412</v>
      </c>
      <c r="AJ102" s="571">
        <v>1</v>
      </c>
      <c r="AK102" s="572" t="s">
        <v>314</v>
      </c>
      <c r="AL102" s="572" t="s">
        <v>358</v>
      </c>
      <c r="AM102" s="572" t="s">
        <v>412</v>
      </c>
      <c r="AN102" s="591" t="s">
        <v>579</v>
      </c>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c r="HM102" s="577"/>
      <c r="HN102" s="577"/>
      <c r="HO102" s="577"/>
      <c r="HP102" s="577"/>
      <c r="HQ102" s="577"/>
      <c r="HR102" s="577"/>
      <c r="HS102" s="577"/>
      <c r="HT102" s="577"/>
      <c r="HU102" s="577"/>
      <c r="HV102" s="577"/>
      <c r="HW102" s="577"/>
      <c r="HX102" s="577"/>
      <c r="HY102" s="577"/>
      <c r="HZ102" s="577"/>
      <c r="IA102" s="577"/>
      <c r="IB102" s="577"/>
      <c r="IC102" s="577"/>
      <c r="ID102" s="577"/>
      <c r="IE102" s="577"/>
      <c r="IF102" s="577"/>
      <c r="IG102" s="577"/>
      <c r="IH102" s="577"/>
      <c r="II102" s="577"/>
      <c r="IJ102" s="577"/>
      <c r="IK102" s="577"/>
      <c r="IL102" s="577"/>
      <c r="IM102" s="577"/>
    </row>
    <row r="103" spans="1:247" s="578" customFormat="1" ht="34.5" customHeight="1" x14ac:dyDescent="0.2">
      <c r="A103" s="569"/>
      <c r="B103" s="569" t="s">
        <v>336</v>
      </c>
      <c r="C103" s="583" t="s">
        <v>536</v>
      </c>
      <c r="D103" s="586" t="s">
        <v>670</v>
      </c>
      <c r="E103" s="594" t="s">
        <v>675</v>
      </c>
      <c r="F103" s="594" t="s">
        <v>677</v>
      </c>
      <c r="G103" s="586" t="s">
        <v>674</v>
      </c>
      <c r="H103" s="588"/>
      <c r="I103" s="586">
        <v>2</v>
      </c>
      <c r="J103" s="586">
        <v>2</v>
      </c>
      <c r="K103" s="595" t="s">
        <v>671</v>
      </c>
      <c r="L103" s="598">
        <v>11</v>
      </c>
      <c r="M103" s="1034"/>
      <c r="N103" s="1160"/>
      <c r="O103" s="1010"/>
      <c r="P103" s="1010">
        <v>18</v>
      </c>
      <c r="Q103" s="1010"/>
      <c r="R103" s="1064"/>
      <c r="S103" s="1161"/>
      <c r="T103" s="1336"/>
      <c r="U103" s="957"/>
      <c r="V103" s="1049">
        <v>1</v>
      </c>
      <c r="W103" s="570" t="s">
        <v>311</v>
      </c>
      <c r="X103" s="570" t="s">
        <v>320</v>
      </c>
      <c r="Y103" s="570" t="s">
        <v>1123</v>
      </c>
      <c r="Z103" s="571">
        <v>1</v>
      </c>
      <c r="AA103" s="572" t="s">
        <v>314</v>
      </c>
      <c r="AB103" s="572" t="s">
        <v>312</v>
      </c>
      <c r="AC103" s="572" t="s">
        <v>353</v>
      </c>
      <c r="AD103" s="1318"/>
      <c r="AE103" s="937" t="str">
        <f t="shared" si="1"/>
        <v/>
      </c>
      <c r="AF103" s="596">
        <v>1</v>
      </c>
      <c r="AG103" s="596" t="s">
        <v>314</v>
      </c>
      <c r="AH103" s="596" t="s">
        <v>312</v>
      </c>
      <c r="AI103" s="596" t="s">
        <v>353</v>
      </c>
      <c r="AJ103" s="571">
        <v>1</v>
      </c>
      <c r="AK103" s="572" t="s">
        <v>314</v>
      </c>
      <c r="AL103" s="572" t="s">
        <v>312</v>
      </c>
      <c r="AM103" s="572" t="s">
        <v>353</v>
      </c>
      <c r="AN103" s="591" t="s">
        <v>580</v>
      </c>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c r="HM103" s="577"/>
      <c r="HN103" s="577"/>
      <c r="HO103" s="577"/>
      <c r="HP103" s="577"/>
      <c r="HQ103" s="577"/>
      <c r="HR103" s="577"/>
      <c r="HS103" s="577"/>
      <c r="HT103" s="577"/>
      <c r="HU103" s="577"/>
      <c r="HV103" s="577"/>
      <c r="HW103" s="577"/>
      <c r="HX103" s="577"/>
      <c r="HY103" s="577"/>
      <c r="HZ103" s="577"/>
      <c r="IA103" s="577"/>
      <c r="IB103" s="577"/>
      <c r="IC103" s="577"/>
      <c r="ID103" s="577"/>
      <c r="IE103" s="577"/>
      <c r="IF103" s="577"/>
      <c r="IG103" s="577"/>
      <c r="IH103" s="577"/>
      <c r="II103" s="577"/>
      <c r="IJ103" s="577"/>
      <c r="IK103" s="577"/>
      <c r="IL103" s="577"/>
      <c r="IM103" s="577"/>
    </row>
    <row r="104" spans="1:247" s="578" customFormat="1" ht="34.5" customHeight="1" x14ac:dyDescent="0.2">
      <c r="A104" s="569"/>
      <c r="B104" s="569" t="s">
        <v>337</v>
      </c>
      <c r="C104" s="583" t="s">
        <v>537</v>
      </c>
      <c r="D104" s="586" t="s">
        <v>672</v>
      </c>
      <c r="E104" s="594" t="s">
        <v>675</v>
      </c>
      <c r="F104" s="594" t="s">
        <v>677</v>
      </c>
      <c r="G104" s="586" t="s">
        <v>674</v>
      </c>
      <c r="H104" s="588"/>
      <c r="I104" s="586">
        <v>2</v>
      </c>
      <c r="J104" s="586">
        <v>2</v>
      </c>
      <c r="K104" s="595" t="s">
        <v>1120</v>
      </c>
      <c r="L104" s="598">
        <v>14</v>
      </c>
      <c r="M104" s="1034"/>
      <c r="N104" s="1160"/>
      <c r="O104" s="1010"/>
      <c r="P104" s="1010">
        <v>18</v>
      </c>
      <c r="Q104" s="1010"/>
      <c r="R104" s="1064"/>
      <c r="S104" s="1161"/>
      <c r="T104" s="1366"/>
      <c r="U104" s="1367"/>
      <c r="V104" s="1049">
        <v>1</v>
      </c>
      <c r="W104" s="570" t="s">
        <v>311</v>
      </c>
      <c r="X104" s="570" t="s">
        <v>320</v>
      </c>
      <c r="Y104" s="570" t="s">
        <v>1123</v>
      </c>
      <c r="Z104" s="571">
        <v>1</v>
      </c>
      <c r="AA104" s="572" t="s">
        <v>314</v>
      </c>
      <c r="AB104" s="572" t="s">
        <v>312</v>
      </c>
      <c r="AC104" s="572" t="s">
        <v>353</v>
      </c>
      <c r="AD104" s="1318"/>
      <c r="AE104" s="937" t="str">
        <f t="shared" si="1"/>
        <v/>
      </c>
      <c r="AF104" s="596">
        <v>1</v>
      </c>
      <c r="AG104" s="596" t="s">
        <v>314</v>
      </c>
      <c r="AH104" s="596" t="s">
        <v>312</v>
      </c>
      <c r="AI104" s="596" t="s">
        <v>353</v>
      </c>
      <c r="AJ104" s="571">
        <v>1</v>
      </c>
      <c r="AK104" s="572" t="s">
        <v>314</v>
      </c>
      <c r="AL104" s="572" t="s">
        <v>312</v>
      </c>
      <c r="AM104" s="572" t="s">
        <v>353</v>
      </c>
      <c r="AN104" s="591" t="s">
        <v>580</v>
      </c>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c r="HM104" s="577"/>
      <c r="HN104" s="577"/>
      <c r="HO104" s="577"/>
      <c r="HP104" s="577"/>
      <c r="HQ104" s="577"/>
      <c r="HR104" s="577"/>
      <c r="HS104" s="577"/>
      <c r="HT104" s="577"/>
      <c r="HU104" s="577"/>
      <c r="HV104" s="577"/>
      <c r="HW104" s="577"/>
      <c r="HX104" s="577"/>
      <c r="HY104" s="577"/>
      <c r="HZ104" s="577"/>
      <c r="IA104" s="577"/>
      <c r="IB104" s="577"/>
      <c r="IC104" s="577"/>
      <c r="ID104" s="577"/>
      <c r="IE104" s="577"/>
      <c r="IF104" s="577"/>
      <c r="IG104" s="577"/>
      <c r="IH104" s="577"/>
      <c r="II104" s="577"/>
      <c r="IJ104" s="577"/>
      <c r="IK104" s="577"/>
      <c r="IL104" s="577"/>
      <c r="IM104" s="577"/>
    </row>
    <row r="105" spans="1:247" s="521" customFormat="1" ht="34.5" customHeight="1" x14ac:dyDescent="0.2">
      <c r="A105" s="524" t="s">
        <v>450</v>
      </c>
      <c r="B105" s="524" t="s">
        <v>450</v>
      </c>
      <c r="C105" s="525" t="s">
        <v>691</v>
      </c>
      <c r="D105" s="526"/>
      <c r="E105" s="526" t="s">
        <v>676</v>
      </c>
      <c r="F105" s="526"/>
      <c r="G105" s="527" t="s">
        <v>681</v>
      </c>
      <c r="H105" s="528" t="s">
        <v>692</v>
      </c>
      <c r="I105" s="529">
        <v>3</v>
      </c>
      <c r="J105" s="529">
        <v>3</v>
      </c>
      <c r="K105" s="529"/>
      <c r="L105" s="599"/>
      <c r="M105" s="1037"/>
      <c r="N105" s="1165"/>
      <c r="O105" s="1065"/>
      <c r="P105" s="1021"/>
      <c r="Q105" s="1021"/>
      <c r="R105" s="1021"/>
      <c r="S105" s="1166"/>
      <c r="T105" s="1337"/>
      <c r="U105" s="530"/>
      <c r="V105" s="1050"/>
      <c r="W105" s="532"/>
      <c r="X105" s="532"/>
      <c r="Y105" s="532"/>
      <c r="Z105" s="533"/>
      <c r="AA105" s="534"/>
      <c r="AB105" s="534"/>
      <c r="AC105" s="534"/>
      <c r="AD105" s="938"/>
      <c r="AE105" s="938"/>
      <c r="AF105" s="535"/>
      <c r="AG105" s="534"/>
      <c r="AH105" s="534"/>
      <c r="AI105" s="534"/>
      <c r="AJ105" s="535"/>
      <c r="AK105" s="534"/>
      <c r="AL105" s="534"/>
      <c r="AM105" s="534"/>
      <c r="AN105" s="536"/>
    </row>
    <row r="106" spans="1:247" s="578" customFormat="1" ht="34.5" customHeight="1" x14ac:dyDescent="0.2">
      <c r="A106" s="569"/>
      <c r="B106" s="569" t="s">
        <v>451</v>
      </c>
      <c r="C106" s="583" t="s">
        <v>560</v>
      </c>
      <c r="D106" s="586" t="s">
        <v>801</v>
      </c>
      <c r="E106" s="903" t="s">
        <v>1100</v>
      </c>
      <c r="F106" s="594"/>
      <c r="G106" s="586" t="s">
        <v>681</v>
      </c>
      <c r="H106" s="588"/>
      <c r="I106" s="586" t="s">
        <v>30</v>
      </c>
      <c r="J106" s="586" t="s">
        <v>30</v>
      </c>
      <c r="K106" s="595" t="s">
        <v>805</v>
      </c>
      <c r="L106" s="598" t="s">
        <v>24</v>
      </c>
      <c r="M106" s="1034"/>
      <c r="N106" s="1160">
        <v>18</v>
      </c>
      <c r="O106" s="1010"/>
      <c r="P106" s="1010"/>
      <c r="Q106" s="1010"/>
      <c r="R106" s="1064"/>
      <c r="S106" s="1161"/>
      <c r="T106" s="1338"/>
      <c r="U106" s="1328"/>
      <c r="V106" s="1049" t="s">
        <v>702</v>
      </c>
      <c r="W106" s="570" t="s">
        <v>348</v>
      </c>
      <c r="X106" s="570" t="s">
        <v>320</v>
      </c>
      <c r="Y106" s="570" t="s">
        <v>437</v>
      </c>
      <c r="Z106" s="543">
        <v>1</v>
      </c>
      <c r="AA106" s="572" t="s">
        <v>314</v>
      </c>
      <c r="AB106" s="572" t="s">
        <v>315</v>
      </c>
      <c r="AC106" s="572" t="s">
        <v>370</v>
      </c>
      <c r="AD106" s="1318"/>
      <c r="AE106" s="937" t="str">
        <f t="shared" ref="AE106:AE107" si="2">IF(AD106="","",+AD106)</f>
        <v/>
      </c>
      <c r="AF106" s="596">
        <v>1</v>
      </c>
      <c r="AG106" s="596" t="s">
        <v>314</v>
      </c>
      <c r="AH106" s="596" t="s">
        <v>315</v>
      </c>
      <c r="AI106" s="596" t="s">
        <v>370</v>
      </c>
      <c r="AJ106" s="543">
        <v>1</v>
      </c>
      <c r="AK106" s="572" t="s">
        <v>314</v>
      </c>
      <c r="AL106" s="572" t="s">
        <v>315</v>
      </c>
      <c r="AM106" s="572" t="s">
        <v>370</v>
      </c>
      <c r="AN106" s="591" t="s">
        <v>582</v>
      </c>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c r="HM106" s="577"/>
      <c r="HN106" s="577"/>
      <c r="HO106" s="577"/>
      <c r="HP106" s="577"/>
      <c r="HQ106" s="577"/>
      <c r="HR106" s="577"/>
      <c r="HS106" s="577"/>
      <c r="HT106" s="577"/>
      <c r="HU106" s="577"/>
      <c r="HV106" s="577"/>
      <c r="HW106" s="577"/>
      <c r="HX106" s="577"/>
      <c r="HY106" s="577"/>
      <c r="HZ106" s="577"/>
      <c r="IA106" s="577"/>
      <c r="IB106" s="577"/>
      <c r="IC106" s="577"/>
      <c r="ID106" s="577"/>
      <c r="IE106" s="577"/>
      <c r="IF106" s="577"/>
      <c r="IG106" s="577"/>
      <c r="IH106" s="577"/>
      <c r="II106" s="577"/>
      <c r="IJ106" s="577"/>
      <c r="IK106" s="577"/>
      <c r="IL106" s="577"/>
      <c r="IM106" s="577"/>
    </row>
    <row r="107" spans="1:247" s="578" customFormat="1" ht="34.5" customHeight="1" x14ac:dyDescent="0.2">
      <c r="A107" s="569"/>
      <c r="B107" s="569" t="s">
        <v>452</v>
      </c>
      <c r="C107" s="583" t="s">
        <v>561</v>
      </c>
      <c r="D107" s="586" t="s">
        <v>802</v>
      </c>
      <c r="E107" s="903" t="s">
        <v>1101</v>
      </c>
      <c r="F107" s="594"/>
      <c r="G107" s="586" t="s">
        <v>681</v>
      </c>
      <c r="H107" s="588"/>
      <c r="I107" s="586" t="s">
        <v>30</v>
      </c>
      <c r="J107" s="586" t="s">
        <v>30</v>
      </c>
      <c r="K107" s="1369" t="s">
        <v>813</v>
      </c>
      <c r="L107" s="598" t="s">
        <v>31</v>
      </c>
      <c r="M107" s="1034"/>
      <c r="N107" s="1160">
        <v>18</v>
      </c>
      <c r="O107" s="1010"/>
      <c r="P107" s="1010"/>
      <c r="Q107" s="1010"/>
      <c r="R107" s="1064"/>
      <c r="S107" s="1161"/>
      <c r="T107" s="1339"/>
      <c r="U107" s="1318"/>
      <c r="V107" s="1049">
        <v>1</v>
      </c>
      <c r="W107" s="570" t="s">
        <v>311</v>
      </c>
      <c r="X107" s="570" t="s">
        <v>312</v>
      </c>
      <c r="Y107" s="570"/>
      <c r="Z107" s="543">
        <v>1</v>
      </c>
      <c r="AA107" s="572" t="s">
        <v>314</v>
      </c>
      <c r="AB107" s="572" t="s">
        <v>312</v>
      </c>
      <c r="AC107" s="572" t="s">
        <v>353</v>
      </c>
      <c r="AD107" s="1318"/>
      <c r="AE107" s="937" t="str">
        <f t="shared" si="2"/>
        <v/>
      </c>
      <c r="AF107" s="596">
        <v>1</v>
      </c>
      <c r="AG107" s="596" t="s">
        <v>314</v>
      </c>
      <c r="AH107" s="596" t="s">
        <v>312</v>
      </c>
      <c r="AI107" s="596" t="s">
        <v>353</v>
      </c>
      <c r="AJ107" s="543">
        <v>1</v>
      </c>
      <c r="AK107" s="572" t="s">
        <v>314</v>
      </c>
      <c r="AL107" s="572" t="s">
        <v>312</v>
      </c>
      <c r="AM107" s="572" t="s">
        <v>353</v>
      </c>
      <c r="AN107" s="591" t="s">
        <v>583</v>
      </c>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c r="HM107" s="577"/>
      <c r="HN107" s="577"/>
      <c r="HO107" s="577"/>
      <c r="HP107" s="577"/>
      <c r="HQ107" s="577"/>
      <c r="HR107" s="577"/>
      <c r="HS107" s="577"/>
      <c r="HT107" s="577"/>
      <c r="HU107" s="577"/>
      <c r="HV107" s="577"/>
      <c r="HW107" s="577"/>
      <c r="HX107" s="577"/>
      <c r="HY107" s="577"/>
      <c r="HZ107" s="577"/>
      <c r="IA107" s="577"/>
      <c r="IB107" s="577"/>
      <c r="IC107" s="577"/>
      <c r="ID107" s="577"/>
      <c r="IE107" s="577"/>
      <c r="IF107" s="577"/>
      <c r="IG107" s="577"/>
      <c r="IH107" s="577"/>
      <c r="II107" s="577"/>
      <c r="IJ107" s="577"/>
      <c r="IK107" s="577"/>
      <c r="IL107" s="577"/>
      <c r="IM107" s="577"/>
    </row>
    <row r="108" spans="1:247" s="521" customFormat="1" ht="34.5" customHeight="1" x14ac:dyDescent="0.2">
      <c r="A108" s="515"/>
      <c r="B108" s="515"/>
      <c r="C108" s="516" t="s">
        <v>655</v>
      </c>
      <c r="D108" s="517"/>
      <c r="E108" s="518"/>
      <c r="F108" s="518"/>
      <c r="G108" s="518"/>
      <c r="H108" s="519"/>
      <c r="I108" s="519">
        <f>+I109+I110+I111</f>
        <v>10</v>
      </c>
      <c r="J108" s="519">
        <f>+J109+J110+J111</f>
        <v>10</v>
      </c>
      <c r="K108" s="519"/>
      <c r="L108" s="669"/>
      <c r="M108" s="1033"/>
      <c r="N108" s="1158"/>
      <c r="O108" s="1009"/>
      <c r="P108" s="1009"/>
      <c r="Q108" s="1009"/>
      <c r="R108" s="1009"/>
      <c r="S108" s="1159"/>
      <c r="T108" s="1340"/>
      <c r="U108" s="519"/>
      <c r="V108" s="1048"/>
      <c r="W108" s="519"/>
      <c r="X108" s="519"/>
      <c r="Y108" s="519"/>
      <c r="Z108" s="520"/>
      <c r="AA108" s="519"/>
      <c r="AB108" s="519"/>
      <c r="AC108" s="519"/>
      <c r="AD108" s="936"/>
      <c r="AE108" s="936"/>
      <c r="AF108" s="520"/>
      <c r="AG108" s="519"/>
      <c r="AH108" s="519"/>
      <c r="AI108" s="519"/>
      <c r="AJ108" s="520"/>
      <c r="AK108" s="519"/>
      <c r="AL108" s="519"/>
      <c r="AM108" s="519"/>
      <c r="AN108" s="519"/>
      <c r="BH108" s="519"/>
    </row>
    <row r="109" spans="1:247" s="521" customFormat="1" ht="34.5" customHeight="1" x14ac:dyDescent="0.2">
      <c r="A109" s="537"/>
      <c r="B109" s="537" t="s">
        <v>361</v>
      </c>
      <c r="C109" s="538" t="s">
        <v>183</v>
      </c>
      <c r="D109" s="503" t="s">
        <v>523</v>
      </c>
      <c r="E109" s="539" t="s">
        <v>130</v>
      </c>
      <c r="F109" s="541" t="s">
        <v>776</v>
      </c>
      <c r="G109" s="539" t="s">
        <v>681</v>
      </c>
      <c r="H109" s="540"/>
      <c r="I109" s="541" t="s">
        <v>23</v>
      </c>
      <c r="J109" s="568" t="s">
        <v>23</v>
      </c>
      <c r="K109" s="542" t="s">
        <v>804</v>
      </c>
      <c r="L109" s="614" t="s">
        <v>24</v>
      </c>
      <c r="M109" s="409"/>
      <c r="N109" s="1167">
        <v>24</v>
      </c>
      <c r="O109" s="1066"/>
      <c r="P109" s="1010">
        <v>24</v>
      </c>
      <c r="Q109" s="1010"/>
      <c r="R109" s="1067"/>
      <c r="S109" s="1168"/>
      <c r="T109" s="1341"/>
      <c r="U109" s="1319"/>
      <c r="V109" s="1049" t="s">
        <v>702</v>
      </c>
      <c r="W109" s="655" t="s">
        <v>316</v>
      </c>
      <c r="X109" s="655" t="s">
        <v>320</v>
      </c>
      <c r="Y109" s="655" t="s">
        <v>713</v>
      </c>
      <c r="Z109" s="543">
        <v>1</v>
      </c>
      <c r="AA109" s="544" t="s">
        <v>314</v>
      </c>
      <c r="AB109" s="544" t="s">
        <v>350</v>
      </c>
      <c r="AC109" s="544" t="s">
        <v>351</v>
      </c>
      <c r="AD109" s="1328"/>
      <c r="AE109" s="937" t="str">
        <f t="shared" ref="AE109:AE110" si="3">IF(AD109="","",+AD109)</f>
        <v/>
      </c>
      <c r="AF109" s="644">
        <v>1</v>
      </c>
      <c r="AG109" s="655" t="s">
        <v>314</v>
      </c>
      <c r="AH109" s="655" t="s">
        <v>350</v>
      </c>
      <c r="AI109" s="655" t="s">
        <v>351</v>
      </c>
      <c r="AJ109" s="543">
        <v>1</v>
      </c>
      <c r="AK109" s="544" t="s">
        <v>314</v>
      </c>
      <c r="AL109" s="544" t="s">
        <v>350</v>
      </c>
      <c r="AM109" s="545" t="s">
        <v>351</v>
      </c>
      <c r="AN109" s="546" t="s">
        <v>578</v>
      </c>
      <c r="BH109" s="521" t="s">
        <v>578</v>
      </c>
    </row>
    <row r="110" spans="1:247" s="521" customFormat="1" ht="34.5" customHeight="1" x14ac:dyDescent="0.2">
      <c r="A110" s="537"/>
      <c r="B110" s="537" t="s">
        <v>449</v>
      </c>
      <c r="C110" s="538" t="s">
        <v>558</v>
      </c>
      <c r="D110" s="503" t="s">
        <v>525</v>
      </c>
      <c r="E110" s="539" t="s">
        <v>130</v>
      </c>
      <c r="F110" s="541"/>
      <c r="G110" s="539" t="s">
        <v>681</v>
      </c>
      <c r="H110" s="540"/>
      <c r="I110" s="541" t="s">
        <v>56</v>
      </c>
      <c r="J110" s="568" t="s">
        <v>56</v>
      </c>
      <c r="K110" s="1358" t="s">
        <v>1220</v>
      </c>
      <c r="L110" s="614" t="s">
        <v>777</v>
      </c>
      <c r="M110" s="409"/>
      <c r="N110" s="1167"/>
      <c r="O110" s="1066"/>
      <c r="P110" s="1010">
        <v>20</v>
      </c>
      <c r="Q110" s="1010"/>
      <c r="R110" s="1067"/>
      <c r="S110" s="1168"/>
      <c r="T110" s="1342"/>
      <c r="U110" s="953"/>
      <c r="V110" s="1049">
        <v>1</v>
      </c>
      <c r="W110" s="655" t="s">
        <v>311</v>
      </c>
      <c r="X110" s="655"/>
      <c r="Y110" s="655"/>
      <c r="Z110" s="543">
        <v>1</v>
      </c>
      <c r="AA110" s="544" t="s">
        <v>314</v>
      </c>
      <c r="AB110" s="544" t="s">
        <v>312</v>
      </c>
      <c r="AC110" s="544" t="s">
        <v>353</v>
      </c>
      <c r="AD110" s="1318"/>
      <c r="AE110" s="937" t="str">
        <f t="shared" si="3"/>
        <v/>
      </c>
      <c r="AF110" s="644">
        <v>1</v>
      </c>
      <c r="AG110" s="655" t="s">
        <v>314</v>
      </c>
      <c r="AH110" s="655" t="s">
        <v>312</v>
      </c>
      <c r="AI110" s="655" t="s">
        <v>353</v>
      </c>
      <c r="AJ110" s="543">
        <v>1</v>
      </c>
      <c r="AK110" s="544" t="s">
        <v>314</v>
      </c>
      <c r="AL110" s="544" t="s">
        <v>312</v>
      </c>
      <c r="AM110" s="545" t="s">
        <v>353</v>
      </c>
      <c r="AN110" s="546" t="s">
        <v>581</v>
      </c>
      <c r="BH110" s="521" t="s">
        <v>581</v>
      </c>
    </row>
    <row r="111" spans="1:247" s="521" customFormat="1" ht="34.5" customHeight="1" x14ac:dyDescent="0.2">
      <c r="A111" s="524" t="s">
        <v>678</v>
      </c>
      <c r="B111" s="524" t="s">
        <v>352</v>
      </c>
      <c r="C111" s="525" t="s">
        <v>679</v>
      </c>
      <c r="D111" s="526" t="s">
        <v>531</v>
      </c>
      <c r="E111" s="526" t="s">
        <v>676</v>
      </c>
      <c r="F111" s="526" t="s">
        <v>680</v>
      </c>
      <c r="G111" s="527"/>
      <c r="H111" s="528" t="s">
        <v>666</v>
      </c>
      <c r="I111" s="529">
        <v>2</v>
      </c>
      <c r="J111" s="529">
        <v>2</v>
      </c>
      <c r="K111" s="529"/>
      <c r="L111" s="599"/>
      <c r="M111" s="1037"/>
      <c r="N111" s="1165">
        <v>15</v>
      </c>
      <c r="O111" s="1065"/>
      <c r="P111" s="1021"/>
      <c r="Q111" s="1021"/>
      <c r="R111" s="1021"/>
      <c r="S111" s="1166"/>
      <c r="T111" s="1337"/>
      <c r="U111" s="530"/>
      <c r="V111" s="1050"/>
      <c r="W111" s="532"/>
      <c r="X111" s="532"/>
      <c r="Y111" s="532"/>
      <c r="Z111" s="533"/>
      <c r="AA111" s="534"/>
      <c r="AB111" s="534"/>
      <c r="AC111" s="534"/>
      <c r="AD111" s="938"/>
      <c r="AE111" s="938"/>
      <c r="AF111" s="535"/>
      <c r="AG111" s="534"/>
      <c r="AH111" s="534"/>
      <c r="AI111" s="534"/>
      <c r="AJ111" s="535"/>
      <c r="AK111" s="534"/>
      <c r="AL111" s="534"/>
      <c r="AM111" s="534"/>
      <c r="AN111" s="536"/>
    </row>
    <row r="112" spans="1:247" s="578" customFormat="1" ht="9.75" customHeight="1" x14ac:dyDescent="0.2">
      <c r="A112" s="569"/>
      <c r="B112" s="569"/>
      <c r="C112" s="583"/>
      <c r="D112" s="586"/>
      <c r="E112" s="593"/>
      <c r="F112" s="594"/>
      <c r="G112" s="586"/>
      <c r="H112" s="588"/>
      <c r="I112" s="586"/>
      <c r="J112" s="586"/>
      <c r="K112" s="589"/>
      <c r="L112" s="654"/>
      <c r="M112" s="1034"/>
      <c r="N112" s="1160"/>
      <c r="O112" s="1010"/>
      <c r="P112" s="1010"/>
      <c r="Q112" s="1010"/>
      <c r="R112" s="1064"/>
      <c r="S112" s="1161"/>
      <c r="T112" s="1343"/>
      <c r="U112" s="597"/>
      <c r="V112" s="1051"/>
      <c r="W112" s="574"/>
      <c r="X112" s="574"/>
      <c r="Y112" s="574"/>
      <c r="Z112" s="571"/>
      <c r="AA112" s="572"/>
      <c r="AB112" s="572"/>
      <c r="AC112" s="572"/>
      <c r="AD112" s="590"/>
      <c r="AE112" s="590"/>
      <c r="AF112" s="573"/>
      <c r="AG112" s="574"/>
      <c r="AH112" s="574"/>
      <c r="AI112" s="574"/>
      <c r="AJ112" s="571"/>
      <c r="AK112" s="572"/>
      <c r="AL112" s="572"/>
      <c r="AM112" s="572"/>
      <c r="AN112" s="591"/>
      <c r="AO112" s="577"/>
      <c r="AP112" s="577"/>
      <c r="AQ112" s="577"/>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c r="EA112" s="577"/>
      <c r="EB112" s="577"/>
      <c r="EC112" s="577"/>
      <c r="ED112" s="577"/>
      <c r="EE112" s="577"/>
      <c r="EF112" s="577"/>
      <c r="EG112" s="577"/>
      <c r="EH112" s="577"/>
      <c r="EI112" s="577"/>
      <c r="EJ112" s="577"/>
      <c r="EK112" s="577"/>
      <c r="EL112" s="577"/>
      <c r="EM112" s="577"/>
      <c r="EN112" s="577"/>
      <c r="EO112" s="577"/>
      <c r="EP112" s="577"/>
      <c r="EQ112" s="577"/>
      <c r="ER112" s="577"/>
      <c r="ES112" s="577"/>
      <c r="ET112" s="577"/>
      <c r="EU112" s="577"/>
      <c r="EV112" s="577"/>
      <c r="EW112" s="577"/>
      <c r="EX112" s="577"/>
      <c r="EY112" s="577"/>
      <c r="EZ112" s="577"/>
      <c r="FA112" s="577"/>
      <c r="FB112" s="577"/>
      <c r="FC112" s="577"/>
      <c r="FD112" s="577"/>
      <c r="FE112" s="577"/>
      <c r="FF112" s="577"/>
      <c r="FG112" s="577"/>
      <c r="FH112" s="577"/>
      <c r="FI112" s="577"/>
      <c r="FJ112" s="577"/>
      <c r="FK112" s="577"/>
      <c r="FL112" s="577"/>
      <c r="FM112" s="577"/>
      <c r="FN112" s="577"/>
      <c r="FO112" s="577"/>
      <c r="FP112" s="577"/>
      <c r="FQ112" s="577"/>
      <c r="FR112" s="577"/>
      <c r="FS112" s="577"/>
      <c r="FT112" s="577"/>
      <c r="FU112" s="577"/>
      <c r="FV112" s="577"/>
      <c r="FW112" s="577"/>
      <c r="FX112" s="577"/>
      <c r="FY112" s="577"/>
      <c r="FZ112" s="577"/>
      <c r="GA112" s="577"/>
      <c r="GB112" s="577"/>
      <c r="GC112" s="577"/>
      <c r="GD112" s="577"/>
      <c r="GE112" s="577"/>
      <c r="GF112" s="577"/>
      <c r="GG112" s="577"/>
      <c r="GH112" s="577"/>
      <c r="GI112" s="577"/>
      <c r="GJ112" s="577"/>
      <c r="GK112" s="577"/>
      <c r="GL112" s="577"/>
      <c r="GM112" s="577"/>
      <c r="GN112" s="577"/>
      <c r="GO112" s="577"/>
      <c r="GP112" s="577"/>
      <c r="GQ112" s="577"/>
      <c r="GR112" s="577"/>
      <c r="GS112" s="577"/>
      <c r="GT112" s="577"/>
      <c r="GU112" s="577"/>
      <c r="GV112" s="577"/>
      <c r="GW112" s="577"/>
      <c r="GX112" s="577"/>
      <c r="GY112" s="577"/>
      <c r="GZ112" s="577"/>
      <c r="HA112" s="577"/>
      <c r="HB112" s="577"/>
      <c r="HC112" s="577"/>
      <c r="HD112" s="577"/>
      <c r="HE112" s="577"/>
      <c r="HF112" s="577"/>
      <c r="HG112" s="577"/>
      <c r="HH112" s="577"/>
      <c r="HI112" s="577"/>
      <c r="HJ112" s="577"/>
      <c r="HK112" s="577"/>
      <c r="HL112" s="577"/>
      <c r="HM112" s="577"/>
      <c r="HN112" s="577"/>
      <c r="HO112" s="577"/>
      <c r="HP112" s="577"/>
      <c r="HQ112" s="577"/>
      <c r="HR112" s="577"/>
      <c r="HS112" s="577"/>
      <c r="HT112" s="577"/>
      <c r="HU112" s="577"/>
      <c r="HV112" s="577"/>
      <c r="HW112" s="577"/>
      <c r="HX112" s="577"/>
      <c r="HY112" s="577"/>
      <c r="HZ112" s="577"/>
      <c r="IA112" s="577"/>
      <c r="IB112" s="577"/>
      <c r="IC112" s="577"/>
      <c r="ID112" s="577"/>
      <c r="IE112" s="577"/>
      <c r="IF112" s="577"/>
      <c r="IG112" s="577"/>
      <c r="IH112" s="577"/>
      <c r="II112" s="577"/>
      <c r="IJ112" s="577"/>
      <c r="IK112" s="577"/>
      <c r="IL112" s="577"/>
      <c r="IM112" s="577"/>
    </row>
    <row r="113" spans="1:247" s="521" customFormat="1" ht="34.5" customHeight="1" x14ac:dyDescent="0.2">
      <c r="A113" s="547" t="s">
        <v>1102</v>
      </c>
      <c r="B113" s="547" t="s">
        <v>455</v>
      </c>
      <c r="C113" s="548" t="s">
        <v>652</v>
      </c>
      <c r="D113" s="549" t="s">
        <v>550</v>
      </c>
      <c r="E113" s="550" t="s">
        <v>682</v>
      </c>
      <c r="F113" s="550"/>
      <c r="G113" s="550"/>
      <c r="H113" s="551"/>
      <c r="I113" s="552">
        <f>+I$96+I$108+I114</f>
        <v>30</v>
      </c>
      <c r="J113" s="552">
        <f>+J$96+J$108+J114</f>
        <v>30</v>
      </c>
      <c r="K113" s="552"/>
      <c r="L113" s="651"/>
      <c r="M113" s="1038"/>
      <c r="N113" s="1169"/>
      <c r="O113" s="1012"/>
      <c r="P113" s="1012"/>
      <c r="Q113" s="1012"/>
      <c r="R113" s="1012"/>
      <c r="S113" s="1170"/>
      <c r="T113" s="1344"/>
      <c r="U113" s="553"/>
      <c r="V113" s="1052"/>
      <c r="W113" s="555"/>
      <c r="X113" s="555"/>
      <c r="Y113" s="555"/>
      <c r="Z113" s="556"/>
      <c r="AA113" s="549"/>
      <c r="AB113" s="557"/>
      <c r="AC113" s="558"/>
      <c r="AD113" s="939"/>
      <c r="AE113" s="939"/>
      <c r="AF113" s="559"/>
      <c r="AG113" s="557"/>
      <c r="AH113" s="557"/>
      <c r="AI113" s="557"/>
      <c r="AJ113" s="559"/>
      <c r="AK113" s="557"/>
      <c r="AL113" s="557"/>
      <c r="AM113" s="557"/>
      <c r="AN113" s="560"/>
    </row>
    <row r="114" spans="1:247" s="521" customFormat="1" ht="34.5" customHeight="1" x14ac:dyDescent="0.2">
      <c r="A114" s="524" t="s">
        <v>697</v>
      </c>
      <c r="B114" s="524" t="s">
        <v>366</v>
      </c>
      <c r="C114" s="525" t="s">
        <v>459</v>
      </c>
      <c r="D114" s="526"/>
      <c r="E114" s="526" t="s">
        <v>726</v>
      </c>
      <c r="F114" s="526"/>
      <c r="G114" s="527"/>
      <c r="H114" s="528"/>
      <c r="I114" s="529">
        <f>+I115+I116+I117</f>
        <v>7</v>
      </c>
      <c r="J114" s="529">
        <f>+J115+J116+J117</f>
        <v>7</v>
      </c>
      <c r="K114" s="529"/>
      <c r="L114" s="599"/>
      <c r="M114" s="1037"/>
      <c r="N114" s="1165"/>
      <c r="O114" s="1065"/>
      <c r="P114" s="1021"/>
      <c r="Q114" s="1021"/>
      <c r="R114" s="1021"/>
      <c r="S114" s="1166"/>
      <c r="T114" s="1337"/>
      <c r="U114" s="530"/>
      <c r="V114" s="1050"/>
      <c r="W114" s="532"/>
      <c r="X114" s="532"/>
      <c r="Y114" s="532"/>
      <c r="Z114" s="533"/>
      <c r="AA114" s="534"/>
      <c r="AB114" s="534"/>
      <c r="AC114" s="534"/>
      <c r="AD114" s="938"/>
      <c r="AE114" s="938"/>
      <c r="AF114" s="535"/>
      <c r="AG114" s="534"/>
      <c r="AH114" s="534"/>
      <c r="AI114" s="534"/>
      <c r="AJ114" s="535"/>
      <c r="AK114" s="534"/>
      <c r="AL114" s="534"/>
      <c r="AM114" s="534"/>
      <c r="AN114" s="536"/>
    </row>
    <row r="115" spans="1:247" s="578" customFormat="1" ht="34.5" customHeight="1" x14ac:dyDescent="0.2">
      <c r="A115" s="569"/>
      <c r="B115" s="569" t="s">
        <v>357</v>
      </c>
      <c r="C115" s="583" t="s">
        <v>684</v>
      </c>
      <c r="D115" s="586"/>
      <c r="E115" s="594" t="s">
        <v>120</v>
      </c>
      <c r="F115" s="594" t="s">
        <v>685</v>
      </c>
      <c r="G115" s="586" t="s">
        <v>686</v>
      </c>
      <c r="H115" s="588"/>
      <c r="I115" s="586" t="s">
        <v>56</v>
      </c>
      <c r="J115" s="586" t="s">
        <v>56</v>
      </c>
      <c r="K115" s="595" t="s">
        <v>688</v>
      </c>
      <c r="L115" s="598">
        <v>23</v>
      </c>
      <c r="M115" s="1034"/>
      <c r="N115" s="1160">
        <v>15</v>
      </c>
      <c r="O115" s="1010"/>
      <c r="P115" s="1010"/>
      <c r="Q115" s="1010"/>
      <c r="R115" s="1064"/>
      <c r="S115" s="1161"/>
      <c r="T115" s="1336"/>
      <c r="U115" s="957"/>
      <c r="V115" s="1049">
        <v>1</v>
      </c>
      <c r="W115" s="570" t="s">
        <v>314</v>
      </c>
      <c r="X115" s="570" t="s">
        <v>350</v>
      </c>
      <c r="Y115" s="570" t="s">
        <v>354</v>
      </c>
      <c r="Z115" s="571">
        <v>1</v>
      </c>
      <c r="AA115" s="572" t="s">
        <v>314</v>
      </c>
      <c r="AB115" s="572" t="s">
        <v>350</v>
      </c>
      <c r="AC115" s="572" t="s">
        <v>354</v>
      </c>
      <c r="AD115" s="1318"/>
      <c r="AE115" s="937" t="str">
        <f t="shared" ref="AE115:AE117" si="4">IF(AD115="","",+AD115)</f>
        <v/>
      </c>
      <c r="AF115" s="596">
        <v>1</v>
      </c>
      <c r="AG115" s="596" t="s">
        <v>314</v>
      </c>
      <c r="AH115" s="596" t="s">
        <v>350</v>
      </c>
      <c r="AI115" s="596" t="s">
        <v>353</v>
      </c>
      <c r="AJ115" s="571">
        <v>1</v>
      </c>
      <c r="AK115" s="572" t="s">
        <v>314</v>
      </c>
      <c r="AL115" s="572" t="s">
        <v>350</v>
      </c>
      <c r="AM115" s="572" t="s">
        <v>353</v>
      </c>
      <c r="AN115" s="591" t="s">
        <v>587</v>
      </c>
      <c r="AO115" s="577"/>
      <c r="AP115" s="577"/>
      <c r="AQ115" s="577"/>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c r="EA115" s="577"/>
      <c r="EB115" s="577"/>
      <c r="EC115" s="577"/>
      <c r="ED115" s="577"/>
      <c r="EE115" s="577"/>
      <c r="EF115" s="577"/>
      <c r="EG115" s="577"/>
      <c r="EH115" s="577"/>
      <c r="EI115" s="577"/>
      <c r="EJ115" s="577"/>
      <c r="EK115" s="577"/>
      <c r="EL115" s="577"/>
      <c r="EM115" s="577"/>
      <c r="EN115" s="577"/>
      <c r="EO115" s="577"/>
      <c r="EP115" s="577"/>
      <c r="EQ115" s="577"/>
      <c r="ER115" s="577"/>
      <c r="ES115" s="577"/>
      <c r="ET115" s="577"/>
      <c r="EU115" s="577"/>
      <c r="EV115" s="577"/>
      <c r="EW115" s="577"/>
      <c r="EX115" s="577"/>
      <c r="EY115" s="577"/>
      <c r="EZ115" s="577"/>
      <c r="FA115" s="577"/>
      <c r="FB115" s="577"/>
      <c r="FC115" s="577"/>
      <c r="FD115" s="577"/>
      <c r="FE115" s="577"/>
      <c r="FF115" s="577"/>
      <c r="FG115" s="577"/>
      <c r="FH115" s="577"/>
      <c r="FI115" s="577"/>
      <c r="FJ115" s="577"/>
      <c r="FK115" s="577"/>
      <c r="FL115" s="577"/>
      <c r="FM115" s="577"/>
      <c r="FN115" s="577"/>
      <c r="FO115" s="577"/>
      <c r="FP115" s="577"/>
      <c r="FQ115" s="577"/>
      <c r="FR115" s="577"/>
      <c r="FS115" s="577"/>
      <c r="FT115" s="577"/>
      <c r="FU115" s="577"/>
      <c r="FV115" s="577"/>
      <c r="FW115" s="577"/>
      <c r="FX115" s="577"/>
      <c r="FY115" s="577"/>
      <c r="FZ115" s="577"/>
      <c r="GA115" s="577"/>
      <c r="GB115" s="577"/>
      <c r="GC115" s="577"/>
      <c r="GD115" s="577"/>
      <c r="GE115" s="577"/>
      <c r="GF115" s="577"/>
      <c r="GG115" s="577"/>
      <c r="GH115" s="577"/>
      <c r="GI115" s="577"/>
      <c r="GJ115" s="577"/>
      <c r="GK115" s="577"/>
      <c r="GL115" s="577"/>
      <c r="GM115" s="577"/>
      <c r="GN115" s="577"/>
      <c r="GO115" s="577"/>
      <c r="GP115" s="577"/>
      <c r="GQ115" s="577"/>
      <c r="GR115" s="577"/>
      <c r="GS115" s="577"/>
      <c r="GT115" s="577"/>
      <c r="GU115" s="577"/>
      <c r="GV115" s="577"/>
      <c r="GW115" s="577"/>
      <c r="GX115" s="577"/>
      <c r="GY115" s="577"/>
      <c r="GZ115" s="577"/>
      <c r="HA115" s="577"/>
      <c r="HB115" s="577"/>
      <c r="HC115" s="577"/>
      <c r="HD115" s="577"/>
      <c r="HE115" s="577"/>
      <c r="HF115" s="577"/>
      <c r="HG115" s="577"/>
      <c r="HH115" s="577"/>
      <c r="HI115" s="577"/>
      <c r="HJ115" s="577"/>
      <c r="HK115" s="577"/>
      <c r="HL115" s="577"/>
      <c r="HM115" s="577"/>
      <c r="HN115" s="577"/>
      <c r="HO115" s="577"/>
      <c r="HP115" s="577"/>
      <c r="HQ115" s="577"/>
      <c r="HR115" s="577"/>
      <c r="HS115" s="577"/>
      <c r="HT115" s="577"/>
      <c r="HU115" s="577"/>
      <c r="HV115" s="577"/>
      <c r="HW115" s="577"/>
      <c r="HX115" s="577"/>
      <c r="HY115" s="577"/>
      <c r="HZ115" s="577"/>
      <c r="IA115" s="577"/>
      <c r="IB115" s="577"/>
      <c r="IC115" s="577"/>
      <c r="ID115" s="577"/>
      <c r="IE115" s="577"/>
      <c r="IF115" s="577"/>
      <c r="IG115" s="577"/>
      <c r="IH115" s="577"/>
      <c r="II115" s="577"/>
      <c r="IJ115" s="577"/>
      <c r="IK115" s="577"/>
      <c r="IL115" s="577"/>
      <c r="IM115" s="577"/>
    </row>
    <row r="116" spans="1:247" s="578" customFormat="1" ht="34.5" customHeight="1" x14ac:dyDescent="0.2">
      <c r="A116" s="569"/>
      <c r="B116" s="569" t="s">
        <v>356</v>
      </c>
      <c r="C116" s="583" t="s">
        <v>562</v>
      </c>
      <c r="D116" s="586" t="s">
        <v>532</v>
      </c>
      <c r="E116" s="594" t="s">
        <v>120</v>
      </c>
      <c r="F116" s="594" t="s">
        <v>685</v>
      </c>
      <c r="G116" s="586" t="s">
        <v>686</v>
      </c>
      <c r="H116" s="588"/>
      <c r="I116" s="586" t="s">
        <v>56</v>
      </c>
      <c r="J116" s="586" t="s">
        <v>56</v>
      </c>
      <c r="K116" s="595" t="s">
        <v>693</v>
      </c>
      <c r="L116" s="598">
        <v>23</v>
      </c>
      <c r="M116" s="1036"/>
      <c r="N116" s="1160">
        <v>15</v>
      </c>
      <c r="O116" s="1010"/>
      <c r="P116" s="1010"/>
      <c r="Q116" s="1010"/>
      <c r="R116" s="1064"/>
      <c r="S116" s="1161"/>
      <c r="T116" s="1336"/>
      <c r="U116" s="957"/>
      <c r="V116" s="1049">
        <v>1</v>
      </c>
      <c r="W116" s="570" t="s">
        <v>314</v>
      </c>
      <c r="X116" s="570" t="s">
        <v>350</v>
      </c>
      <c r="Y116" s="570" t="s">
        <v>354</v>
      </c>
      <c r="Z116" s="571">
        <v>1</v>
      </c>
      <c r="AA116" s="572" t="s">
        <v>314</v>
      </c>
      <c r="AB116" s="572" t="s">
        <v>350</v>
      </c>
      <c r="AC116" s="572" t="s">
        <v>354</v>
      </c>
      <c r="AD116" s="1318"/>
      <c r="AE116" s="937" t="str">
        <f t="shared" si="4"/>
        <v/>
      </c>
      <c r="AF116" s="596">
        <v>1</v>
      </c>
      <c r="AG116" s="596" t="s">
        <v>314</v>
      </c>
      <c r="AH116" s="596" t="s">
        <v>350</v>
      </c>
      <c r="AI116" s="596" t="s">
        <v>354</v>
      </c>
      <c r="AJ116" s="571">
        <v>1</v>
      </c>
      <c r="AK116" s="572" t="s">
        <v>314</v>
      </c>
      <c r="AL116" s="572" t="s">
        <v>350</v>
      </c>
      <c r="AM116" s="572" t="s">
        <v>354</v>
      </c>
      <c r="AN116" s="591" t="s">
        <v>586</v>
      </c>
      <c r="AO116" s="577"/>
      <c r="AP116" s="577"/>
      <c r="AQ116" s="577"/>
      <c r="AR116" s="577"/>
      <c r="AS116" s="577"/>
      <c r="AT116" s="577"/>
      <c r="AU116" s="577"/>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c r="EA116" s="577"/>
      <c r="EB116" s="577"/>
      <c r="EC116" s="577"/>
      <c r="ED116" s="577"/>
      <c r="EE116" s="577"/>
      <c r="EF116" s="577"/>
      <c r="EG116" s="577"/>
      <c r="EH116" s="577"/>
      <c r="EI116" s="577"/>
      <c r="EJ116" s="577"/>
      <c r="EK116" s="577"/>
      <c r="EL116" s="577"/>
      <c r="EM116" s="577"/>
      <c r="EN116" s="577"/>
      <c r="EO116" s="577"/>
      <c r="EP116" s="577"/>
      <c r="EQ116" s="577"/>
      <c r="ER116" s="577"/>
      <c r="ES116" s="577"/>
      <c r="ET116" s="577"/>
      <c r="EU116" s="577"/>
      <c r="EV116" s="577"/>
      <c r="EW116" s="577"/>
      <c r="EX116" s="577"/>
      <c r="EY116" s="577"/>
      <c r="EZ116" s="577"/>
      <c r="FA116" s="577"/>
      <c r="FB116" s="577"/>
      <c r="FC116" s="577"/>
      <c r="FD116" s="577"/>
      <c r="FE116" s="577"/>
      <c r="FF116" s="577"/>
      <c r="FG116" s="577"/>
      <c r="FH116" s="577"/>
      <c r="FI116" s="577"/>
      <c r="FJ116" s="577"/>
      <c r="FK116" s="577"/>
      <c r="FL116" s="577"/>
      <c r="FM116" s="577"/>
      <c r="FN116" s="577"/>
      <c r="FO116" s="577"/>
      <c r="FP116" s="577"/>
      <c r="FQ116" s="577"/>
      <c r="FR116" s="577"/>
      <c r="FS116" s="577"/>
      <c r="FT116" s="577"/>
      <c r="FU116" s="577"/>
      <c r="FV116" s="577"/>
      <c r="FW116" s="577"/>
      <c r="FX116" s="577"/>
      <c r="FY116" s="577"/>
      <c r="FZ116" s="577"/>
      <c r="GA116" s="577"/>
      <c r="GB116" s="577"/>
      <c r="GC116" s="577"/>
      <c r="GD116" s="577"/>
      <c r="GE116" s="577"/>
      <c r="GF116" s="577"/>
      <c r="GG116" s="577"/>
      <c r="GH116" s="577"/>
      <c r="GI116" s="577"/>
      <c r="GJ116" s="577"/>
      <c r="GK116" s="577"/>
      <c r="GL116" s="577"/>
      <c r="GM116" s="577"/>
      <c r="GN116" s="577"/>
      <c r="GO116" s="577"/>
      <c r="GP116" s="577"/>
      <c r="GQ116" s="577"/>
      <c r="GR116" s="577"/>
      <c r="GS116" s="577"/>
      <c r="GT116" s="577"/>
      <c r="GU116" s="577"/>
      <c r="GV116" s="577"/>
      <c r="GW116" s="577"/>
      <c r="GX116" s="577"/>
      <c r="GY116" s="577"/>
      <c r="GZ116" s="577"/>
      <c r="HA116" s="577"/>
      <c r="HB116" s="577"/>
      <c r="HC116" s="577"/>
      <c r="HD116" s="577"/>
      <c r="HE116" s="577"/>
      <c r="HF116" s="577"/>
      <c r="HG116" s="577"/>
      <c r="HH116" s="577"/>
      <c r="HI116" s="577"/>
      <c r="HJ116" s="577"/>
      <c r="HK116" s="577"/>
      <c r="HL116" s="577"/>
      <c r="HM116" s="577"/>
      <c r="HN116" s="577"/>
      <c r="HO116" s="577"/>
      <c r="HP116" s="577"/>
      <c r="HQ116" s="577"/>
      <c r="HR116" s="577"/>
      <c r="HS116" s="577"/>
      <c r="HT116" s="577"/>
      <c r="HU116" s="577"/>
      <c r="HV116" s="577"/>
      <c r="HW116" s="577"/>
      <c r="HX116" s="577"/>
      <c r="HY116" s="577"/>
      <c r="HZ116" s="577"/>
      <c r="IA116" s="577"/>
      <c r="IB116" s="577"/>
      <c r="IC116" s="577"/>
      <c r="ID116" s="577"/>
      <c r="IE116" s="577"/>
      <c r="IF116" s="577"/>
      <c r="IG116" s="577"/>
      <c r="IH116" s="577"/>
      <c r="II116" s="577"/>
      <c r="IJ116" s="577"/>
      <c r="IK116" s="577"/>
      <c r="IL116" s="577"/>
      <c r="IM116" s="577"/>
    </row>
    <row r="117" spans="1:247" s="521" customFormat="1" ht="76.5" x14ac:dyDescent="0.2">
      <c r="A117" s="878"/>
      <c r="B117" s="878" t="s">
        <v>453</v>
      </c>
      <c r="C117" s="879" t="s">
        <v>1071</v>
      </c>
      <c r="D117" s="784" t="s">
        <v>694</v>
      </c>
      <c r="E117" s="880" t="s">
        <v>1072</v>
      </c>
      <c r="F117" s="890" t="s">
        <v>695</v>
      </c>
      <c r="G117" s="880" t="s">
        <v>1104</v>
      </c>
      <c r="H117" s="880" t="s">
        <v>1073</v>
      </c>
      <c r="I117" s="880" t="s">
        <v>30</v>
      </c>
      <c r="J117" s="880">
        <v>3</v>
      </c>
      <c r="K117" s="881" t="s">
        <v>696</v>
      </c>
      <c r="L117" s="881">
        <v>70</v>
      </c>
      <c r="M117" s="1039">
        <v>79</v>
      </c>
      <c r="N117" s="1171">
        <v>20</v>
      </c>
      <c r="O117" s="1064"/>
      <c r="P117" s="1064" t="s">
        <v>1073</v>
      </c>
      <c r="Q117" s="1064"/>
      <c r="R117" s="1067" t="s">
        <v>1073</v>
      </c>
      <c r="S117" s="1168" t="s">
        <v>1073</v>
      </c>
      <c r="T117" s="1342"/>
      <c r="U117" s="953"/>
      <c r="V117" s="1049">
        <v>1</v>
      </c>
      <c r="W117" s="904" t="s">
        <v>311</v>
      </c>
      <c r="X117" s="904" t="s">
        <v>350</v>
      </c>
      <c r="Y117" s="905"/>
      <c r="Z117" s="883">
        <v>1</v>
      </c>
      <c r="AA117" s="884" t="s">
        <v>314</v>
      </c>
      <c r="AB117" s="884" t="s">
        <v>350</v>
      </c>
      <c r="AC117" s="884" t="s">
        <v>355</v>
      </c>
      <c r="AD117" s="1319"/>
      <c r="AE117" s="937" t="str">
        <f t="shared" si="4"/>
        <v/>
      </c>
      <c r="AF117" s="885">
        <v>1</v>
      </c>
      <c r="AG117" s="882" t="s">
        <v>314</v>
      </c>
      <c r="AH117" s="882" t="s">
        <v>350</v>
      </c>
      <c r="AI117" s="882" t="s">
        <v>355</v>
      </c>
      <c r="AJ117" s="883">
        <v>1</v>
      </c>
      <c r="AK117" s="884" t="s">
        <v>314</v>
      </c>
      <c r="AL117" s="884" t="s">
        <v>350</v>
      </c>
      <c r="AM117" s="884" t="s">
        <v>355</v>
      </c>
      <c r="AN117" s="886" t="s">
        <v>1074</v>
      </c>
      <c r="AO117" s="887"/>
      <c r="AP117" s="887"/>
      <c r="AQ117" s="887"/>
      <c r="AR117" s="887"/>
      <c r="AS117" s="887"/>
      <c r="AT117" s="887"/>
      <c r="AU117" s="887"/>
      <c r="AV117" s="887"/>
      <c r="AW117" s="887"/>
      <c r="AX117" s="887"/>
      <c r="AY117" s="887"/>
      <c r="AZ117" s="887"/>
      <c r="BA117" s="887"/>
      <c r="BB117" s="887"/>
      <c r="BC117" s="887"/>
      <c r="BD117" s="887"/>
      <c r="BE117" s="887"/>
      <c r="BF117" s="887"/>
      <c r="BG117" s="887"/>
      <c r="BH117" s="887"/>
      <c r="BI117" s="887"/>
      <c r="BJ117" s="887"/>
      <c r="BK117" s="887"/>
      <c r="BL117" s="887"/>
      <c r="BM117" s="887"/>
      <c r="BN117" s="887"/>
      <c r="BO117" s="887"/>
      <c r="BP117" s="887"/>
      <c r="BQ117" s="887"/>
      <c r="BR117" s="887"/>
      <c r="BS117" s="887"/>
      <c r="BT117" s="887"/>
      <c r="BU117" s="887"/>
      <c r="BV117" s="887"/>
      <c r="BW117" s="887"/>
      <c r="BX117" s="887"/>
      <c r="BY117" s="887"/>
      <c r="BZ117" s="887"/>
      <c r="CA117" s="887"/>
      <c r="CB117" s="887"/>
      <c r="CC117" s="887"/>
      <c r="CD117" s="887"/>
      <c r="CE117" s="887"/>
      <c r="CF117" s="887"/>
      <c r="CG117" s="887"/>
      <c r="CH117" s="887"/>
      <c r="CI117" s="887"/>
      <c r="CJ117" s="887"/>
      <c r="CK117" s="887"/>
      <c r="CL117" s="887"/>
      <c r="CM117" s="887"/>
      <c r="CN117" s="887"/>
      <c r="CO117" s="887"/>
      <c r="CP117" s="887"/>
      <c r="CQ117" s="887"/>
      <c r="CR117" s="887"/>
      <c r="CS117" s="887"/>
      <c r="CT117" s="887"/>
      <c r="CU117" s="887"/>
      <c r="CV117" s="887"/>
      <c r="CW117" s="887"/>
      <c r="CX117" s="887"/>
      <c r="CY117" s="887"/>
      <c r="CZ117" s="887"/>
      <c r="DA117" s="887"/>
      <c r="DB117" s="887"/>
      <c r="DC117" s="887"/>
      <c r="DD117" s="887"/>
      <c r="DE117" s="887"/>
      <c r="DF117" s="887"/>
      <c r="DG117" s="887"/>
      <c r="DH117" s="887"/>
      <c r="DI117" s="887"/>
      <c r="DJ117" s="887"/>
      <c r="DK117" s="887"/>
      <c r="DL117" s="888"/>
      <c r="DM117" s="888"/>
      <c r="DN117" s="888"/>
      <c r="DO117" s="888"/>
      <c r="DP117" s="888"/>
      <c r="DQ117" s="888"/>
      <c r="DR117" s="888"/>
      <c r="DS117" s="888"/>
      <c r="DT117" s="888"/>
      <c r="DU117" s="888"/>
      <c r="DV117" s="888"/>
      <c r="DW117" s="888"/>
      <c r="DX117" s="888"/>
      <c r="DY117" s="888"/>
      <c r="DZ117" s="888"/>
      <c r="EA117" s="888"/>
      <c r="EB117" s="888"/>
      <c r="EC117" s="888"/>
      <c r="ED117" s="888"/>
      <c r="EE117" s="888"/>
      <c r="EF117" s="888"/>
      <c r="EG117" s="888"/>
      <c r="EH117" s="888"/>
      <c r="EI117" s="888"/>
      <c r="EJ117" s="888"/>
      <c r="EK117" s="888"/>
      <c r="EL117" s="888"/>
      <c r="EM117" s="888"/>
      <c r="EN117" s="888"/>
      <c r="EO117" s="888"/>
      <c r="EP117" s="888"/>
      <c r="EQ117" s="888"/>
      <c r="ER117" s="888"/>
      <c r="ES117" s="888"/>
      <c r="ET117" s="888"/>
      <c r="EU117" s="888"/>
      <c r="EV117" s="888"/>
      <c r="EW117" s="888"/>
      <c r="EX117" s="888"/>
      <c r="EY117" s="888"/>
      <c r="EZ117" s="888"/>
      <c r="FA117" s="888"/>
      <c r="FB117" s="888"/>
      <c r="FC117" s="888"/>
      <c r="FD117" s="888"/>
      <c r="FE117" s="888"/>
      <c r="FF117" s="888"/>
      <c r="FG117" s="888"/>
      <c r="FH117" s="888"/>
      <c r="FI117" s="888"/>
      <c r="FJ117" s="888"/>
      <c r="FK117" s="888"/>
      <c r="FL117" s="888"/>
      <c r="FM117" s="888"/>
      <c r="FN117" s="888"/>
      <c r="FO117" s="888"/>
      <c r="FP117" s="888"/>
      <c r="FQ117" s="888"/>
      <c r="FR117" s="888"/>
      <c r="FS117" s="888"/>
      <c r="FT117" s="888"/>
      <c r="FU117" s="888"/>
      <c r="FV117" s="888"/>
      <c r="FW117" s="888"/>
      <c r="FX117" s="888"/>
      <c r="FY117" s="888"/>
      <c r="FZ117" s="888"/>
      <c r="GA117" s="888"/>
      <c r="GB117" s="888"/>
      <c r="GC117" s="888"/>
      <c r="GD117" s="888"/>
      <c r="GE117" s="888"/>
      <c r="GF117" s="888"/>
      <c r="GG117" s="888"/>
      <c r="GH117" s="888"/>
      <c r="GI117" s="888"/>
      <c r="GJ117" s="888"/>
      <c r="GK117" s="888"/>
      <c r="GL117" s="888"/>
      <c r="GM117" s="888"/>
      <c r="GN117" s="888"/>
      <c r="GO117" s="888"/>
      <c r="GP117" s="888"/>
      <c r="GQ117" s="888"/>
      <c r="GR117" s="888"/>
      <c r="GS117" s="888"/>
      <c r="GT117" s="888"/>
      <c r="GU117" s="888"/>
      <c r="GV117" s="888"/>
      <c r="GW117" s="888"/>
      <c r="GX117" s="888"/>
      <c r="GY117" s="888"/>
      <c r="GZ117" s="888"/>
      <c r="HA117" s="888"/>
      <c r="HB117" s="888"/>
      <c r="HC117" s="888"/>
      <c r="HD117" s="888"/>
      <c r="HE117" s="888"/>
      <c r="HF117" s="888"/>
      <c r="HG117" s="888"/>
      <c r="HH117" s="888"/>
      <c r="HI117" s="888"/>
      <c r="HJ117" s="888"/>
      <c r="HK117" s="889"/>
      <c r="HL117" s="889"/>
      <c r="HM117" s="889"/>
      <c r="HN117" s="889"/>
      <c r="HO117" s="889"/>
      <c r="HP117" s="889"/>
      <c r="HQ117" s="889"/>
      <c r="HR117" s="889"/>
      <c r="HS117" s="889"/>
      <c r="HT117" s="889"/>
      <c r="HU117" s="889"/>
      <c r="HV117" s="889"/>
      <c r="HW117" s="889"/>
      <c r="HX117" s="889"/>
      <c r="HY117" s="889"/>
      <c r="HZ117" s="889"/>
      <c r="IA117" s="889"/>
      <c r="IB117" s="889"/>
      <c r="IC117" s="889"/>
      <c r="ID117" s="889"/>
      <c r="IE117" s="889"/>
      <c r="IF117" s="889"/>
      <c r="IG117" s="889"/>
      <c r="IH117" s="889"/>
      <c r="II117" s="889"/>
      <c r="IJ117" s="889"/>
      <c r="IK117" s="889"/>
      <c r="IL117" s="889"/>
    </row>
    <row r="118" spans="1:247" s="521" customFormat="1" ht="34.5" customHeight="1" x14ac:dyDescent="0.2">
      <c r="A118" s="547" t="s">
        <v>1103</v>
      </c>
      <c r="B118" s="547" t="s">
        <v>454</v>
      </c>
      <c r="C118" s="548" t="s">
        <v>188</v>
      </c>
      <c r="D118" s="549" t="s">
        <v>551</v>
      </c>
      <c r="E118" s="550" t="s">
        <v>682</v>
      </c>
      <c r="F118" s="550"/>
      <c r="G118" s="550"/>
      <c r="H118" s="551"/>
      <c r="I118" s="552">
        <f>+I$96+I$108+I119</f>
        <v>30</v>
      </c>
      <c r="J118" s="552">
        <f>+J$96+J$108+J119</f>
        <v>30</v>
      </c>
      <c r="K118" s="552"/>
      <c r="L118" s="651"/>
      <c r="M118" s="1038"/>
      <c r="N118" s="1169"/>
      <c r="O118" s="1012"/>
      <c r="P118" s="1012"/>
      <c r="Q118" s="1012"/>
      <c r="R118" s="1012"/>
      <c r="S118" s="1170"/>
      <c r="T118" s="553"/>
      <c r="U118" s="553"/>
      <c r="V118" s="1052"/>
      <c r="W118" s="555"/>
      <c r="X118" s="555"/>
      <c r="Y118" s="555"/>
      <c r="Z118" s="556"/>
      <c r="AA118" s="549"/>
      <c r="AB118" s="557"/>
      <c r="AC118" s="558"/>
      <c r="AD118" s="939"/>
      <c r="AE118" s="940"/>
      <c r="AF118" s="559"/>
      <c r="AG118" s="557"/>
      <c r="AH118" s="557"/>
      <c r="AI118" s="557"/>
      <c r="AJ118" s="559"/>
      <c r="AK118" s="557"/>
      <c r="AL118" s="557"/>
      <c r="AM118" s="557"/>
      <c r="AN118" s="560"/>
    </row>
    <row r="119" spans="1:247" s="521" customFormat="1" ht="34.5" customHeight="1" x14ac:dyDescent="0.2">
      <c r="A119" s="524" t="s">
        <v>698</v>
      </c>
      <c r="B119" s="524" t="s">
        <v>369</v>
      </c>
      <c r="C119" s="525" t="s">
        <v>460</v>
      </c>
      <c r="D119" s="526"/>
      <c r="E119" s="526" t="s">
        <v>726</v>
      </c>
      <c r="F119" s="526"/>
      <c r="G119" s="527"/>
      <c r="H119" s="528"/>
      <c r="I119" s="529">
        <f>+I120+I121+I122</f>
        <v>7</v>
      </c>
      <c r="J119" s="529">
        <f>+J120+J121+J122</f>
        <v>7</v>
      </c>
      <c r="K119" s="529"/>
      <c r="L119" s="599"/>
      <c r="M119" s="1037"/>
      <c r="N119" s="1165"/>
      <c r="O119" s="1065"/>
      <c r="P119" s="1021"/>
      <c r="Q119" s="1021"/>
      <c r="R119" s="1021"/>
      <c r="S119" s="1166"/>
      <c r="T119" s="530"/>
      <c r="U119" s="530"/>
      <c r="V119" s="1050"/>
      <c r="W119" s="532"/>
      <c r="X119" s="532"/>
      <c r="Y119" s="532"/>
      <c r="Z119" s="533"/>
      <c r="AA119" s="534"/>
      <c r="AB119" s="534"/>
      <c r="AC119" s="534"/>
      <c r="AD119" s="938"/>
      <c r="AE119" s="941"/>
      <c r="AF119" s="535"/>
      <c r="AG119" s="534"/>
      <c r="AH119" s="534"/>
      <c r="AI119" s="534"/>
      <c r="AJ119" s="535"/>
      <c r="AK119" s="534"/>
      <c r="AL119" s="534"/>
      <c r="AM119" s="534"/>
      <c r="AN119" s="536"/>
    </row>
    <row r="120" spans="1:247" s="578" customFormat="1" ht="34.5" customHeight="1" x14ac:dyDescent="0.2">
      <c r="A120" s="569"/>
      <c r="B120" s="569" t="s">
        <v>371</v>
      </c>
      <c r="C120" s="538" t="s">
        <v>754</v>
      </c>
      <c r="D120" s="586" t="s">
        <v>699</v>
      </c>
      <c r="E120" s="594" t="s">
        <v>120</v>
      </c>
      <c r="F120" s="569" t="s">
        <v>778</v>
      </c>
      <c r="G120" s="586" t="s">
        <v>700</v>
      </c>
      <c r="H120" s="588"/>
      <c r="I120" s="586" t="s">
        <v>30</v>
      </c>
      <c r="J120" s="586" t="s">
        <v>30</v>
      </c>
      <c r="K120" s="595" t="s">
        <v>701</v>
      </c>
      <c r="L120" s="598" t="str">
        <f>"09"</f>
        <v>09</v>
      </c>
      <c r="M120" s="1036"/>
      <c r="N120" s="1160"/>
      <c r="O120" s="1010"/>
      <c r="P120" s="1010">
        <v>18</v>
      </c>
      <c r="Q120" s="1010"/>
      <c r="R120" s="1064"/>
      <c r="S120" s="1161"/>
      <c r="T120" s="957"/>
      <c r="U120" s="957"/>
      <c r="V120" s="1049">
        <v>1</v>
      </c>
      <c r="W120" s="570" t="s">
        <v>311</v>
      </c>
      <c r="X120" s="570"/>
      <c r="Y120" s="570"/>
      <c r="Z120" s="571">
        <v>1</v>
      </c>
      <c r="AA120" s="572" t="s">
        <v>314</v>
      </c>
      <c r="AB120" s="572" t="s">
        <v>403</v>
      </c>
      <c r="AC120" s="572" t="s">
        <v>353</v>
      </c>
      <c r="AD120" s="1318"/>
      <c r="AE120" s="937" t="str">
        <f t="shared" ref="AE120:AE122" si="5">IF(AD120="","",+AD120)</f>
        <v/>
      </c>
      <c r="AF120" s="596">
        <v>1</v>
      </c>
      <c r="AG120" s="596" t="s">
        <v>314</v>
      </c>
      <c r="AH120" s="596" t="s">
        <v>403</v>
      </c>
      <c r="AI120" s="596" t="s">
        <v>353</v>
      </c>
      <c r="AJ120" s="571">
        <v>1</v>
      </c>
      <c r="AK120" s="572" t="s">
        <v>314</v>
      </c>
      <c r="AL120" s="572" t="s">
        <v>403</v>
      </c>
      <c r="AM120" s="572" t="s">
        <v>353</v>
      </c>
      <c r="AN120" s="591"/>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c r="EA120" s="577"/>
      <c r="EB120" s="577"/>
      <c r="EC120" s="577"/>
      <c r="ED120" s="577"/>
      <c r="EE120" s="577"/>
      <c r="EF120" s="577"/>
      <c r="EG120" s="577"/>
      <c r="EH120" s="577"/>
      <c r="EI120" s="577"/>
      <c r="EJ120" s="577"/>
      <c r="EK120" s="577"/>
      <c r="EL120" s="577"/>
      <c r="EM120" s="577"/>
      <c r="EN120" s="577"/>
      <c r="EO120" s="577"/>
      <c r="EP120" s="577"/>
      <c r="EQ120" s="577"/>
      <c r="ER120" s="577"/>
      <c r="ES120" s="577"/>
      <c r="ET120" s="577"/>
      <c r="EU120" s="577"/>
      <c r="EV120" s="577"/>
      <c r="EW120" s="577"/>
      <c r="EX120" s="577"/>
      <c r="EY120" s="577"/>
      <c r="EZ120" s="577"/>
      <c r="FA120" s="577"/>
      <c r="FB120" s="577"/>
      <c r="FC120" s="577"/>
      <c r="FD120" s="577"/>
      <c r="FE120" s="577"/>
      <c r="FF120" s="577"/>
      <c r="FG120" s="577"/>
      <c r="FH120" s="577"/>
      <c r="FI120" s="577"/>
      <c r="FJ120" s="577"/>
      <c r="FK120" s="577"/>
      <c r="FL120" s="577"/>
      <c r="FM120" s="577"/>
      <c r="FN120" s="577"/>
      <c r="FO120" s="577"/>
      <c r="FP120" s="577"/>
      <c r="FQ120" s="577"/>
      <c r="FR120" s="577"/>
      <c r="FS120" s="577"/>
      <c r="FT120" s="577"/>
      <c r="FU120" s="577"/>
      <c r="FV120" s="577"/>
      <c r="FW120" s="577"/>
      <c r="FX120" s="577"/>
      <c r="FY120" s="577"/>
      <c r="FZ120" s="577"/>
      <c r="GA120" s="577"/>
      <c r="GB120" s="577"/>
      <c r="GC120" s="577"/>
      <c r="GD120" s="577"/>
      <c r="GE120" s="577"/>
      <c r="GF120" s="577"/>
      <c r="GG120" s="577"/>
      <c r="GH120" s="577"/>
      <c r="GI120" s="577"/>
      <c r="GJ120" s="577"/>
      <c r="GK120" s="577"/>
      <c r="GL120" s="577"/>
      <c r="GM120" s="577"/>
      <c r="GN120" s="577"/>
      <c r="GO120" s="577"/>
      <c r="GP120" s="577"/>
      <c r="GQ120" s="577"/>
      <c r="GR120" s="577"/>
      <c r="GS120" s="577"/>
      <c r="GT120" s="577"/>
      <c r="GU120" s="577"/>
      <c r="GV120" s="577"/>
      <c r="GW120" s="577"/>
      <c r="GX120" s="577"/>
      <c r="GY120" s="577"/>
      <c r="GZ120" s="577"/>
      <c r="HA120" s="577"/>
      <c r="HB120" s="577"/>
      <c r="HC120" s="577"/>
      <c r="HD120" s="577"/>
      <c r="HE120" s="577"/>
      <c r="HF120" s="577"/>
      <c r="HG120" s="577"/>
      <c r="HH120" s="577"/>
      <c r="HI120" s="577"/>
      <c r="HJ120" s="577"/>
      <c r="HK120" s="577"/>
      <c r="HL120" s="577"/>
      <c r="HM120" s="577"/>
      <c r="HN120" s="577"/>
      <c r="HO120" s="577"/>
      <c r="HP120" s="577"/>
      <c r="HQ120" s="577"/>
      <c r="HR120" s="577"/>
      <c r="HS120" s="577"/>
      <c r="HT120" s="577"/>
      <c r="HU120" s="577"/>
      <c r="HV120" s="577"/>
      <c r="HW120" s="577"/>
      <c r="HX120" s="577"/>
      <c r="HY120" s="577"/>
      <c r="HZ120" s="577"/>
      <c r="IA120" s="577"/>
      <c r="IB120" s="577"/>
      <c r="IC120" s="577"/>
      <c r="ID120" s="577"/>
      <c r="IE120" s="577"/>
      <c r="IF120" s="577"/>
      <c r="IG120" s="577"/>
      <c r="IH120" s="577"/>
      <c r="II120" s="577"/>
      <c r="IJ120" s="577"/>
      <c r="IK120" s="577"/>
      <c r="IL120" s="577"/>
      <c r="IM120" s="577"/>
    </row>
    <row r="121" spans="1:247" s="578" customFormat="1" ht="34.5" customHeight="1" x14ac:dyDescent="0.2">
      <c r="A121" s="569"/>
      <c r="B121" s="569" t="s">
        <v>367</v>
      </c>
      <c r="C121" s="583" t="s">
        <v>189</v>
      </c>
      <c r="D121" s="586" t="s">
        <v>533</v>
      </c>
      <c r="E121" s="594" t="s">
        <v>120</v>
      </c>
      <c r="F121" s="594"/>
      <c r="G121" s="586" t="s">
        <v>681</v>
      </c>
      <c r="H121" s="588"/>
      <c r="I121" s="586" t="s">
        <v>56</v>
      </c>
      <c r="J121" s="586" t="s">
        <v>56</v>
      </c>
      <c r="K121" s="716" t="s">
        <v>753</v>
      </c>
      <c r="L121" s="598" t="s">
        <v>31</v>
      </c>
      <c r="M121" s="1036"/>
      <c r="N121" s="1160"/>
      <c r="O121" s="1010"/>
      <c r="P121" s="1010">
        <v>16</v>
      </c>
      <c r="Q121" s="1010"/>
      <c r="R121" s="1064"/>
      <c r="S121" s="1161"/>
      <c r="T121" s="1317"/>
      <c r="U121" s="957"/>
      <c r="V121" s="1049" t="s">
        <v>702</v>
      </c>
      <c r="W121" s="570" t="s">
        <v>348</v>
      </c>
      <c r="X121" s="570" t="s">
        <v>372</v>
      </c>
      <c r="Y121" s="570" t="s">
        <v>373</v>
      </c>
      <c r="Z121" s="571">
        <v>1</v>
      </c>
      <c r="AA121" s="572" t="s">
        <v>314</v>
      </c>
      <c r="AB121" s="572" t="s">
        <v>312</v>
      </c>
      <c r="AC121" s="572" t="s">
        <v>353</v>
      </c>
      <c r="AD121" s="1328"/>
      <c r="AE121" s="937" t="str">
        <f t="shared" si="5"/>
        <v/>
      </c>
      <c r="AF121" s="596">
        <v>1</v>
      </c>
      <c r="AG121" s="596" t="s">
        <v>314</v>
      </c>
      <c r="AH121" s="596" t="s">
        <v>312</v>
      </c>
      <c r="AI121" s="596" t="s">
        <v>353</v>
      </c>
      <c r="AJ121" s="571">
        <v>1</v>
      </c>
      <c r="AK121" s="572" t="s">
        <v>314</v>
      </c>
      <c r="AL121" s="572" t="s">
        <v>312</v>
      </c>
      <c r="AM121" s="572" t="s">
        <v>353</v>
      </c>
      <c r="AN121" s="591" t="s">
        <v>584</v>
      </c>
      <c r="AO121" s="577"/>
      <c r="AP121" s="577"/>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c r="EA121" s="577"/>
      <c r="EB121" s="577"/>
      <c r="EC121" s="577"/>
      <c r="ED121" s="577"/>
      <c r="EE121" s="577"/>
      <c r="EF121" s="577"/>
      <c r="EG121" s="577"/>
      <c r="EH121" s="577"/>
      <c r="EI121" s="577"/>
      <c r="EJ121" s="577"/>
      <c r="EK121" s="577"/>
      <c r="EL121" s="577"/>
      <c r="EM121" s="577"/>
      <c r="EN121" s="577"/>
      <c r="EO121" s="577"/>
      <c r="EP121" s="577"/>
      <c r="EQ121" s="577"/>
      <c r="ER121" s="577"/>
      <c r="ES121" s="577"/>
      <c r="ET121" s="577"/>
      <c r="EU121" s="577"/>
      <c r="EV121" s="577"/>
      <c r="EW121" s="577"/>
      <c r="EX121" s="577"/>
      <c r="EY121" s="577"/>
      <c r="EZ121" s="577"/>
      <c r="FA121" s="577"/>
      <c r="FB121" s="577"/>
      <c r="FC121" s="577"/>
      <c r="FD121" s="577"/>
      <c r="FE121" s="577"/>
      <c r="FF121" s="577"/>
      <c r="FG121" s="577"/>
      <c r="FH121" s="577"/>
      <c r="FI121" s="577"/>
      <c r="FJ121" s="577"/>
      <c r="FK121" s="577"/>
      <c r="FL121" s="577"/>
      <c r="FM121" s="577"/>
      <c r="FN121" s="577"/>
      <c r="FO121" s="577"/>
      <c r="FP121" s="577"/>
      <c r="FQ121" s="577"/>
      <c r="FR121" s="577"/>
      <c r="FS121" s="577"/>
      <c r="FT121" s="577"/>
      <c r="FU121" s="577"/>
      <c r="FV121" s="577"/>
      <c r="FW121" s="577"/>
      <c r="FX121" s="577"/>
      <c r="FY121" s="577"/>
      <c r="FZ121" s="577"/>
      <c r="GA121" s="577"/>
      <c r="GB121" s="577"/>
      <c r="GC121" s="577"/>
      <c r="GD121" s="577"/>
      <c r="GE121" s="577"/>
      <c r="GF121" s="577"/>
      <c r="GG121" s="577"/>
      <c r="GH121" s="577"/>
      <c r="GI121" s="577"/>
      <c r="GJ121" s="577"/>
      <c r="GK121" s="577"/>
      <c r="GL121" s="577"/>
      <c r="GM121" s="577"/>
      <c r="GN121" s="577"/>
      <c r="GO121" s="577"/>
      <c r="GP121" s="577"/>
      <c r="GQ121" s="577"/>
      <c r="GR121" s="577"/>
      <c r="GS121" s="577"/>
      <c r="GT121" s="577"/>
      <c r="GU121" s="577"/>
      <c r="GV121" s="577"/>
      <c r="GW121" s="577"/>
      <c r="GX121" s="577"/>
      <c r="GY121" s="577"/>
      <c r="GZ121" s="577"/>
      <c r="HA121" s="577"/>
      <c r="HB121" s="577"/>
      <c r="HC121" s="577"/>
      <c r="HD121" s="577"/>
      <c r="HE121" s="577"/>
      <c r="HF121" s="577"/>
      <c r="HG121" s="577"/>
      <c r="HH121" s="577"/>
      <c r="HI121" s="577"/>
      <c r="HJ121" s="577"/>
      <c r="HK121" s="577"/>
      <c r="HL121" s="577"/>
      <c r="HM121" s="577"/>
      <c r="HN121" s="577"/>
      <c r="HO121" s="577"/>
      <c r="HP121" s="577"/>
      <c r="HQ121" s="577"/>
      <c r="HR121" s="577"/>
      <c r="HS121" s="577"/>
      <c r="HT121" s="577"/>
      <c r="HU121" s="577"/>
      <c r="HV121" s="577"/>
      <c r="HW121" s="577"/>
      <c r="HX121" s="577"/>
      <c r="HY121" s="577"/>
      <c r="HZ121" s="577"/>
      <c r="IA121" s="577"/>
      <c r="IB121" s="577"/>
      <c r="IC121" s="577"/>
      <c r="ID121" s="577"/>
      <c r="IE121" s="577"/>
      <c r="IF121" s="577"/>
      <c r="IG121" s="577"/>
      <c r="IH121" s="577"/>
      <c r="II121" s="577"/>
      <c r="IJ121" s="577"/>
      <c r="IK121" s="577"/>
      <c r="IL121" s="577"/>
      <c r="IM121" s="577"/>
    </row>
    <row r="122" spans="1:247" s="578" customFormat="1" ht="34.5" customHeight="1" x14ac:dyDescent="0.2">
      <c r="A122" s="569"/>
      <c r="B122" s="569" t="s">
        <v>368</v>
      </c>
      <c r="C122" s="583" t="s">
        <v>190</v>
      </c>
      <c r="D122" s="586"/>
      <c r="E122" s="594" t="s">
        <v>120</v>
      </c>
      <c r="F122" s="594"/>
      <c r="G122" s="586" t="s">
        <v>681</v>
      </c>
      <c r="H122" s="588"/>
      <c r="I122" s="586" t="s">
        <v>56</v>
      </c>
      <c r="J122" s="586" t="s">
        <v>56</v>
      </c>
      <c r="K122" s="716" t="s">
        <v>807</v>
      </c>
      <c r="L122" s="598" t="s">
        <v>31</v>
      </c>
      <c r="M122" s="1036"/>
      <c r="N122" s="1160"/>
      <c r="O122" s="1010"/>
      <c r="P122" s="1010">
        <v>12</v>
      </c>
      <c r="Q122" s="1010"/>
      <c r="R122" s="1064"/>
      <c r="S122" s="1161"/>
      <c r="T122" s="1318"/>
      <c r="U122" s="1318"/>
      <c r="V122" s="1049">
        <v>1</v>
      </c>
      <c r="W122" s="570" t="s">
        <v>314</v>
      </c>
      <c r="X122" s="570" t="s">
        <v>315</v>
      </c>
      <c r="Y122" s="570" t="s">
        <v>370</v>
      </c>
      <c r="Z122" s="571">
        <v>1</v>
      </c>
      <c r="AA122" s="572" t="s">
        <v>314</v>
      </c>
      <c r="AB122" s="572" t="s">
        <v>315</v>
      </c>
      <c r="AC122" s="572" t="s">
        <v>370</v>
      </c>
      <c r="AD122" s="1328"/>
      <c r="AE122" s="937" t="str">
        <f t="shared" si="5"/>
        <v/>
      </c>
      <c r="AF122" s="596">
        <v>1</v>
      </c>
      <c r="AG122" s="596" t="s">
        <v>314</v>
      </c>
      <c r="AH122" s="596" t="s">
        <v>315</v>
      </c>
      <c r="AI122" s="596" t="s">
        <v>370</v>
      </c>
      <c r="AJ122" s="571">
        <v>1</v>
      </c>
      <c r="AK122" s="572" t="s">
        <v>314</v>
      </c>
      <c r="AL122" s="572" t="s">
        <v>315</v>
      </c>
      <c r="AM122" s="572" t="s">
        <v>370</v>
      </c>
      <c r="AN122" s="591" t="s">
        <v>585</v>
      </c>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c r="EA122" s="577"/>
      <c r="EB122" s="577"/>
      <c r="EC122" s="577"/>
      <c r="ED122" s="577"/>
      <c r="EE122" s="577"/>
      <c r="EF122" s="577"/>
      <c r="EG122" s="577"/>
      <c r="EH122" s="577"/>
      <c r="EI122" s="577"/>
      <c r="EJ122" s="577"/>
      <c r="EK122" s="577"/>
      <c r="EL122" s="577"/>
      <c r="EM122" s="577"/>
      <c r="EN122" s="577"/>
      <c r="EO122" s="577"/>
      <c r="EP122" s="577"/>
      <c r="EQ122" s="577"/>
      <c r="ER122" s="577"/>
      <c r="ES122" s="577"/>
      <c r="ET122" s="577"/>
      <c r="EU122" s="577"/>
      <c r="EV122" s="577"/>
      <c r="EW122" s="577"/>
      <c r="EX122" s="577"/>
      <c r="EY122" s="577"/>
      <c r="EZ122" s="577"/>
      <c r="FA122" s="577"/>
      <c r="FB122" s="577"/>
      <c r="FC122" s="577"/>
      <c r="FD122" s="577"/>
      <c r="FE122" s="577"/>
      <c r="FF122" s="577"/>
      <c r="FG122" s="577"/>
      <c r="FH122" s="577"/>
      <c r="FI122" s="577"/>
      <c r="FJ122" s="577"/>
      <c r="FK122" s="577"/>
      <c r="FL122" s="577"/>
      <c r="FM122" s="577"/>
      <c r="FN122" s="577"/>
      <c r="FO122" s="577"/>
      <c r="FP122" s="577"/>
      <c r="FQ122" s="577"/>
      <c r="FR122" s="577"/>
      <c r="FS122" s="577"/>
      <c r="FT122" s="577"/>
      <c r="FU122" s="577"/>
      <c r="FV122" s="577"/>
      <c r="FW122" s="577"/>
      <c r="FX122" s="577"/>
      <c r="FY122" s="577"/>
      <c r="FZ122" s="577"/>
      <c r="GA122" s="577"/>
      <c r="GB122" s="577"/>
      <c r="GC122" s="577"/>
      <c r="GD122" s="577"/>
      <c r="GE122" s="577"/>
      <c r="GF122" s="577"/>
      <c r="GG122" s="577"/>
      <c r="GH122" s="577"/>
      <c r="GI122" s="577"/>
      <c r="GJ122" s="577"/>
      <c r="GK122" s="577"/>
      <c r="GL122" s="577"/>
      <c r="GM122" s="577"/>
      <c r="GN122" s="577"/>
      <c r="GO122" s="577"/>
      <c r="GP122" s="577"/>
      <c r="GQ122" s="577"/>
      <c r="GR122" s="577"/>
      <c r="GS122" s="577"/>
      <c r="GT122" s="577"/>
      <c r="GU122" s="577"/>
      <c r="GV122" s="577"/>
      <c r="GW122" s="577"/>
      <c r="GX122" s="577"/>
      <c r="GY122" s="577"/>
      <c r="GZ122" s="577"/>
      <c r="HA122" s="577"/>
      <c r="HB122" s="577"/>
      <c r="HC122" s="577"/>
      <c r="HD122" s="577"/>
      <c r="HE122" s="577"/>
      <c r="HF122" s="577"/>
      <c r="HG122" s="577"/>
      <c r="HH122" s="577"/>
      <c r="HI122" s="577"/>
      <c r="HJ122" s="577"/>
      <c r="HK122" s="577"/>
      <c r="HL122" s="577"/>
      <c r="HM122" s="577"/>
      <c r="HN122" s="577"/>
      <c r="HO122" s="577"/>
      <c r="HP122" s="577"/>
      <c r="HQ122" s="577"/>
      <c r="HR122" s="577"/>
      <c r="HS122" s="577"/>
      <c r="HT122" s="577"/>
      <c r="HU122" s="577"/>
      <c r="HV122" s="577"/>
      <c r="HW122" s="577"/>
      <c r="HX122" s="577"/>
      <c r="HY122" s="577"/>
      <c r="HZ122" s="577"/>
      <c r="IA122" s="577"/>
      <c r="IB122" s="577"/>
      <c r="IC122" s="577"/>
      <c r="ID122" s="577"/>
      <c r="IE122" s="577"/>
      <c r="IF122" s="577"/>
      <c r="IG122" s="577"/>
      <c r="IH122" s="577"/>
      <c r="II122" s="577"/>
      <c r="IJ122" s="577"/>
      <c r="IK122" s="577"/>
      <c r="IL122" s="577"/>
      <c r="IM122" s="577"/>
    </row>
    <row r="123" spans="1:247" s="521" customFormat="1" ht="34.5" customHeight="1" x14ac:dyDescent="0.2">
      <c r="A123" s="547" t="s">
        <v>1105</v>
      </c>
      <c r="B123" s="547" t="s">
        <v>456</v>
      </c>
      <c r="C123" s="548" t="s">
        <v>477</v>
      </c>
      <c r="D123" s="549" t="s">
        <v>552</v>
      </c>
      <c r="E123" s="550" t="s">
        <v>682</v>
      </c>
      <c r="F123" s="550"/>
      <c r="G123" s="550"/>
      <c r="H123" s="551"/>
      <c r="I123" s="552">
        <f>+I$96+I124+I125</f>
        <v>30</v>
      </c>
      <c r="J123" s="552">
        <f>+J$96+J124+J125</f>
        <v>30</v>
      </c>
      <c r="K123" s="552"/>
      <c r="L123" s="651"/>
      <c r="M123" s="1038"/>
      <c r="N123" s="1169"/>
      <c r="O123" s="1012"/>
      <c r="P123" s="1012"/>
      <c r="Q123" s="1012"/>
      <c r="R123" s="1012"/>
      <c r="S123" s="1170"/>
      <c r="T123" s="553"/>
      <c r="U123" s="553"/>
      <c r="V123" s="1052"/>
      <c r="W123" s="555"/>
      <c r="X123" s="555"/>
      <c r="Y123" s="555"/>
      <c r="Z123" s="556"/>
      <c r="AA123" s="549"/>
      <c r="AB123" s="557"/>
      <c r="AC123" s="558"/>
      <c r="AD123" s="942"/>
      <c r="AE123" s="942"/>
      <c r="AF123" s="559"/>
      <c r="AG123" s="557"/>
      <c r="AH123" s="557"/>
      <c r="AI123" s="557"/>
      <c r="AJ123" s="559"/>
      <c r="AK123" s="557"/>
      <c r="AL123" s="557"/>
      <c r="AM123" s="557"/>
      <c r="AN123" s="560"/>
    </row>
    <row r="124" spans="1:247" s="578" customFormat="1" ht="34.5" customHeight="1" x14ac:dyDescent="0.2">
      <c r="A124" s="569" t="str">
        <f>IF(A109="","",A109)</f>
        <v/>
      </c>
      <c r="B124" s="569" t="s">
        <v>374</v>
      </c>
      <c r="C124" s="583" t="str">
        <f>IF(C109="","",C109)</f>
        <v>Histoire moderne : fondements institutionnels et politiques</v>
      </c>
      <c r="D124" s="586" t="s">
        <v>534</v>
      </c>
      <c r="E124" s="594" t="str">
        <f>IF(E109="","",E109)</f>
        <v>UE de tronc commun</v>
      </c>
      <c r="F124" s="594" t="str">
        <f>IF(F109="","",F109)</f>
        <v xml:space="preserve">L2 Histoire (parc. Histoire-Droit = CM uniquement) </v>
      </c>
      <c r="G124" s="586" t="str">
        <f>IF(G109="","",G109)</f>
        <v>HIST</v>
      </c>
      <c r="H124" s="588"/>
      <c r="I124" s="586">
        <v>3</v>
      </c>
      <c r="J124" s="586">
        <v>3</v>
      </c>
      <c r="K124" s="595" t="str">
        <f>IF(K109="","",K109)</f>
        <v>LANOË Catherine</v>
      </c>
      <c r="L124" s="598" t="str">
        <f>IF(L109="","",L109)</f>
        <v>22</v>
      </c>
      <c r="M124" s="1036"/>
      <c r="N124" s="1160">
        <f>IF(N109="","",N109)</f>
        <v>24</v>
      </c>
      <c r="O124" s="1010"/>
      <c r="P124" s="1010"/>
      <c r="Q124" s="1010"/>
      <c r="R124" s="1064"/>
      <c r="S124" s="1161"/>
      <c r="T124" s="1317"/>
      <c r="U124" s="957"/>
      <c r="V124" s="1049" t="str">
        <f t="shared" ref="V124:AN124" si="6">IF(V109="","",V109)</f>
        <v>50%CC
50% CT</v>
      </c>
      <c r="W124" s="570" t="str">
        <f t="shared" si="6"/>
        <v>mixte</v>
      </c>
      <c r="X124" s="570" t="str">
        <f t="shared" si="6"/>
        <v>écrit et oral</v>
      </c>
      <c r="Y124" s="570" t="str">
        <f t="shared" si="6"/>
        <v>CT = écrit 4h00</v>
      </c>
      <c r="Z124" s="571">
        <f t="shared" si="6"/>
        <v>1</v>
      </c>
      <c r="AA124" s="572" t="str">
        <f t="shared" si="6"/>
        <v>CT</v>
      </c>
      <c r="AB124" s="572" t="str">
        <f t="shared" si="6"/>
        <v>Ecrit</v>
      </c>
      <c r="AC124" s="572" t="str">
        <f t="shared" si="6"/>
        <v>4h00</v>
      </c>
      <c r="AD124" s="1422" t="str">
        <f t="shared" si="6"/>
        <v/>
      </c>
      <c r="AE124" s="937" t="str">
        <f>IF(AD124="","",+AD124)</f>
        <v/>
      </c>
      <c r="AF124" s="596">
        <f t="shared" si="6"/>
        <v>1</v>
      </c>
      <c r="AG124" s="596" t="str">
        <f t="shared" si="6"/>
        <v>CT</v>
      </c>
      <c r="AH124" s="596" t="str">
        <f t="shared" si="6"/>
        <v>Ecrit</v>
      </c>
      <c r="AI124" s="596" t="str">
        <f t="shared" si="6"/>
        <v>4h00</v>
      </c>
      <c r="AJ124" s="571">
        <f t="shared" si="6"/>
        <v>1</v>
      </c>
      <c r="AK124" s="572" t="str">
        <f t="shared" si="6"/>
        <v>CT</v>
      </c>
      <c r="AL124" s="572" t="str">
        <f t="shared" si="6"/>
        <v>Ecrit</v>
      </c>
      <c r="AM124" s="572" t="str">
        <f t="shared" si="6"/>
        <v>4h00</v>
      </c>
      <c r="AN124" s="591" t="str">
        <f t="shared" si="6"/>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c r="EA124" s="577"/>
      <c r="EB124" s="577"/>
      <c r="EC124" s="577"/>
      <c r="ED124" s="577"/>
      <c r="EE124" s="577"/>
      <c r="EF124" s="577"/>
      <c r="EG124" s="577"/>
      <c r="EH124" s="577"/>
      <c r="EI124" s="577"/>
      <c r="EJ124" s="577"/>
      <c r="EK124" s="577"/>
      <c r="EL124" s="577"/>
      <c r="EM124" s="577"/>
      <c r="EN124" s="577"/>
      <c r="EO124" s="577"/>
      <c r="EP124" s="577"/>
      <c r="EQ124" s="577"/>
      <c r="ER124" s="577"/>
      <c r="ES124" s="577"/>
      <c r="ET124" s="577"/>
      <c r="EU124" s="577"/>
      <c r="EV124" s="577"/>
      <c r="EW124" s="577"/>
      <c r="EX124" s="577"/>
      <c r="EY124" s="577"/>
      <c r="EZ124" s="577"/>
      <c r="FA124" s="577"/>
      <c r="FB124" s="577"/>
      <c r="FC124" s="577"/>
      <c r="FD124" s="577"/>
      <c r="FE124" s="577"/>
      <c r="FF124" s="577"/>
      <c r="FG124" s="577"/>
      <c r="FH124" s="577"/>
      <c r="FI124" s="577"/>
      <c r="FJ124" s="577"/>
      <c r="FK124" s="577"/>
      <c r="FL124" s="577"/>
      <c r="FM124" s="577"/>
      <c r="FN124" s="577"/>
      <c r="FO124" s="577"/>
      <c r="FP124" s="577"/>
      <c r="FQ124" s="577"/>
      <c r="FR124" s="577"/>
      <c r="FS124" s="577"/>
      <c r="FT124" s="577"/>
      <c r="FU124" s="577"/>
      <c r="FV124" s="577"/>
      <c r="FW124" s="577"/>
      <c r="FX124" s="577"/>
      <c r="FY124" s="577"/>
      <c r="FZ124" s="577"/>
      <c r="GA124" s="577"/>
      <c r="GB124" s="577"/>
      <c r="GC124" s="577"/>
      <c r="GD124" s="577"/>
      <c r="GE124" s="577"/>
      <c r="GF124" s="577"/>
      <c r="GG124" s="577"/>
      <c r="GH124" s="577"/>
      <c r="GI124" s="577"/>
      <c r="GJ124" s="577"/>
      <c r="GK124" s="577"/>
      <c r="GL124" s="577"/>
      <c r="GM124" s="577"/>
      <c r="GN124" s="577"/>
      <c r="GO124" s="577"/>
      <c r="GP124" s="577"/>
      <c r="GQ124" s="577"/>
      <c r="GR124" s="577"/>
      <c r="GS124" s="577"/>
      <c r="GT124" s="577"/>
      <c r="GU124" s="577"/>
      <c r="GV124" s="577"/>
      <c r="GW124" s="577"/>
      <c r="GX124" s="577"/>
      <c r="GY124" s="577"/>
      <c r="GZ124" s="577"/>
      <c r="HA124" s="577"/>
      <c r="HB124" s="577"/>
      <c r="HC124" s="577"/>
      <c r="HD124" s="577"/>
      <c r="HE124" s="577"/>
      <c r="HF124" s="577"/>
      <c r="HG124" s="577"/>
      <c r="HH124" s="577"/>
      <c r="HI124" s="577"/>
      <c r="HJ124" s="577"/>
      <c r="HK124" s="577"/>
      <c r="HL124" s="577"/>
      <c r="HM124" s="577"/>
      <c r="HN124" s="577"/>
      <c r="HO124" s="577"/>
      <c r="HP124" s="577"/>
      <c r="HQ124" s="577"/>
      <c r="HR124" s="577"/>
      <c r="HS124" s="577"/>
      <c r="HT124" s="577"/>
      <c r="HU124" s="577"/>
      <c r="HV124" s="577"/>
      <c r="HW124" s="577"/>
      <c r="HX124" s="577"/>
      <c r="HY124" s="577"/>
      <c r="HZ124" s="577"/>
      <c r="IA124" s="577"/>
      <c r="IB124" s="577"/>
      <c r="IC124" s="577"/>
      <c r="ID124" s="577"/>
      <c r="IE124" s="577"/>
      <c r="IF124" s="577"/>
      <c r="IG124" s="577"/>
      <c r="IH124" s="577"/>
      <c r="II124" s="577"/>
      <c r="IJ124" s="577"/>
      <c r="IK124" s="577"/>
      <c r="IL124" s="577"/>
      <c r="IM124" s="577"/>
    </row>
    <row r="125" spans="1:247" s="521" customFormat="1" ht="34.5" customHeight="1" x14ac:dyDescent="0.2">
      <c r="A125" s="524" t="s">
        <v>703</v>
      </c>
      <c r="B125" s="524" t="s">
        <v>458</v>
      </c>
      <c r="C125" s="525" t="s">
        <v>761</v>
      </c>
      <c r="D125" s="526"/>
      <c r="E125" s="526" t="s">
        <v>726</v>
      </c>
      <c r="F125" s="526"/>
      <c r="G125" s="527"/>
      <c r="H125" s="528"/>
      <c r="I125" s="529">
        <f>+I126+I127+I128</f>
        <v>14</v>
      </c>
      <c r="J125" s="528">
        <f>+J126+J127+J128</f>
        <v>14</v>
      </c>
      <c r="K125" s="529"/>
      <c r="L125" s="599"/>
      <c r="M125" s="1037"/>
      <c r="N125" s="1165"/>
      <c r="O125" s="1065"/>
      <c r="P125" s="1021"/>
      <c r="Q125" s="1021"/>
      <c r="R125" s="1021"/>
      <c r="S125" s="1166"/>
      <c r="T125" s="530"/>
      <c r="U125" s="530"/>
      <c r="V125" s="1050"/>
      <c r="W125" s="532"/>
      <c r="X125" s="532"/>
      <c r="Y125" s="532"/>
      <c r="Z125" s="533"/>
      <c r="AA125" s="534"/>
      <c r="AB125" s="534"/>
      <c r="AC125" s="534"/>
      <c r="AD125" s="943"/>
      <c r="AE125" s="943"/>
      <c r="AF125" s="535"/>
      <c r="AG125" s="534"/>
      <c r="AH125" s="534"/>
      <c r="AI125" s="534"/>
      <c r="AJ125" s="535"/>
      <c r="AK125" s="534"/>
      <c r="AL125" s="534"/>
      <c r="AM125" s="534"/>
      <c r="AN125" s="536"/>
    </row>
    <row r="126" spans="1:247" s="578" customFormat="1" ht="42" customHeight="1" x14ac:dyDescent="0.2">
      <c r="A126" s="569"/>
      <c r="B126" s="569" t="s">
        <v>463</v>
      </c>
      <c r="C126" s="583" t="s">
        <v>195</v>
      </c>
      <c r="D126" s="586" t="s">
        <v>538</v>
      </c>
      <c r="E126" s="594" t="s">
        <v>120</v>
      </c>
      <c r="F126" s="569" t="s">
        <v>102</v>
      </c>
      <c r="G126" s="586" t="s">
        <v>102</v>
      </c>
      <c r="H126" s="588"/>
      <c r="I126" s="586">
        <v>5</v>
      </c>
      <c r="J126" s="586">
        <v>5</v>
      </c>
      <c r="K126" s="595" t="s">
        <v>808</v>
      </c>
      <c r="L126" s="598" t="s">
        <v>706</v>
      </c>
      <c r="M126" s="1036"/>
      <c r="N126" s="1160">
        <v>36</v>
      </c>
      <c r="O126" s="1010"/>
      <c r="P126" s="1010">
        <v>15</v>
      </c>
      <c r="Q126" s="1010"/>
      <c r="R126" s="1064"/>
      <c r="S126" s="1161"/>
      <c r="T126" s="954" t="s">
        <v>375</v>
      </c>
      <c r="U126" s="954" t="s">
        <v>375</v>
      </c>
      <c r="V126" s="1049" t="s">
        <v>375</v>
      </c>
      <c r="W126" s="570" t="s">
        <v>375</v>
      </c>
      <c r="X126" s="570" t="s">
        <v>375</v>
      </c>
      <c r="Y126" s="570" t="s">
        <v>375</v>
      </c>
      <c r="Z126" s="571" t="s">
        <v>375</v>
      </c>
      <c r="AA126" s="572" t="s">
        <v>375</v>
      </c>
      <c r="AB126" s="572" t="s">
        <v>375</v>
      </c>
      <c r="AC126" s="572" t="s">
        <v>375</v>
      </c>
      <c r="AD126" s="937" t="s">
        <v>375</v>
      </c>
      <c r="AE126" s="937" t="str">
        <f t="shared" ref="AE126:AE127" si="7">IF(AD126="","",+AD126)</f>
        <v>voir modalités en DEG</v>
      </c>
      <c r="AF126" s="596" t="s">
        <v>375</v>
      </c>
      <c r="AG126" s="596" t="s">
        <v>375</v>
      </c>
      <c r="AH126" s="596" t="s">
        <v>375</v>
      </c>
      <c r="AI126" s="596" t="s">
        <v>375</v>
      </c>
      <c r="AJ126" s="571" t="s">
        <v>375</v>
      </c>
      <c r="AK126" s="572" t="s">
        <v>375</v>
      </c>
      <c r="AL126" s="572" t="s">
        <v>375</v>
      </c>
      <c r="AM126" s="572" t="s">
        <v>375</v>
      </c>
      <c r="AN126" s="591"/>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c r="EN126" s="577"/>
      <c r="EO126" s="577"/>
      <c r="EP126" s="577"/>
      <c r="EQ126" s="577"/>
      <c r="ER126" s="577"/>
      <c r="ES126" s="577"/>
      <c r="ET126" s="577"/>
      <c r="EU126" s="577"/>
      <c r="EV126" s="577"/>
      <c r="EW126" s="577"/>
      <c r="EX126" s="577"/>
      <c r="EY126" s="577"/>
      <c r="EZ126" s="577"/>
      <c r="FA126" s="577"/>
      <c r="FB126" s="577"/>
      <c r="FC126" s="577"/>
      <c r="FD126" s="577"/>
      <c r="FE126" s="577"/>
      <c r="FF126" s="577"/>
      <c r="FG126" s="577"/>
      <c r="FH126" s="577"/>
      <c r="FI126" s="577"/>
      <c r="FJ126" s="577"/>
      <c r="FK126" s="577"/>
      <c r="FL126" s="577"/>
      <c r="FM126" s="577"/>
      <c r="FN126" s="577"/>
      <c r="FO126" s="577"/>
      <c r="FP126" s="577"/>
      <c r="FQ126" s="577"/>
      <c r="FR126" s="577"/>
      <c r="FS126" s="577"/>
      <c r="FT126" s="577"/>
      <c r="FU126" s="577"/>
      <c r="FV126" s="577"/>
      <c r="FW126" s="577"/>
      <c r="FX126" s="577"/>
      <c r="FY126" s="577"/>
      <c r="FZ126" s="577"/>
      <c r="GA126" s="577"/>
      <c r="GB126" s="577"/>
      <c r="GC126" s="577"/>
      <c r="GD126" s="577"/>
      <c r="GE126" s="577"/>
      <c r="GF126" s="577"/>
      <c r="GG126" s="577"/>
      <c r="GH126" s="577"/>
      <c r="GI126" s="577"/>
      <c r="GJ126" s="577"/>
      <c r="GK126" s="577"/>
      <c r="GL126" s="577"/>
      <c r="GM126" s="577"/>
      <c r="GN126" s="577"/>
      <c r="GO126" s="577"/>
      <c r="GP126" s="577"/>
      <c r="GQ126" s="577"/>
      <c r="GR126" s="577"/>
      <c r="GS126" s="577"/>
      <c r="GT126" s="577"/>
      <c r="GU126" s="577"/>
      <c r="GV126" s="577"/>
      <c r="GW126" s="577"/>
      <c r="GX126" s="577"/>
      <c r="GY126" s="577"/>
      <c r="GZ126" s="577"/>
      <c r="HA126" s="577"/>
      <c r="HB126" s="577"/>
      <c r="HC126" s="577"/>
      <c r="HD126" s="577"/>
      <c r="HE126" s="577"/>
      <c r="HF126" s="577"/>
      <c r="HG126" s="577"/>
      <c r="HH126" s="577"/>
      <c r="HI126" s="577"/>
      <c r="HJ126" s="577"/>
      <c r="HK126" s="577"/>
      <c r="HL126" s="577"/>
      <c r="HM126" s="577"/>
      <c r="HN126" s="577"/>
      <c r="HO126" s="577"/>
      <c r="HP126" s="577"/>
      <c r="HQ126" s="577"/>
      <c r="HR126" s="577"/>
      <c r="HS126" s="577"/>
      <c r="HT126" s="577"/>
      <c r="HU126" s="577"/>
      <c r="HV126" s="577"/>
      <c r="HW126" s="577"/>
      <c r="HX126" s="577"/>
      <c r="HY126" s="577"/>
      <c r="HZ126" s="577"/>
      <c r="IA126" s="577"/>
      <c r="IB126" s="577"/>
      <c r="IC126" s="577"/>
      <c r="ID126" s="577"/>
      <c r="IE126" s="577"/>
      <c r="IF126" s="577"/>
      <c r="IG126" s="577"/>
      <c r="IH126" s="577"/>
      <c r="II126" s="577"/>
      <c r="IJ126" s="577"/>
      <c r="IK126" s="577"/>
      <c r="IL126" s="577"/>
      <c r="IM126" s="577"/>
    </row>
    <row r="127" spans="1:247" s="578" customFormat="1" ht="42" customHeight="1" x14ac:dyDescent="0.2">
      <c r="A127" s="569"/>
      <c r="B127" s="569" t="s">
        <v>464</v>
      </c>
      <c r="C127" s="583" t="s">
        <v>563</v>
      </c>
      <c r="D127" s="586" t="s">
        <v>539</v>
      </c>
      <c r="E127" s="594" t="s">
        <v>120</v>
      </c>
      <c r="F127" s="594" t="s">
        <v>102</v>
      </c>
      <c r="G127" s="586" t="s">
        <v>102</v>
      </c>
      <c r="H127" s="588"/>
      <c r="I127" s="586">
        <v>5</v>
      </c>
      <c r="J127" s="586">
        <v>5</v>
      </c>
      <c r="K127" s="595" t="s">
        <v>809</v>
      </c>
      <c r="L127" s="598" t="s">
        <v>707</v>
      </c>
      <c r="M127" s="1036"/>
      <c r="N127" s="1160">
        <v>36</v>
      </c>
      <c r="O127" s="1010"/>
      <c r="P127" s="1010">
        <v>15</v>
      </c>
      <c r="Q127" s="1010"/>
      <c r="R127" s="1064"/>
      <c r="S127" s="1161"/>
      <c r="T127" s="954" t="s">
        <v>375</v>
      </c>
      <c r="U127" s="954" t="s">
        <v>375</v>
      </c>
      <c r="V127" s="1049" t="s">
        <v>375</v>
      </c>
      <c r="W127" s="570" t="s">
        <v>375</v>
      </c>
      <c r="X127" s="570" t="s">
        <v>375</v>
      </c>
      <c r="Y127" s="570" t="s">
        <v>375</v>
      </c>
      <c r="Z127" s="571" t="s">
        <v>375</v>
      </c>
      <c r="AA127" s="572" t="s">
        <v>375</v>
      </c>
      <c r="AB127" s="572" t="s">
        <v>375</v>
      </c>
      <c r="AC127" s="572" t="s">
        <v>375</v>
      </c>
      <c r="AD127" s="937" t="s">
        <v>375</v>
      </c>
      <c r="AE127" s="937" t="str">
        <f t="shared" si="7"/>
        <v>voir modalités en DEG</v>
      </c>
      <c r="AF127" s="596" t="s">
        <v>375</v>
      </c>
      <c r="AG127" s="596" t="s">
        <v>375</v>
      </c>
      <c r="AH127" s="596" t="s">
        <v>375</v>
      </c>
      <c r="AI127" s="596" t="s">
        <v>375</v>
      </c>
      <c r="AJ127" s="571" t="s">
        <v>375</v>
      </c>
      <c r="AK127" s="572" t="s">
        <v>375</v>
      </c>
      <c r="AL127" s="572" t="s">
        <v>375</v>
      </c>
      <c r="AM127" s="572" t="s">
        <v>375</v>
      </c>
      <c r="AN127" s="591"/>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c r="EA127" s="577"/>
      <c r="EB127" s="577"/>
      <c r="EC127" s="577"/>
      <c r="ED127" s="577"/>
      <c r="EE127" s="577"/>
      <c r="EF127" s="577"/>
      <c r="EG127" s="577"/>
      <c r="EH127" s="577"/>
      <c r="EI127" s="577"/>
      <c r="EJ127" s="577"/>
      <c r="EK127" s="577"/>
      <c r="EL127" s="577"/>
      <c r="EM127" s="577"/>
      <c r="EN127" s="577"/>
      <c r="EO127" s="577"/>
      <c r="EP127" s="577"/>
      <c r="EQ127" s="577"/>
      <c r="ER127" s="577"/>
      <c r="ES127" s="577"/>
      <c r="ET127" s="577"/>
      <c r="EU127" s="577"/>
      <c r="EV127" s="577"/>
      <c r="EW127" s="577"/>
      <c r="EX127" s="577"/>
      <c r="EY127" s="577"/>
      <c r="EZ127" s="577"/>
      <c r="FA127" s="577"/>
      <c r="FB127" s="577"/>
      <c r="FC127" s="577"/>
      <c r="FD127" s="577"/>
      <c r="FE127" s="577"/>
      <c r="FF127" s="577"/>
      <c r="FG127" s="577"/>
      <c r="FH127" s="577"/>
      <c r="FI127" s="577"/>
      <c r="FJ127" s="577"/>
      <c r="FK127" s="577"/>
      <c r="FL127" s="577"/>
      <c r="FM127" s="577"/>
      <c r="FN127" s="577"/>
      <c r="FO127" s="577"/>
      <c r="FP127" s="577"/>
      <c r="FQ127" s="577"/>
      <c r="FR127" s="577"/>
      <c r="FS127" s="577"/>
      <c r="FT127" s="577"/>
      <c r="FU127" s="577"/>
      <c r="FV127" s="577"/>
      <c r="FW127" s="577"/>
      <c r="FX127" s="577"/>
      <c r="FY127" s="577"/>
      <c r="FZ127" s="577"/>
      <c r="GA127" s="577"/>
      <c r="GB127" s="577"/>
      <c r="GC127" s="577"/>
      <c r="GD127" s="577"/>
      <c r="GE127" s="577"/>
      <c r="GF127" s="577"/>
      <c r="GG127" s="577"/>
      <c r="GH127" s="577"/>
      <c r="GI127" s="577"/>
      <c r="GJ127" s="577"/>
      <c r="GK127" s="577"/>
      <c r="GL127" s="577"/>
      <c r="GM127" s="577"/>
      <c r="GN127" s="577"/>
      <c r="GO127" s="577"/>
      <c r="GP127" s="577"/>
      <c r="GQ127" s="577"/>
      <c r="GR127" s="577"/>
      <c r="GS127" s="577"/>
      <c r="GT127" s="577"/>
      <c r="GU127" s="577"/>
      <c r="GV127" s="577"/>
      <c r="GW127" s="577"/>
      <c r="GX127" s="577"/>
      <c r="GY127" s="577"/>
      <c r="GZ127" s="577"/>
      <c r="HA127" s="577"/>
      <c r="HB127" s="577"/>
      <c r="HC127" s="577"/>
      <c r="HD127" s="577"/>
      <c r="HE127" s="577"/>
      <c r="HF127" s="577"/>
      <c r="HG127" s="577"/>
      <c r="HH127" s="577"/>
      <c r="HI127" s="577"/>
      <c r="HJ127" s="577"/>
      <c r="HK127" s="577"/>
      <c r="HL127" s="577"/>
      <c r="HM127" s="577"/>
      <c r="HN127" s="577"/>
      <c r="HO127" s="577"/>
      <c r="HP127" s="577"/>
      <c r="HQ127" s="577"/>
      <c r="HR127" s="577"/>
      <c r="HS127" s="577"/>
      <c r="HT127" s="577"/>
      <c r="HU127" s="577"/>
      <c r="HV127" s="577"/>
      <c r="HW127" s="577"/>
      <c r="HX127" s="577"/>
      <c r="HY127" s="577"/>
      <c r="HZ127" s="577"/>
      <c r="IA127" s="577"/>
      <c r="IB127" s="577"/>
      <c r="IC127" s="577"/>
      <c r="ID127" s="577"/>
      <c r="IE127" s="577"/>
      <c r="IF127" s="577"/>
      <c r="IG127" s="577"/>
      <c r="IH127" s="577"/>
      <c r="II127" s="577"/>
      <c r="IJ127" s="577"/>
      <c r="IK127" s="577"/>
      <c r="IL127" s="577"/>
      <c r="IM127" s="577"/>
    </row>
    <row r="128" spans="1:247" s="521" customFormat="1" ht="34.5" customHeight="1" x14ac:dyDescent="0.2">
      <c r="A128" s="524" t="s">
        <v>705</v>
      </c>
      <c r="B128" s="524" t="s">
        <v>376</v>
      </c>
      <c r="C128" s="525" t="s">
        <v>461</v>
      </c>
      <c r="D128" s="526"/>
      <c r="E128" s="526" t="s">
        <v>120</v>
      </c>
      <c r="F128" s="526"/>
      <c r="G128" s="527"/>
      <c r="H128" s="528" t="s">
        <v>462</v>
      </c>
      <c r="I128" s="529">
        <v>4</v>
      </c>
      <c r="J128" s="528">
        <v>4</v>
      </c>
      <c r="K128" s="529"/>
      <c r="L128" s="599"/>
      <c r="M128" s="1037"/>
      <c r="N128" s="1165"/>
      <c r="O128" s="1065"/>
      <c r="P128" s="1021"/>
      <c r="Q128" s="1021"/>
      <c r="R128" s="1021"/>
      <c r="S128" s="1166"/>
      <c r="T128" s="530"/>
      <c r="U128" s="530"/>
      <c r="V128" s="1050"/>
      <c r="W128" s="532"/>
      <c r="X128" s="532"/>
      <c r="Y128" s="532"/>
      <c r="Z128" s="533"/>
      <c r="AA128" s="534"/>
      <c r="AB128" s="534"/>
      <c r="AC128" s="534"/>
      <c r="AD128" s="943"/>
      <c r="AE128" s="943"/>
      <c r="AF128" s="535"/>
      <c r="AG128" s="534"/>
      <c r="AH128" s="534"/>
      <c r="AI128" s="534"/>
      <c r="AJ128" s="535"/>
      <c r="AK128" s="534"/>
      <c r="AL128" s="534"/>
      <c r="AM128" s="534"/>
      <c r="AN128" s="536"/>
    </row>
    <row r="129" spans="1:247" s="578" customFormat="1" ht="34.5" customHeight="1" x14ac:dyDescent="0.2">
      <c r="A129" s="569"/>
      <c r="B129" s="569" t="s">
        <v>377</v>
      </c>
      <c r="C129" s="583" t="s">
        <v>755</v>
      </c>
      <c r="D129" s="586" t="s">
        <v>803</v>
      </c>
      <c r="E129" s="594" t="s">
        <v>120</v>
      </c>
      <c r="F129" s="594" t="s">
        <v>102</v>
      </c>
      <c r="G129" s="586" t="s">
        <v>681</v>
      </c>
      <c r="H129" s="588"/>
      <c r="I129" s="586">
        <v>4</v>
      </c>
      <c r="J129" s="586">
        <v>4</v>
      </c>
      <c r="K129" s="717" t="s">
        <v>805</v>
      </c>
      <c r="L129" s="598">
        <v>71</v>
      </c>
      <c r="M129" s="1036"/>
      <c r="N129" s="1160">
        <v>24</v>
      </c>
      <c r="O129" s="1010"/>
      <c r="P129" s="1010"/>
      <c r="Q129" s="1010"/>
      <c r="R129" s="1064"/>
      <c r="S129" s="1161"/>
      <c r="T129" s="1328" t="s">
        <v>1148</v>
      </c>
      <c r="U129" s="957" t="s">
        <v>1148</v>
      </c>
      <c r="V129" s="1049" t="s">
        <v>702</v>
      </c>
      <c r="W129" s="570" t="s">
        <v>348</v>
      </c>
      <c r="X129" s="570" t="s">
        <v>320</v>
      </c>
      <c r="Y129" s="570" t="s">
        <v>708</v>
      </c>
      <c r="Z129" s="571">
        <v>1</v>
      </c>
      <c r="AA129" s="572" t="s">
        <v>314</v>
      </c>
      <c r="AB129" s="572" t="s">
        <v>312</v>
      </c>
      <c r="AC129" s="572" t="s">
        <v>353</v>
      </c>
      <c r="AD129" s="937" t="s">
        <v>1148</v>
      </c>
      <c r="AE129" s="937" t="str">
        <f t="shared" ref="AE129:AE130" si="8">IF(AD129="","",+AD129)</f>
        <v>COURS NON ASSURE CETTE ANNEE comme l'an passé</v>
      </c>
      <c r="AF129" s="596">
        <v>1</v>
      </c>
      <c r="AG129" s="596" t="s">
        <v>314</v>
      </c>
      <c r="AH129" s="596" t="s">
        <v>312</v>
      </c>
      <c r="AI129" s="596" t="s">
        <v>353</v>
      </c>
      <c r="AJ129" s="571">
        <v>1</v>
      </c>
      <c r="AK129" s="572" t="s">
        <v>314</v>
      </c>
      <c r="AL129" s="572" t="s">
        <v>312</v>
      </c>
      <c r="AM129" s="572" t="s">
        <v>353</v>
      </c>
      <c r="AN129" s="591" t="s">
        <v>588</v>
      </c>
      <c r="AO129" s="577"/>
      <c r="AP129" s="577"/>
      <c r="AQ129" s="577"/>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c r="EA129" s="577"/>
      <c r="EB129" s="577"/>
      <c r="EC129" s="577"/>
      <c r="ED129" s="577"/>
      <c r="EE129" s="577"/>
      <c r="EF129" s="577"/>
      <c r="EG129" s="577"/>
      <c r="EH129" s="577"/>
      <c r="EI129" s="577"/>
      <c r="EJ129" s="577"/>
      <c r="EK129" s="577"/>
      <c r="EL129" s="577"/>
      <c r="EM129" s="577"/>
      <c r="EN129" s="577"/>
      <c r="EO129" s="577"/>
      <c r="EP129" s="577"/>
      <c r="EQ129" s="577"/>
      <c r="ER129" s="577"/>
      <c r="ES129" s="577"/>
      <c r="ET129" s="577"/>
      <c r="EU129" s="577"/>
      <c r="EV129" s="577"/>
      <c r="EW129" s="577"/>
      <c r="EX129" s="577"/>
      <c r="EY129" s="577"/>
      <c r="EZ129" s="577"/>
      <c r="FA129" s="577"/>
      <c r="FB129" s="577"/>
      <c r="FC129" s="577"/>
      <c r="FD129" s="577"/>
      <c r="FE129" s="577"/>
      <c r="FF129" s="577"/>
      <c r="FG129" s="577"/>
      <c r="FH129" s="577"/>
      <c r="FI129" s="577"/>
      <c r="FJ129" s="577"/>
      <c r="FK129" s="577"/>
      <c r="FL129" s="577"/>
      <c r="FM129" s="577"/>
      <c r="FN129" s="577"/>
      <c r="FO129" s="577"/>
      <c r="FP129" s="577"/>
      <c r="FQ129" s="577"/>
      <c r="FR129" s="577"/>
      <c r="FS129" s="577"/>
      <c r="FT129" s="577"/>
      <c r="FU129" s="577"/>
      <c r="FV129" s="577"/>
      <c r="FW129" s="577"/>
      <c r="FX129" s="577"/>
      <c r="FY129" s="577"/>
      <c r="FZ129" s="577"/>
      <c r="GA129" s="577"/>
      <c r="GB129" s="577"/>
      <c r="GC129" s="577"/>
      <c r="GD129" s="577"/>
      <c r="GE129" s="577"/>
      <c r="GF129" s="577"/>
      <c r="GG129" s="577"/>
      <c r="GH129" s="577"/>
      <c r="GI129" s="577"/>
      <c r="GJ129" s="577"/>
      <c r="GK129" s="577"/>
      <c r="GL129" s="577"/>
      <c r="GM129" s="577"/>
      <c r="GN129" s="577"/>
      <c r="GO129" s="577"/>
      <c r="GP129" s="577"/>
      <c r="GQ129" s="577"/>
      <c r="GR129" s="577"/>
      <c r="GS129" s="577"/>
      <c r="GT129" s="577"/>
      <c r="GU129" s="577"/>
      <c r="GV129" s="577"/>
      <c r="GW129" s="577"/>
      <c r="GX129" s="577"/>
      <c r="GY129" s="577"/>
      <c r="GZ129" s="577"/>
      <c r="HA129" s="577"/>
      <c r="HB129" s="577"/>
      <c r="HC129" s="577"/>
      <c r="HD129" s="577"/>
      <c r="HE129" s="577"/>
      <c r="HF129" s="577"/>
      <c r="HG129" s="577"/>
      <c r="HH129" s="577"/>
      <c r="HI129" s="577"/>
      <c r="HJ129" s="577"/>
      <c r="HK129" s="577"/>
      <c r="HL129" s="577"/>
      <c r="HM129" s="577"/>
      <c r="HN129" s="577"/>
      <c r="HO129" s="577"/>
      <c r="HP129" s="577"/>
      <c r="HQ129" s="577"/>
      <c r="HR129" s="577"/>
      <c r="HS129" s="577"/>
      <c r="HT129" s="577"/>
      <c r="HU129" s="577"/>
      <c r="HV129" s="577"/>
      <c r="HW129" s="577"/>
      <c r="HX129" s="577"/>
      <c r="HY129" s="577"/>
      <c r="HZ129" s="577"/>
      <c r="IA129" s="577"/>
      <c r="IB129" s="577"/>
      <c r="IC129" s="577"/>
      <c r="ID129" s="577"/>
      <c r="IE129" s="577"/>
      <c r="IF129" s="577"/>
      <c r="IG129" s="577"/>
      <c r="IH129" s="577"/>
      <c r="II129" s="577"/>
      <c r="IJ129" s="577"/>
      <c r="IK129" s="577"/>
      <c r="IL129" s="577"/>
      <c r="IM129" s="577"/>
    </row>
    <row r="130" spans="1:247" s="578" customFormat="1" ht="45" customHeight="1" x14ac:dyDescent="0.2">
      <c r="A130" s="569"/>
      <c r="B130" s="569" t="s">
        <v>704</v>
      </c>
      <c r="C130" s="583" t="s">
        <v>196</v>
      </c>
      <c r="D130" s="586" t="s">
        <v>540</v>
      </c>
      <c r="E130" s="594" t="s">
        <v>120</v>
      </c>
      <c r="F130" s="594" t="s">
        <v>102</v>
      </c>
      <c r="G130" s="586" t="s">
        <v>102</v>
      </c>
      <c r="H130" s="588"/>
      <c r="I130" s="586">
        <v>4</v>
      </c>
      <c r="J130" s="586">
        <v>4</v>
      </c>
      <c r="K130" s="595" t="s">
        <v>810</v>
      </c>
      <c r="L130" s="598" t="s">
        <v>707</v>
      </c>
      <c r="M130" s="1036"/>
      <c r="N130" s="1160">
        <v>30</v>
      </c>
      <c r="O130" s="1010"/>
      <c r="P130" s="1010"/>
      <c r="Q130" s="1010"/>
      <c r="R130" s="1064"/>
      <c r="S130" s="1161"/>
      <c r="T130" s="954" t="s">
        <v>375</v>
      </c>
      <c r="U130" s="954" t="s">
        <v>375</v>
      </c>
      <c r="V130" s="1049" t="s">
        <v>375</v>
      </c>
      <c r="W130" s="570" t="s">
        <v>375</v>
      </c>
      <c r="X130" s="570" t="s">
        <v>375</v>
      </c>
      <c r="Y130" s="570" t="s">
        <v>375</v>
      </c>
      <c r="Z130" s="571" t="s">
        <v>375</v>
      </c>
      <c r="AA130" s="572" t="s">
        <v>375</v>
      </c>
      <c r="AB130" s="572" t="s">
        <v>375</v>
      </c>
      <c r="AC130" s="572" t="s">
        <v>375</v>
      </c>
      <c r="AD130" s="937" t="s">
        <v>375</v>
      </c>
      <c r="AE130" s="937" t="str">
        <f t="shared" si="8"/>
        <v>voir modalités en DEG</v>
      </c>
      <c r="AF130" s="596" t="s">
        <v>375</v>
      </c>
      <c r="AG130" s="596" t="s">
        <v>375</v>
      </c>
      <c r="AH130" s="596" t="s">
        <v>375</v>
      </c>
      <c r="AI130" s="596" t="s">
        <v>375</v>
      </c>
      <c r="AJ130" s="571" t="s">
        <v>375</v>
      </c>
      <c r="AK130" s="572" t="s">
        <v>375</v>
      </c>
      <c r="AL130" s="572" t="s">
        <v>375</v>
      </c>
      <c r="AM130" s="572" t="s">
        <v>375</v>
      </c>
      <c r="AN130" s="591"/>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c r="EA130" s="577"/>
      <c r="EB130" s="577"/>
      <c r="EC130" s="577"/>
      <c r="ED130" s="577"/>
      <c r="EE130" s="577"/>
      <c r="EF130" s="577"/>
      <c r="EG130" s="577"/>
      <c r="EH130" s="577"/>
      <c r="EI130" s="577"/>
      <c r="EJ130" s="577"/>
      <c r="EK130" s="577"/>
      <c r="EL130" s="577"/>
      <c r="EM130" s="577"/>
      <c r="EN130" s="577"/>
      <c r="EO130" s="577"/>
      <c r="EP130" s="577"/>
      <c r="EQ130" s="577"/>
      <c r="ER130" s="577"/>
      <c r="ES130" s="577"/>
      <c r="ET130" s="577"/>
      <c r="EU130" s="577"/>
      <c r="EV130" s="577"/>
      <c r="EW130" s="577"/>
      <c r="EX130" s="577"/>
      <c r="EY130" s="577"/>
      <c r="EZ130" s="577"/>
      <c r="FA130" s="577"/>
      <c r="FB130" s="577"/>
      <c r="FC130" s="577"/>
      <c r="FD130" s="577"/>
      <c r="FE130" s="577"/>
      <c r="FF130" s="577"/>
      <c r="FG130" s="577"/>
      <c r="FH130" s="577"/>
      <c r="FI130" s="577"/>
      <c r="FJ130" s="577"/>
      <c r="FK130" s="577"/>
      <c r="FL130" s="577"/>
      <c r="FM130" s="577"/>
      <c r="FN130" s="577"/>
      <c r="FO130" s="577"/>
      <c r="FP130" s="577"/>
      <c r="FQ130" s="577"/>
      <c r="FR130" s="577"/>
      <c r="FS130" s="577"/>
      <c r="FT130" s="577"/>
      <c r="FU130" s="577"/>
      <c r="FV130" s="577"/>
      <c r="FW130" s="577"/>
      <c r="FX130" s="577"/>
      <c r="FY130" s="577"/>
      <c r="FZ130" s="577"/>
      <c r="GA130" s="577"/>
      <c r="GB130" s="577"/>
      <c r="GC130" s="577"/>
      <c r="GD130" s="577"/>
      <c r="GE130" s="577"/>
      <c r="GF130" s="577"/>
      <c r="GG130" s="577"/>
      <c r="GH130" s="577"/>
      <c r="GI130" s="577"/>
      <c r="GJ130" s="577"/>
      <c r="GK130" s="577"/>
      <c r="GL130" s="577"/>
      <c r="GM130" s="577"/>
      <c r="GN130" s="577"/>
      <c r="GO130" s="577"/>
      <c r="GP130" s="577"/>
      <c r="GQ130" s="577"/>
      <c r="GR130" s="577"/>
      <c r="GS130" s="577"/>
      <c r="GT130" s="577"/>
      <c r="GU130" s="577"/>
      <c r="GV130" s="577"/>
      <c r="GW130" s="577"/>
      <c r="GX130" s="577"/>
      <c r="GY130" s="577"/>
      <c r="GZ130" s="577"/>
      <c r="HA130" s="577"/>
      <c r="HB130" s="577"/>
      <c r="HC130" s="577"/>
      <c r="HD130" s="577"/>
      <c r="HE130" s="577"/>
      <c r="HF130" s="577"/>
      <c r="HG130" s="577"/>
      <c r="HH130" s="577"/>
      <c r="HI130" s="577"/>
      <c r="HJ130" s="577"/>
      <c r="HK130" s="577"/>
      <c r="HL130" s="577"/>
      <c r="HM130" s="577"/>
      <c r="HN130" s="577"/>
      <c r="HO130" s="577"/>
      <c r="HP130" s="577"/>
      <c r="HQ130" s="577"/>
      <c r="HR130" s="577"/>
      <c r="HS130" s="577"/>
      <c r="HT130" s="577"/>
      <c r="HU130" s="577"/>
      <c r="HV130" s="577"/>
      <c r="HW130" s="577"/>
      <c r="HX130" s="577"/>
      <c r="HY130" s="577"/>
      <c r="HZ130" s="577"/>
      <c r="IA130" s="577"/>
      <c r="IB130" s="577"/>
      <c r="IC130" s="577"/>
      <c r="ID130" s="577"/>
      <c r="IE130" s="577"/>
      <c r="IF130" s="577"/>
      <c r="IG130" s="577"/>
      <c r="IH130" s="577"/>
      <c r="II130" s="577"/>
      <c r="IJ130" s="577"/>
      <c r="IK130" s="577"/>
      <c r="IL130" s="577"/>
      <c r="IM130" s="577"/>
    </row>
    <row r="131" spans="1:247" ht="21.75" customHeight="1" x14ac:dyDescent="0.2">
      <c r="A131" s="334"/>
      <c r="B131" s="334"/>
      <c r="C131" s="1716"/>
      <c r="D131" s="1717"/>
      <c r="E131" s="1717"/>
      <c r="F131" s="1717"/>
      <c r="G131" s="1717"/>
      <c r="H131" s="1717"/>
      <c r="I131" s="1717"/>
      <c r="J131" s="1717"/>
      <c r="K131" s="1717"/>
      <c r="L131" s="1717"/>
      <c r="M131" s="368"/>
      <c r="N131" s="1147"/>
      <c r="O131" s="1005"/>
      <c r="P131" s="1006"/>
      <c r="Q131" s="1006"/>
      <c r="R131" s="1006"/>
      <c r="S131" s="1148"/>
      <c r="T131" s="369"/>
      <c r="U131" s="369"/>
      <c r="V131" s="369"/>
      <c r="W131" s="369"/>
      <c r="X131" s="369"/>
      <c r="Y131" s="369"/>
      <c r="Z131" s="369"/>
      <c r="AA131" s="369"/>
      <c r="AB131" s="369"/>
      <c r="AC131" s="369"/>
      <c r="AD131" s="944"/>
      <c r="AE131" s="944"/>
      <c r="AF131" s="369"/>
      <c r="AG131" s="369"/>
      <c r="AH131" s="369"/>
      <c r="AI131" s="369"/>
      <c r="AJ131" s="369"/>
      <c r="AK131" s="369"/>
      <c r="AL131" s="369"/>
      <c r="AM131" s="369"/>
      <c r="AN131" s="464"/>
      <c r="BH131" s="469"/>
    </row>
    <row r="132" spans="1:247" x14ac:dyDescent="0.2">
      <c r="A132" s="371"/>
      <c r="B132" s="371"/>
      <c r="C132" s="372"/>
      <c r="D132" s="428"/>
      <c r="E132" s="392"/>
      <c r="F132" s="392"/>
      <c r="G132" s="372"/>
      <c r="H132" s="372"/>
      <c r="I132" s="372"/>
      <c r="J132" s="372"/>
      <c r="K132" s="485"/>
      <c r="L132" s="638"/>
      <c r="M132" s="372"/>
      <c r="N132" s="1172"/>
      <c r="O132" s="1068"/>
      <c r="P132" s="1068"/>
      <c r="Q132" s="1068"/>
      <c r="R132" s="1068"/>
      <c r="S132" s="1173"/>
      <c r="T132" s="392"/>
      <c r="U132" s="392"/>
      <c r="V132" s="1053"/>
      <c r="W132" s="392"/>
      <c r="X132" s="392"/>
      <c r="Y132" s="392"/>
      <c r="Z132" s="392"/>
      <c r="AA132" s="392"/>
      <c r="AB132" s="392"/>
      <c r="AC132" s="392"/>
      <c r="AD132" s="945"/>
      <c r="AE132" s="945"/>
      <c r="AF132" s="392"/>
      <c r="AG132" s="392"/>
      <c r="AH132" s="392"/>
      <c r="AI132" s="392"/>
      <c r="AJ132" s="392"/>
      <c r="AK132" s="392"/>
      <c r="AL132" s="392"/>
      <c r="AM132" s="461"/>
      <c r="AN132" s="464"/>
      <c r="BH132" s="485"/>
    </row>
    <row r="133" spans="1:247" s="514" customFormat="1" ht="34.5" customHeight="1" x14ac:dyDescent="0.2">
      <c r="A133" s="506" t="s">
        <v>641</v>
      </c>
      <c r="B133" s="507" t="s">
        <v>640</v>
      </c>
      <c r="C133" s="508" t="s">
        <v>639</v>
      </c>
      <c r="D133" s="509" t="s">
        <v>524</v>
      </c>
      <c r="E133" s="507"/>
      <c r="F133" s="507"/>
      <c r="G133" s="510"/>
      <c r="H133" s="507"/>
      <c r="I133" s="507"/>
      <c r="J133" s="507"/>
      <c r="K133" s="507"/>
      <c r="L133" s="666"/>
      <c r="M133" s="1040"/>
      <c r="N133" s="1156"/>
      <c r="O133" s="1008"/>
      <c r="P133" s="1008"/>
      <c r="Q133" s="1008"/>
      <c r="R133" s="1008"/>
      <c r="S133" s="1157"/>
      <c r="T133" s="511"/>
      <c r="U133" s="511"/>
      <c r="V133" s="1054"/>
      <c r="W133" s="507"/>
      <c r="X133" s="507"/>
      <c r="Y133" s="507"/>
      <c r="Z133" s="507"/>
      <c r="AA133" s="507"/>
      <c r="AB133" s="507"/>
      <c r="AC133" s="507"/>
      <c r="AD133" s="927"/>
      <c r="AE133" s="927"/>
      <c r="AF133" s="507"/>
      <c r="AG133" s="507"/>
      <c r="AH133" s="507"/>
      <c r="AI133" s="507"/>
      <c r="AJ133" s="507"/>
      <c r="AK133" s="507"/>
      <c r="AL133" s="507"/>
      <c r="AM133" s="507"/>
      <c r="AN133" s="512"/>
      <c r="AO133" s="513"/>
      <c r="AP133" s="513"/>
      <c r="AQ133" s="513"/>
      <c r="AR133" s="513"/>
      <c r="AS133" s="513"/>
      <c r="AT133" s="513"/>
      <c r="AU133" s="513"/>
      <c r="AV133" s="513"/>
      <c r="AW133" s="513"/>
      <c r="AX133" s="513"/>
      <c r="AY133" s="513"/>
      <c r="AZ133" s="513"/>
      <c r="BA133" s="513"/>
      <c r="BB133" s="513"/>
      <c r="BC133" s="513"/>
      <c r="BD133" s="513"/>
      <c r="BE133" s="513"/>
      <c r="BF133" s="513"/>
      <c r="BG133" s="513"/>
      <c r="BH133" s="507"/>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c r="CK133" s="513"/>
      <c r="CL133" s="513"/>
      <c r="CM133" s="513"/>
      <c r="CN133" s="513"/>
      <c r="CO133" s="513"/>
      <c r="CP133" s="513"/>
      <c r="CQ133" s="513"/>
      <c r="CR133" s="513"/>
      <c r="CS133" s="513"/>
      <c r="CT133" s="513"/>
      <c r="CU133" s="513"/>
      <c r="CV133" s="513"/>
      <c r="CW133" s="513"/>
      <c r="CX133" s="513"/>
      <c r="CY133" s="513"/>
      <c r="CZ133" s="513"/>
      <c r="DA133" s="513"/>
      <c r="DB133" s="513"/>
      <c r="DC133" s="513"/>
      <c r="DD133" s="513"/>
      <c r="DE133" s="513"/>
      <c r="DF133" s="513"/>
      <c r="DG133" s="513"/>
      <c r="DH133" s="513"/>
      <c r="DI133" s="513"/>
      <c r="DJ133" s="513"/>
      <c r="DK133" s="513"/>
      <c r="DL133" s="513"/>
      <c r="DM133" s="513"/>
      <c r="DN133" s="513"/>
      <c r="DO133" s="513"/>
      <c r="DP133" s="513"/>
      <c r="DQ133" s="513"/>
      <c r="DR133" s="513"/>
      <c r="DS133" s="513"/>
      <c r="DT133" s="513"/>
      <c r="DU133" s="513"/>
      <c r="DV133" s="513"/>
      <c r="DW133" s="513"/>
      <c r="DX133" s="513"/>
      <c r="DY133" s="513"/>
      <c r="DZ133" s="513"/>
      <c r="EA133" s="513"/>
      <c r="EB133" s="513"/>
      <c r="EC133" s="513"/>
      <c r="ED133" s="513"/>
      <c r="EE133" s="513"/>
      <c r="EF133" s="513"/>
      <c r="EG133" s="513"/>
      <c r="EH133" s="513"/>
      <c r="EI133" s="513"/>
      <c r="EJ133" s="513"/>
      <c r="EK133" s="513"/>
      <c r="EL133" s="513"/>
      <c r="EM133" s="513"/>
      <c r="EN133" s="513"/>
      <c r="EO133" s="513"/>
      <c r="EP133" s="513"/>
      <c r="EQ133" s="513"/>
      <c r="ER133" s="513"/>
      <c r="ES133" s="513"/>
      <c r="ET133" s="513"/>
      <c r="EU133" s="513"/>
      <c r="EV133" s="513"/>
      <c r="EW133" s="513"/>
      <c r="EX133" s="513"/>
      <c r="EY133" s="513"/>
      <c r="EZ133" s="513"/>
      <c r="FA133" s="513"/>
      <c r="FB133" s="513"/>
      <c r="FC133" s="513"/>
      <c r="FD133" s="513"/>
      <c r="FE133" s="513"/>
      <c r="FF133" s="513"/>
      <c r="FG133" s="513"/>
      <c r="FH133" s="513"/>
      <c r="FI133" s="513"/>
      <c r="FJ133" s="513"/>
      <c r="FK133" s="513"/>
      <c r="FL133" s="513"/>
      <c r="FM133" s="513"/>
      <c r="FN133" s="513"/>
      <c r="FO133" s="513"/>
      <c r="FP133" s="513"/>
      <c r="FQ133" s="513"/>
      <c r="FR133" s="513"/>
      <c r="FS133" s="513"/>
      <c r="FT133" s="513"/>
      <c r="FU133" s="513"/>
      <c r="FV133" s="513"/>
      <c r="FW133" s="513"/>
      <c r="FX133" s="513"/>
      <c r="FY133" s="513"/>
      <c r="FZ133" s="513"/>
      <c r="GA133" s="513"/>
      <c r="GB133" s="513"/>
      <c r="GC133" s="513"/>
      <c r="GD133" s="513"/>
      <c r="GE133" s="513"/>
      <c r="GF133" s="513"/>
      <c r="GG133" s="513"/>
      <c r="GH133" s="513"/>
      <c r="GI133" s="513"/>
      <c r="GJ133" s="513"/>
      <c r="GK133" s="513"/>
      <c r="GL133" s="513"/>
      <c r="GM133" s="513"/>
      <c r="GN133" s="513"/>
      <c r="GO133" s="513"/>
      <c r="GP133" s="513"/>
      <c r="GQ133" s="513"/>
      <c r="GR133" s="513"/>
      <c r="GS133" s="513"/>
      <c r="GT133" s="513"/>
      <c r="GU133" s="513"/>
      <c r="GV133" s="513"/>
      <c r="GW133" s="513"/>
      <c r="GX133" s="513"/>
      <c r="GY133" s="513"/>
      <c r="GZ133" s="513"/>
      <c r="HA133" s="513"/>
      <c r="HB133" s="513"/>
      <c r="HC133" s="513"/>
      <c r="HD133" s="513"/>
      <c r="HE133" s="513"/>
      <c r="HF133" s="513"/>
      <c r="HG133" s="513"/>
      <c r="HH133" s="513"/>
      <c r="HI133" s="513"/>
      <c r="HJ133" s="513"/>
      <c r="HK133" s="513"/>
      <c r="HL133" s="513"/>
      <c r="HM133" s="513"/>
      <c r="HN133" s="513"/>
      <c r="HO133" s="513"/>
      <c r="HP133" s="513"/>
      <c r="HQ133" s="513"/>
      <c r="HR133" s="513"/>
      <c r="HS133" s="513"/>
      <c r="HT133" s="513"/>
      <c r="HU133" s="513"/>
      <c r="HV133" s="513"/>
      <c r="HW133" s="513"/>
      <c r="HX133" s="513"/>
      <c r="HY133" s="513"/>
      <c r="HZ133" s="513"/>
      <c r="IA133" s="513"/>
      <c r="IB133" s="513"/>
      <c r="IC133" s="513"/>
      <c r="ID133" s="513"/>
      <c r="IE133" s="513"/>
      <c r="IF133" s="513"/>
      <c r="IG133" s="513"/>
      <c r="IH133" s="513"/>
      <c r="II133" s="513"/>
      <c r="IJ133" s="513"/>
      <c r="IK133" s="513"/>
      <c r="IL133" s="513"/>
    </row>
    <row r="134" spans="1:247" s="521" customFormat="1" ht="34.5" customHeight="1" x14ac:dyDescent="0.2">
      <c r="A134" s="515"/>
      <c r="B134" s="515"/>
      <c r="C134" s="516" t="s">
        <v>709</v>
      </c>
      <c r="D134" s="517"/>
      <c r="E134" s="518"/>
      <c r="F134" s="518"/>
      <c r="G134" s="518"/>
      <c r="H134" s="519"/>
      <c r="I134" s="519">
        <f>+I135+I136</f>
        <v>5</v>
      </c>
      <c r="J134" s="519">
        <f>+J135+J136</f>
        <v>5</v>
      </c>
      <c r="K134" s="519"/>
      <c r="L134" s="669"/>
      <c r="M134" s="1041"/>
      <c r="N134" s="1158"/>
      <c r="O134" s="1009"/>
      <c r="P134" s="1009"/>
      <c r="Q134" s="1009"/>
      <c r="R134" s="1009"/>
      <c r="S134" s="1159"/>
      <c r="T134" s="519"/>
      <c r="U134" s="519"/>
      <c r="V134" s="1055"/>
      <c r="W134" s="519"/>
      <c r="X134" s="519"/>
      <c r="Y134" s="519"/>
      <c r="Z134" s="520"/>
      <c r="AA134" s="519"/>
      <c r="AB134" s="519"/>
      <c r="AC134" s="519"/>
      <c r="AD134" s="928"/>
      <c r="AE134" s="928"/>
      <c r="AF134" s="520"/>
      <c r="AG134" s="519"/>
      <c r="AH134" s="519"/>
      <c r="AI134" s="519"/>
      <c r="AJ134" s="520"/>
      <c r="AK134" s="519"/>
      <c r="AL134" s="519"/>
      <c r="AM134" s="519"/>
      <c r="AN134" s="519"/>
      <c r="BH134" s="519"/>
    </row>
    <row r="135" spans="1:247" s="578" customFormat="1" ht="34.5" customHeight="1" x14ac:dyDescent="0.2">
      <c r="A135" s="569"/>
      <c r="B135" s="569" t="s">
        <v>379</v>
      </c>
      <c r="C135" s="583" t="s">
        <v>198</v>
      </c>
      <c r="D135" s="586" t="s">
        <v>789</v>
      </c>
      <c r="E135" s="594" t="s">
        <v>130</v>
      </c>
      <c r="F135" s="594"/>
      <c r="G135" s="586" t="s">
        <v>681</v>
      </c>
      <c r="H135" s="588"/>
      <c r="I135" s="586" t="s">
        <v>30</v>
      </c>
      <c r="J135" s="586" t="s">
        <v>30</v>
      </c>
      <c r="K135" s="720" t="s">
        <v>813</v>
      </c>
      <c r="L135" s="598" t="s">
        <v>779</v>
      </c>
      <c r="M135" s="1042"/>
      <c r="N135" s="1160">
        <v>24</v>
      </c>
      <c r="O135" s="1010"/>
      <c r="P135" s="1010"/>
      <c r="Q135" s="1010"/>
      <c r="R135" s="1064"/>
      <c r="S135" s="1161"/>
      <c r="T135" s="1328"/>
      <c r="U135" s="1317"/>
      <c r="V135" s="1056">
        <v>1</v>
      </c>
      <c r="W135" s="570" t="s">
        <v>314</v>
      </c>
      <c r="X135" s="570" t="s">
        <v>312</v>
      </c>
      <c r="Y135" s="570" t="s">
        <v>354</v>
      </c>
      <c r="Z135" s="571">
        <v>1</v>
      </c>
      <c r="AA135" s="572" t="s">
        <v>314</v>
      </c>
      <c r="AB135" s="572" t="s">
        <v>312</v>
      </c>
      <c r="AC135" s="572" t="s">
        <v>354</v>
      </c>
      <c r="AD135" s="1319"/>
      <c r="AE135" s="937" t="str">
        <f t="shared" ref="AE135" si="9">IF(AD135="","",+AD135)</f>
        <v/>
      </c>
      <c r="AF135" s="596">
        <v>1</v>
      </c>
      <c r="AG135" s="596" t="s">
        <v>314</v>
      </c>
      <c r="AH135" s="596" t="s">
        <v>312</v>
      </c>
      <c r="AI135" s="596" t="s">
        <v>354</v>
      </c>
      <c r="AJ135" s="571">
        <v>1</v>
      </c>
      <c r="AK135" s="572" t="s">
        <v>314</v>
      </c>
      <c r="AL135" s="572" t="s">
        <v>312</v>
      </c>
      <c r="AM135" s="572" t="s">
        <v>354</v>
      </c>
      <c r="AN135" s="591" t="s">
        <v>591</v>
      </c>
      <c r="AO135" s="577"/>
      <c r="AP135" s="577"/>
      <c r="AQ135" s="577"/>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c r="EA135" s="577"/>
      <c r="EB135" s="577"/>
      <c r="EC135" s="577"/>
      <c r="ED135" s="577"/>
      <c r="EE135" s="577"/>
      <c r="EF135" s="577"/>
      <c r="EG135" s="577"/>
      <c r="EH135" s="577"/>
      <c r="EI135" s="577"/>
      <c r="EJ135" s="577"/>
      <c r="EK135" s="577"/>
      <c r="EL135" s="577"/>
      <c r="EM135" s="577"/>
      <c r="EN135" s="577"/>
      <c r="EO135" s="577"/>
      <c r="EP135" s="577"/>
      <c r="EQ135" s="577"/>
      <c r="ER135" s="577"/>
      <c r="ES135" s="577"/>
      <c r="ET135" s="577"/>
      <c r="EU135" s="577"/>
      <c r="EV135" s="577"/>
      <c r="EW135" s="577"/>
      <c r="EX135" s="577"/>
      <c r="EY135" s="577"/>
      <c r="EZ135" s="577"/>
      <c r="FA135" s="577"/>
      <c r="FB135" s="577"/>
      <c r="FC135" s="577"/>
      <c r="FD135" s="577"/>
      <c r="FE135" s="577"/>
      <c r="FF135" s="577"/>
      <c r="FG135" s="577"/>
      <c r="FH135" s="577"/>
      <c r="FI135" s="577"/>
      <c r="FJ135" s="577"/>
      <c r="FK135" s="577"/>
      <c r="FL135" s="577"/>
      <c r="FM135" s="577"/>
      <c r="FN135" s="577"/>
      <c r="FO135" s="577"/>
      <c r="FP135" s="577"/>
      <c r="FQ135" s="577"/>
      <c r="FR135" s="577"/>
      <c r="FS135" s="577"/>
      <c r="FT135" s="577"/>
      <c r="FU135" s="577"/>
      <c r="FV135" s="577"/>
      <c r="FW135" s="577"/>
      <c r="FX135" s="577"/>
      <c r="FY135" s="577"/>
      <c r="FZ135" s="577"/>
      <c r="GA135" s="577"/>
      <c r="GB135" s="577"/>
      <c r="GC135" s="577"/>
      <c r="GD135" s="577"/>
      <c r="GE135" s="577"/>
      <c r="GF135" s="577"/>
      <c r="GG135" s="577"/>
      <c r="GH135" s="577"/>
      <c r="GI135" s="577"/>
      <c r="GJ135" s="577"/>
      <c r="GK135" s="577"/>
      <c r="GL135" s="577"/>
      <c r="GM135" s="577"/>
      <c r="GN135" s="577"/>
      <c r="GO135" s="577"/>
      <c r="GP135" s="577"/>
      <c r="GQ135" s="577"/>
      <c r="GR135" s="577"/>
      <c r="GS135" s="577"/>
      <c r="GT135" s="577"/>
      <c r="GU135" s="577"/>
      <c r="GV135" s="577"/>
      <c r="GW135" s="577"/>
      <c r="GX135" s="577"/>
      <c r="GY135" s="577"/>
      <c r="GZ135" s="577"/>
      <c r="HA135" s="577"/>
      <c r="HB135" s="577"/>
      <c r="HC135" s="577"/>
      <c r="HD135" s="577"/>
      <c r="HE135" s="577"/>
      <c r="HF135" s="577"/>
      <c r="HG135" s="577"/>
      <c r="HH135" s="577"/>
      <c r="HI135" s="577"/>
      <c r="HJ135" s="577"/>
      <c r="HK135" s="577"/>
      <c r="HL135" s="577"/>
      <c r="HM135" s="577"/>
      <c r="HN135" s="577"/>
      <c r="HO135" s="577"/>
      <c r="HP135" s="577"/>
      <c r="HQ135" s="577"/>
      <c r="HR135" s="577"/>
      <c r="HS135" s="577"/>
      <c r="HT135" s="577"/>
      <c r="HU135" s="577"/>
      <c r="HV135" s="577"/>
      <c r="HW135" s="577"/>
      <c r="HX135" s="577"/>
      <c r="HY135" s="577"/>
      <c r="HZ135" s="577"/>
      <c r="IA135" s="577"/>
      <c r="IB135" s="577"/>
      <c r="IC135" s="577"/>
      <c r="ID135" s="577"/>
      <c r="IE135" s="577"/>
      <c r="IF135" s="577"/>
      <c r="IG135" s="577"/>
      <c r="IH135" s="577"/>
      <c r="II135" s="577"/>
      <c r="IJ135" s="577"/>
      <c r="IK135" s="577"/>
      <c r="IL135" s="577"/>
      <c r="IM135" s="577"/>
    </row>
    <row r="136" spans="1:247" s="521" customFormat="1" ht="34.5" customHeight="1" x14ac:dyDescent="0.2">
      <c r="A136" s="524" t="s">
        <v>714</v>
      </c>
      <c r="B136" s="524" t="s">
        <v>338</v>
      </c>
      <c r="C136" s="525" t="s">
        <v>715</v>
      </c>
      <c r="D136" s="526"/>
      <c r="E136" s="526" t="s">
        <v>130</v>
      </c>
      <c r="F136" s="526"/>
      <c r="G136" s="527"/>
      <c r="H136" s="528" t="s">
        <v>716</v>
      </c>
      <c r="I136" s="529" t="s">
        <v>56</v>
      </c>
      <c r="J136" s="528" t="s">
        <v>56</v>
      </c>
      <c r="K136" s="529"/>
      <c r="L136" s="599"/>
      <c r="M136" s="1037"/>
      <c r="N136" s="1165"/>
      <c r="O136" s="1065"/>
      <c r="P136" s="1021"/>
      <c r="Q136" s="1021"/>
      <c r="R136" s="1021"/>
      <c r="S136" s="1166"/>
      <c r="T136" s="530"/>
      <c r="U136" s="530"/>
      <c r="V136" s="1050"/>
      <c r="W136" s="532"/>
      <c r="X136" s="532"/>
      <c r="Y136" s="532"/>
      <c r="Z136" s="533"/>
      <c r="AA136" s="534"/>
      <c r="AB136" s="534"/>
      <c r="AC136" s="534"/>
      <c r="AD136" s="943"/>
      <c r="AE136" s="943"/>
      <c r="AF136" s="535"/>
      <c r="AG136" s="534"/>
      <c r="AH136" s="534"/>
      <c r="AI136" s="534"/>
      <c r="AJ136" s="535"/>
      <c r="AK136" s="534"/>
      <c r="AL136" s="534"/>
      <c r="AM136" s="534"/>
      <c r="AN136" s="536"/>
    </row>
    <row r="137" spans="1:247" ht="34.5" customHeight="1" x14ac:dyDescent="0.2">
      <c r="A137" s="447"/>
      <c r="B137" s="601" t="s">
        <v>517</v>
      </c>
      <c r="C137" s="602" t="s">
        <v>564</v>
      </c>
      <c r="D137" s="611" t="s">
        <v>717</v>
      </c>
      <c r="E137" s="594" t="s">
        <v>675</v>
      </c>
      <c r="F137" s="594" t="s">
        <v>677</v>
      </c>
      <c r="G137" s="586" t="s">
        <v>673</v>
      </c>
      <c r="H137" s="588"/>
      <c r="I137" s="586">
        <v>2</v>
      </c>
      <c r="J137" s="586">
        <v>2</v>
      </c>
      <c r="K137" s="595" t="s">
        <v>668</v>
      </c>
      <c r="L137" s="598">
        <v>12</v>
      </c>
      <c r="M137" s="1043"/>
      <c r="N137" s="1160"/>
      <c r="O137" s="1010"/>
      <c r="P137" s="1010">
        <v>18</v>
      </c>
      <c r="Q137" s="1010"/>
      <c r="R137" s="1064"/>
      <c r="S137" s="1161"/>
      <c r="T137" s="1328"/>
      <c r="U137" s="1318"/>
      <c r="V137" s="1056">
        <v>1</v>
      </c>
      <c r="W137" s="570" t="s">
        <v>311</v>
      </c>
      <c r="X137" s="570" t="s">
        <v>669</v>
      </c>
      <c r="Y137" s="570" t="s">
        <v>355</v>
      </c>
      <c r="Z137" s="571">
        <v>1</v>
      </c>
      <c r="AA137" s="572" t="s">
        <v>314</v>
      </c>
      <c r="AB137" s="572" t="s">
        <v>312</v>
      </c>
      <c r="AC137" s="572" t="s">
        <v>353</v>
      </c>
      <c r="AD137" s="1318"/>
      <c r="AE137" s="937" t="str">
        <f t="shared" ref="AE137:AE139" si="10">IF(AD137="","",+AD137)</f>
        <v/>
      </c>
      <c r="AF137" s="596">
        <v>1</v>
      </c>
      <c r="AG137" s="596" t="s">
        <v>314</v>
      </c>
      <c r="AH137" s="596" t="s">
        <v>358</v>
      </c>
      <c r="AI137" s="596" t="s">
        <v>412</v>
      </c>
      <c r="AJ137" s="571">
        <v>1</v>
      </c>
      <c r="AK137" s="572" t="s">
        <v>314</v>
      </c>
      <c r="AL137" s="572" t="s">
        <v>358</v>
      </c>
      <c r="AM137" s="572" t="s">
        <v>412</v>
      </c>
      <c r="AN137" s="468" t="s">
        <v>579</v>
      </c>
      <c r="BH137" s="496"/>
    </row>
    <row r="138" spans="1:247" ht="34.5" customHeight="1" x14ac:dyDescent="0.2">
      <c r="A138" s="447"/>
      <c r="B138" s="601" t="s">
        <v>339</v>
      </c>
      <c r="C138" s="602" t="s">
        <v>565</v>
      </c>
      <c r="D138" s="611" t="s">
        <v>718</v>
      </c>
      <c r="E138" s="594" t="s">
        <v>675</v>
      </c>
      <c r="F138" s="594" t="s">
        <v>677</v>
      </c>
      <c r="G138" s="586" t="s">
        <v>674</v>
      </c>
      <c r="H138" s="588"/>
      <c r="I138" s="586">
        <v>2</v>
      </c>
      <c r="J138" s="586">
        <v>2</v>
      </c>
      <c r="K138" s="595" t="s">
        <v>671</v>
      </c>
      <c r="L138" s="598">
        <v>11</v>
      </c>
      <c r="M138" s="1043"/>
      <c r="N138" s="1160"/>
      <c r="O138" s="1010"/>
      <c r="P138" s="1010">
        <v>18</v>
      </c>
      <c r="Q138" s="1010"/>
      <c r="R138" s="1064"/>
      <c r="S138" s="1161"/>
      <c r="T138" s="1318"/>
      <c r="U138" s="1318"/>
      <c r="V138" s="1056">
        <v>1</v>
      </c>
      <c r="W138" s="570" t="s">
        <v>311</v>
      </c>
      <c r="X138" s="570" t="s">
        <v>669</v>
      </c>
      <c r="Y138" s="570"/>
      <c r="Z138" s="571">
        <v>1</v>
      </c>
      <c r="AA138" s="572" t="s">
        <v>314</v>
      </c>
      <c r="AB138" s="572" t="s">
        <v>312</v>
      </c>
      <c r="AC138" s="572" t="s">
        <v>353</v>
      </c>
      <c r="AD138" s="1318"/>
      <c r="AE138" s="937" t="str">
        <f t="shared" si="10"/>
        <v/>
      </c>
      <c r="AF138" s="596">
        <v>1</v>
      </c>
      <c r="AG138" s="596" t="s">
        <v>314</v>
      </c>
      <c r="AH138" s="596" t="s">
        <v>312</v>
      </c>
      <c r="AI138" s="596" t="s">
        <v>353</v>
      </c>
      <c r="AJ138" s="571">
        <v>1</v>
      </c>
      <c r="AK138" s="572" t="s">
        <v>314</v>
      </c>
      <c r="AL138" s="572" t="s">
        <v>312</v>
      </c>
      <c r="AM138" s="572" t="s">
        <v>353</v>
      </c>
      <c r="AN138" s="468" t="s">
        <v>580</v>
      </c>
      <c r="BH138" s="496"/>
    </row>
    <row r="139" spans="1:247" ht="34.5" customHeight="1" x14ac:dyDescent="0.2">
      <c r="A139" s="447"/>
      <c r="B139" s="601" t="s">
        <v>340</v>
      </c>
      <c r="C139" s="602" t="s">
        <v>566</v>
      </c>
      <c r="D139" s="611" t="s">
        <v>719</v>
      </c>
      <c r="E139" s="594" t="s">
        <v>675</v>
      </c>
      <c r="F139" s="594" t="s">
        <v>677</v>
      </c>
      <c r="G139" s="586" t="s">
        <v>674</v>
      </c>
      <c r="H139" s="588"/>
      <c r="I139" s="586">
        <v>2</v>
      </c>
      <c r="J139" s="586">
        <v>2</v>
      </c>
      <c r="K139" s="595" t="s">
        <v>1120</v>
      </c>
      <c r="L139" s="598">
        <v>14</v>
      </c>
      <c r="M139" s="1043"/>
      <c r="N139" s="1160"/>
      <c r="O139" s="1010"/>
      <c r="P139" s="1010">
        <v>18</v>
      </c>
      <c r="Q139" s="1010"/>
      <c r="R139" s="1064"/>
      <c r="S139" s="1161"/>
      <c r="T139" s="1366"/>
      <c r="U139" s="1367"/>
      <c r="V139" s="1056">
        <v>1</v>
      </c>
      <c r="W139" s="570" t="s">
        <v>311</v>
      </c>
      <c r="X139" s="570" t="s">
        <v>669</v>
      </c>
      <c r="Y139" s="570"/>
      <c r="Z139" s="571">
        <v>1</v>
      </c>
      <c r="AA139" s="572" t="s">
        <v>314</v>
      </c>
      <c r="AB139" s="572" t="s">
        <v>312</v>
      </c>
      <c r="AC139" s="572" t="s">
        <v>353</v>
      </c>
      <c r="AD139" s="1318"/>
      <c r="AE139" s="937" t="str">
        <f t="shared" si="10"/>
        <v/>
      </c>
      <c r="AF139" s="596">
        <v>1</v>
      </c>
      <c r="AG139" s="596" t="s">
        <v>314</v>
      </c>
      <c r="AH139" s="596" t="s">
        <v>312</v>
      </c>
      <c r="AI139" s="596" t="s">
        <v>353</v>
      </c>
      <c r="AJ139" s="571">
        <v>1</v>
      </c>
      <c r="AK139" s="572" t="s">
        <v>314</v>
      </c>
      <c r="AL139" s="572" t="s">
        <v>312</v>
      </c>
      <c r="AM139" s="572" t="s">
        <v>353</v>
      </c>
      <c r="AN139" s="468" t="s">
        <v>580</v>
      </c>
      <c r="BH139" s="496"/>
    </row>
    <row r="140" spans="1:247" s="521" customFormat="1" ht="34.5" customHeight="1" x14ac:dyDescent="0.2">
      <c r="A140" s="515"/>
      <c r="B140" s="515"/>
      <c r="C140" s="516" t="s">
        <v>655</v>
      </c>
      <c r="D140" s="517"/>
      <c r="E140" s="518"/>
      <c r="F140" s="518"/>
      <c r="G140" s="518"/>
      <c r="H140" s="519"/>
      <c r="I140" s="519">
        <f>+I141+I142+I143+I144+I146</f>
        <v>18</v>
      </c>
      <c r="J140" s="519">
        <f>+J141+J142+J143+J144+J146</f>
        <v>18</v>
      </c>
      <c r="K140" s="519"/>
      <c r="L140" s="669"/>
      <c r="M140" s="1041"/>
      <c r="N140" s="1158"/>
      <c r="O140" s="1009"/>
      <c r="P140" s="1009"/>
      <c r="Q140" s="1009"/>
      <c r="R140" s="1009"/>
      <c r="S140" s="1159"/>
      <c r="T140" s="519"/>
      <c r="U140" s="519"/>
      <c r="V140" s="1055"/>
      <c r="W140" s="519"/>
      <c r="X140" s="519"/>
      <c r="Y140" s="519"/>
      <c r="Z140" s="520"/>
      <c r="AA140" s="519"/>
      <c r="AB140" s="519"/>
      <c r="AC140" s="519"/>
      <c r="AD140" s="928"/>
      <c r="AE140" s="928"/>
      <c r="AF140" s="520"/>
      <c r="AG140" s="519"/>
      <c r="AH140" s="519"/>
      <c r="AI140" s="519"/>
      <c r="AJ140" s="520"/>
      <c r="AK140" s="519"/>
      <c r="AL140" s="519"/>
      <c r="AM140" s="519"/>
      <c r="AN140" s="519"/>
      <c r="BH140" s="519"/>
    </row>
    <row r="141" spans="1:247" s="578" customFormat="1" ht="34.5" customHeight="1" x14ac:dyDescent="0.2">
      <c r="A141" s="569"/>
      <c r="B141" s="569" t="s">
        <v>438</v>
      </c>
      <c r="C141" s="583" t="s">
        <v>439</v>
      </c>
      <c r="D141" s="586" t="s">
        <v>787</v>
      </c>
      <c r="E141" s="594" t="s">
        <v>130</v>
      </c>
      <c r="F141" s="569" t="s">
        <v>712</v>
      </c>
      <c r="G141" s="586" t="s">
        <v>681</v>
      </c>
      <c r="H141" s="588"/>
      <c r="I141" s="586" t="s">
        <v>84</v>
      </c>
      <c r="J141" s="586" t="s">
        <v>84</v>
      </c>
      <c r="K141" s="600" t="s">
        <v>710</v>
      </c>
      <c r="L141" s="626" t="s">
        <v>711</v>
      </c>
      <c r="M141" s="1042"/>
      <c r="N141" s="1160">
        <v>24</v>
      </c>
      <c r="O141" s="1010"/>
      <c r="P141" s="1010">
        <v>24</v>
      </c>
      <c r="Q141" s="1010"/>
      <c r="R141" s="1064"/>
      <c r="S141" s="1161"/>
      <c r="T141" s="1318"/>
      <c r="U141" s="1328"/>
      <c r="V141" s="1056" t="s">
        <v>689</v>
      </c>
      <c r="W141" s="570" t="s">
        <v>348</v>
      </c>
      <c r="X141" s="570" t="s">
        <v>349</v>
      </c>
      <c r="Y141" s="570" t="s">
        <v>713</v>
      </c>
      <c r="Z141" s="571">
        <v>1</v>
      </c>
      <c r="AA141" s="572" t="s">
        <v>314</v>
      </c>
      <c r="AB141" s="572" t="s">
        <v>350</v>
      </c>
      <c r="AC141" s="572" t="s">
        <v>351</v>
      </c>
      <c r="AD141" s="1319"/>
      <c r="AE141" s="937" t="str">
        <f t="shared" ref="AE141:AE143" si="11">IF(AD141="","",+AD141)</f>
        <v/>
      </c>
      <c r="AF141" s="596">
        <v>1</v>
      </c>
      <c r="AG141" s="596" t="s">
        <v>314</v>
      </c>
      <c r="AH141" s="596" t="s">
        <v>350</v>
      </c>
      <c r="AI141" s="596" t="s">
        <v>351</v>
      </c>
      <c r="AJ141" s="571">
        <v>1</v>
      </c>
      <c r="AK141" s="572" t="s">
        <v>314</v>
      </c>
      <c r="AL141" s="572" t="s">
        <v>350</v>
      </c>
      <c r="AM141" s="572" t="s">
        <v>351</v>
      </c>
      <c r="AN141" s="591" t="s">
        <v>589</v>
      </c>
      <c r="AO141" s="577"/>
      <c r="AP141" s="577"/>
      <c r="AQ141" s="577"/>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c r="EA141" s="577"/>
      <c r="EB141" s="577"/>
      <c r="EC141" s="577"/>
      <c r="ED141" s="577"/>
      <c r="EE141" s="577"/>
      <c r="EF141" s="577"/>
      <c r="EG141" s="577"/>
      <c r="EH141" s="577"/>
      <c r="EI141" s="577"/>
      <c r="EJ141" s="577"/>
      <c r="EK141" s="577"/>
      <c r="EL141" s="577"/>
      <c r="EM141" s="577"/>
      <c r="EN141" s="577"/>
      <c r="EO141" s="577"/>
      <c r="EP141" s="577"/>
      <c r="EQ141" s="577"/>
      <c r="ER141" s="577"/>
      <c r="ES141" s="577"/>
      <c r="ET141" s="577"/>
      <c r="EU141" s="577"/>
      <c r="EV141" s="577"/>
      <c r="EW141" s="577"/>
      <c r="EX141" s="577"/>
      <c r="EY141" s="577"/>
      <c r="EZ141" s="577"/>
      <c r="FA141" s="577"/>
      <c r="FB141" s="577"/>
      <c r="FC141" s="577"/>
      <c r="FD141" s="577"/>
      <c r="FE141" s="577"/>
      <c r="FF141" s="577"/>
      <c r="FG141" s="577"/>
      <c r="FH141" s="577"/>
      <c r="FI141" s="577"/>
      <c r="FJ141" s="577"/>
      <c r="FK141" s="577"/>
      <c r="FL141" s="577"/>
      <c r="FM141" s="577"/>
      <c r="FN141" s="577"/>
      <c r="FO141" s="577"/>
      <c r="FP141" s="577"/>
      <c r="FQ141" s="577"/>
      <c r="FR141" s="577"/>
      <c r="FS141" s="577"/>
      <c r="FT141" s="577"/>
      <c r="FU141" s="577"/>
      <c r="FV141" s="577"/>
      <c r="FW141" s="577"/>
      <c r="FX141" s="577"/>
      <c r="FY141" s="577"/>
      <c r="FZ141" s="577"/>
      <c r="GA141" s="577"/>
      <c r="GB141" s="577"/>
      <c r="GC141" s="577"/>
      <c r="GD141" s="577"/>
      <c r="GE141" s="577"/>
      <c r="GF141" s="577"/>
      <c r="GG141" s="577"/>
      <c r="GH141" s="577"/>
      <c r="GI141" s="577"/>
      <c r="GJ141" s="577"/>
      <c r="GK141" s="577"/>
      <c r="GL141" s="577"/>
      <c r="GM141" s="577"/>
      <c r="GN141" s="577"/>
      <c r="GO141" s="577"/>
      <c r="GP141" s="577"/>
      <c r="GQ141" s="577"/>
      <c r="GR141" s="577"/>
      <c r="GS141" s="577"/>
      <c r="GT141" s="577"/>
      <c r="GU141" s="577"/>
      <c r="GV141" s="577"/>
      <c r="GW141" s="577"/>
      <c r="GX141" s="577"/>
      <c r="GY141" s="577"/>
      <c r="GZ141" s="577"/>
      <c r="HA141" s="577"/>
      <c r="HB141" s="577"/>
      <c r="HC141" s="577"/>
      <c r="HD141" s="577"/>
      <c r="HE141" s="577"/>
      <c r="HF141" s="577"/>
      <c r="HG141" s="577"/>
      <c r="HH141" s="577"/>
      <c r="HI141" s="577"/>
      <c r="HJ141" s="577"/>
      <c r="HK141" s="577"/>
      <c r="HL141" s="577"/>
      <c r="HM141" s="577"/>
      <c r="HN141" s="577"/>
      <c r="HO141" s="577"/>
      <c r="HP141" s="577"/>
      <c r="HQ141" s="577"/>
      <c r="HR141" s="577"/>
      <c r="HS141" s="577"/>
      <c r="HT141" s="577"/>
      <c r="HU141" s="577"/>
      <c r="HV141" s="577"/>
      <c r="HW141" s="577"/>
      <c r="HX141" s="577"/>
      <c r="HY141" s="577"/>
      <c r="HZ141" s="577"/>
      <c r="IA141" s="577"/>
      <c r="IB141" s="577"/>
      <c r="IC141" s="577"/>
      <c r="ID141" s="577"/>
      <c r="IE141" s="577"/>
      <c r="IF141" s="577"/>
      <c r="IG141" s="577"/>
      <c r="IH141" s="577"/>
      <c r="II141" s="577"/>
      <c r="IJ141" s="577"/>
      <c r="IK141" s="577"/>
      <c r="IL141" s="577"/>
      <c r="IM141" s="577"/>
    </row>
    <row r="142" spans="1:247" s="578" customFormat="1" ht="34.5" customHeight="1" x14ac:dyDescent="0.2">
      <c r="A142" s="569"/>
      <c r="B142" s="569" t="s">
        <v>378</v>
      </c>
      <c r="C142" s="583" t="s">
        <v>197</v>
      </c>
      <c r="D142" s="586" t="s">
        <v>788</v>
      </c>
      <c r="E142" s="594" t="s">
        <v>130</v>
      </c>
      <c r="F142" s="569" t="s">
        <v>102</v>
      </c>
      <c r="G142" s="586" t="s">
        <v>681</v>
      </c>
      <c r="H142" s="588"/>
      <c r="I142" s="586" t="s">
        <v>84</v>
      </c>
      <c r="J142" s="586" t="s">
        <v>84</v>
      </c>
      <c r="K142" s="718" t="s">
        <v>811</v>
      </c>
      <c r="L142" s="598" t="s">
        <v>24</v>
      </c>
      <c r="M142" s="1042"/>
      <c r="N142" s="1160">
        <v>24</v>
      </c>
      <c r="O142" s="1010"/>
      <c r="P142" s="1010">
        <v>24</v>
      </c>
      <c r="Q142" s="1010"/>
      <c r="R142" s="1064"/>
      <c r="S142" s="1161"/>
      <c r="T142" s="1318"/>
      <c r="U142" s="1318"/>
      <c r="V142" s="1056" t="s">
        <v>689</v>
      </c>
      <c r="W142" s="570" t="s">
        <v>348</v>
      </c>
      <c r="X142" s="570" t="s">
        <v>349</v>
      </c>
      <c r="Y142" s="570" t="s">
        <v>713</v>
      </c>
      <c r="Z142" s="571">
        <v>1</v>
      </c>
      <c r="AA142" s="572" t="s">
        <v>314</v>
      </c>
      <c r="AB142" s="572" t="s">
        <v>350</v>
      </c>
      <c r="AC142" s="572" t="s">
        <v>351</v>
      </c>
      <c r="AD142" s="1319"/>
      <c r="AE142" s="937" t="str">
        <f t="shared" si="11"/>
        <v/>
      </c>
      <c r="AF142" s="596">
        <v>1</v>
      </c>
      <c r="AG142" s="596" t="s">
        <v>314</v>
      </c>
      <c r="AH142" s="596" t="s">
        <v>350</v>
      </c>
      <c r="AI142" s="596" t="s">
        <v>351</v>
      </c>
      <c r="AJ142" s="571">
        <v>1</v>
      </c>
      <c r="AK142" s="572" t="s">
        <v>314</v>
      </c>
      <c r="AL142" s="572" t="s">
        <v>350</v>
      </c>
      <c r="AM142" s="572" t="s">
        <v>351</v>
      </c>
      <c r="AN142" s="591" t="s">
        <v>590</v>
      </c>
      <c r="AO142" s="577"/>
      <c r="AP142" s="577"/>
      <c r="AQ142" s="577"/>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c r="EA142" s="577"/>
      <c r="EB142" s="577"/>
      <c r="EC142" s="577"/>
      <c r="ED142" s="577"/>
      <c r="EE142" s="577"/>
      <c r="EF142" s="577"/>
      <c r="EG142" s="577"/>
      <c r="EH142" s="577"/>
      <c r="EI142" s="577"/>
      <c r="EJ142" s="577"/>
      <c r="EK142" s="577"/>
      <c r="EL142" s="577"/>
      <c r="EM142" s="577"/>
      <c r="EN142" s="577"/>
      <c r="EO142" s="577"/>
      <c r="EP142" s="577"/>
      <c r="EQ142" s="577"/>
      <c r="ER142" s="577"/>
      <c r="ES142" s="577"/>
      <c r="ET142" s="577"/>
      <c r="EU142" s="577"/>
      <c r="EV142" s="577"/>
      <c r="EW142" s="577"/>
      <c r="EX142" s="577"/>
      <c r="EY142" s="577"/>
      <c r="EZ142" s="577"/>
      <c r="FA142" s="577"/>
      <c r="FB142" s="577"/>
      <c r="FC142" s="577"/>
      <c r="FD142" s="577"/>
      <c r="FE142" s="577"/>
      <c r="FF142" s="577"/>
      <c r="FG142" s="577"/>
      <c r="FH142" s="577"/>
      <c r="FI142" s="577"/>
      <c r="FJ142" s="577"/>
      <c r="FK142" s="577"/>
      <c r="FL142" s="577"/>
      <c r="FM142" s="577"/>
      <c r="FN142" s="577"/>
      <c r="FO142" s="577"/>
      <c r="FP142" s="577"/>
      <c r="FQ142" s="577"/>
      <c r="FR142" s="577"/>
      <c r="FS142" s="577"/>
      <c r="FT142" s="577"/>
      <c r="FU142" s="577"/>
      <c r="FV142" s="577"/>
      <c r="FW142" s="577"/>
      <c r="FX142" s="577"/>
      <c r="FY142" s="577"/>
      <c r="FZ142" s="577"/>
      <c r="GA142" s="577"/>
      <c r="GB142" s="577"/>
      <c r="GC142" s="577"/>
      <c r="GD142" s="577"/>
      <c r="GE142" s="577"/>
      <c r="GF142" s="577"/>
      <c r="GG142" s="577"/>
      <c r="GH142" s="577"/>
      <c r="GI142" s="577"/>
      <c r="GJ142" s="577"/>
      <c r="GK142" s="577"/>
      <c r="GL142" s="577"/>
      <c r="GM142" s="577"/>
      <c r="GN142" s="577"/>
      <c r="GO142" s="577"/>
      <c r="GP142" s="577"/>
      <c r="GQ142" s="577"/>
      <c r="GR142" s="577"/>
      <c r="GS142" s="577"/>
      <c r="GT142" s="577"/>
      <c r="GU142" s="577"/>
      <c r="GV142" s="577"/>
      <c r="GW142" s="577"/>
      <c r="GX142" s="577"/>
      <c r="GY142" s="577"/>
      <c r="GZ142" s="577"/>
      <c r="HA142" s="577"/>
      <c r="HB142" s="577"/>
      <c r="HC142" s="577"/>
      <c r="HD142" s="577"/>
      <c r="HE142" s="577"/>
      <c r="HF142" s="577"/>
      <c r="HG142" s="577"/>
      <c r="HH142" s="577"/>
      <c r="HI142" s="577"/>
      <c r="HJ142" s="577"/>
      <c r="HK142" s="577"/>
      <c r="HL142" s="577"/>
      <c r="HM142" s="577"/>
      <c r="HN142" s="577"/>
      <c r="HO142" s="577"/>
      <c r="HP142" s="577"/>
      <c r="HQ142" s="577"/>
      <c r="HR142" s="577"/>
      <c r="HS142" s="577"/>
      <c r="HT142" s="577"/>
      <c r="HU142" s="577"/>
      <c r="HV142" s="577"/>
      <c r="HW142" s="577"/>
      <c r="HX142" s="577"/>
      <c r="HY142" s="577"/>
      <c r="HZ142" s="577"/>
      <c r="IA142" s="577"/>
      <c r="IB142" s="577"/>
      <c r="IC142" s="577"/>
      <c r="ID142" s="577"/>
      <c r="IE142" s="577"/>
      <c r="IF142" s="577"/>
      <c r="IG142" s="577"/>
      <c r="IH142" s="577"/>
      <c r="II142" s="577"/>
      <c r="IJ142" s="577"/>
      <c r="IK142" s="577"/>
      <c r="IL142" s="577"/>
      <c r="IM142" s="577"/>
    </row>
    <row r="143" spans="1:247" s="578" customFormat="1" ht="34.5" customHeight="1" x14ac:dyDescent="0.2">
      <c r="A143" s="569"/>
      <c r="B143" s="569" t="s">
        <v>720</v>
      </c>
      <c r="C143" s="583" t="s">
        <v>759</v>
      </c>
      <c r="D143" s="586" t="s">
        <v>790</v>
      </c>
      <c r="E143" s="594" t="s">
        <v>130</v>
      </c>
      <c r="F143" s="594"/>
      <c r="G143" s="586" t="s">
        <v>681</v>
      </c>
      <c r="H143" s="588"/>
      <c r="I143" s="586" t="s">
        <v>30</v>
      </c>
      <c r="J143" s="586" t="s">
        <v>30</v>
      </c>
      <c r="K143" s="719" t="s">
        <v>812</v>
      </c>
      <c r="L143" s="598" t="s">
        <v>57</v>
      </c>
      <c r="M143" s="1042"/>
      <c r="N143" s="1160">
        <v>24</v>
      </c>
      <c r="O143" s="1010"/>
      <c r="P143" s="1010"/>
      <c r="Q143" s="1010"/>
      <c r="R143" s="1064"/>
      <c r="S143" s="1161"/>
      <c r="T143" s="1318"/>
      <c r="U143" s="1318"/>
      <c r="V143" s="1056" t="s">
        <v>689</v>
      </c>
      <c r="W143" s="570" t="s">
        <v>348</v>
      </c>
      <c r="X143" s="570" t="s">
        <v>312</v>
      </c>
      <c r="Y143" s="570" t="s">
        <v>414</v>
      </c>
      <c r="Z143" s="571">
        <v>1</v>
      </c>
      <c r="AA143" s="572" t="s">
        <v>314</v>
      </c>
      <c r="AB143" s="572" t="s">
        <v>312</v>
      </c>
      <c r="AC143" s="572" t="s">
        <v>354</v>
      </c>
      <c r="AD143" s="1319"/>
      <c r="AE143" s="937" t="str">
        <f t="shared" si="11"/>
        <v/>
      </c>
      <c r="AF143" s="596">
        <v>1</v>
      </c>
      <c r="AG143" s="596" t="s">
        <v>314</v>
      </c>
      <c r="AH143" s="596" t="s">
        <v>312</v>
      </c>
      <c r="AI143" s="596" t="s">
        <v>354</v>
      </c>
      <c r="AJ143" s="571">
        <v>1</v>
      </c>
      <c r="AK143" s="572" t="s">
        <v>314</v>
      </c>
      <c r="AL143" s="572" t="s">
        <v>312</v>
      </c>
      <c r="AM143" s="572" t="s">
        <v>354</v>
      </c>
      <c r="AN143" s="591" t="s">
        <v>592</v>
      </c>
      <c r="AO143" s="577"/>
      <c r="AP143" s="577"/>
      <c r="AQ143" s="577"/>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c r="EA143" s="577"/>
      <c r="EB143" s="577"/>
      <c r="EC143" s="577"/>
      <c r="ED143" s="577"/>
      <c r="EE143" s="577"/>
      <c r="EF143" s="577"/>
      <c r="EG143" s="577"/>
      <c r="EH143" s="577"/>
      <c r="EI143" s="577"/>
      <c r="EJ143" s="577"/>
      <c r="EK143" s="577"/>
      <c r="EL143" s="577"/>
      <c r="EM143" s="577"/>
      <c r="EN143" s="577"/>
      <c r="EO143" s="577"/>
      <c r="EP143" s="577"/>
      <c r="EQ143" s="577"/>
      <c r="ER143" s="577"/>
      <c r="ES143" s="577"/>
      <c r="ET143" s="577"/>
      <c r="EU143" s="577"/>
      <c r="EV143" s="577"/>
      <c r="EW143" s="577"/>
      <c r="EX143" s="577"/>
      <c r="EY143" s="577"/>
      <c r="EZ143" s="577"/>
      <c r="FA143" s="577"/>
      <c r="FB143" s="577"/>
      <c r="FC143" s="577"/>
      <c r="FD143" s="577"/>
      <c r="FE143" s="577"/>
      <c r="FF143" s="577"/>
      <c r="FG143" s="577"/>
      <c r="FH143" s="577"/>
      <c r="FI143" s="577"/>
      <c r="FJ143" s="577"/>
      <c r="FK143" s="577"/>
      <c r="FL143" s="577"/>
      <c r="FM143" s="577"/>
      <c r="FN143" s="577"/>
      <c r="FO143" s="577"/>
      <c r="FP143" s="577"/>
      <c r="FQ143" s="577"/>
      <c r="FR143" s="577"/>
      <c r="FS143" s="577"/>
      <c r="FT143" s="577"/>
      <c r="FU143" s="577"/>
      <c r="FV143" s="577"/>
      <c r="FW143" s="577"/>
      <c r="FX143" s="577"/>
      <c r="FY143" s="577"/>
      <c r="FZ143" s="577"/>
      <c r="GA143" s="577"/>
      <c r="GB143" s="577"/>
      <c r="GC143" s="577"/>
      <c r="GD143" s="577"/>
      <c r="GE143" s="577"/>
      <c r="GF143" s="577"/>
      <c r="GG143" s="577"/>
      <c r="GH143" s="577"/>
      <c r="GI143" s="577"/>
      <c r="GJ143" s="577"/>
      <c r="GK143" s="577"/>
      <c r="GL143" s="577"/>
      <c r="GM143" s="577"/>
      <c r="GN143" s="577"/>
      <c r="GO143" s="577"/>
      <c r="GP143" s="577"/>
      <c r="GQ143" s="577"/>
      <c r="GR143" s="577"/>
      <c r="GS143" s="577"/>
      <c r="GT143" s="577"/>
      <c r="GU143" s="577"/>
      <c r="GV143" s="577"/>
      <c r="GW143" s="577"/>
      <c r="GX143" s="577"/>
      <c r="GY143" s="577"/>
      <c r="GZ143" s="577"/>
      <c r="HA143" s="577"/>
      <c r="HB143" s="577"/>
      <c r="HC143" s="577"/>
      <c r="HD143" s="577"/>
      <c r="HE143" s="577"/>
      <c r="HF143" s="577"/>
      <c r="HG143" s="577"/>
      <c r="HH143" s="577"/>
      <c r="HI143" s="577"/>
      <c r="HJ143" s="577"/>
      <c r="HK143" s="577"/>
      <c r="HL143" s="577"/>
      <c r="HM143" s="577"/>
      <c r="HN143" s="577"/>
      <c r="HO143" s="577"/>
      <c r="HP143" s="577"/>
      <c r="HQ143" s="577"/>
      <c r="HR143" s="577"/>
      <c r="HS143" s="577"/>
      <c r="HT143" s="577"/>
      <c r="HU143" s="577"/>
      <c r="HV143" s="577"/>
      <c r="HW143" s="577"/>
      <c r="HX143" s="577"/>
      <c r="HY143" s="577"/>
      <c r="HZ143" s="577"/>
      <c r="IA143" s="577"/>
      <c r="IB143" s="577"/>
      <c r="IC143" s="577"/>
      <c r="ID143" s="577"/>
      <c r="IE143" s="577"/>
      <c r="IF143" s="577"/>
      <c r="IG143" s="577"/>
      <c r="IH143" s="577"/>
      <c r="II143" s="577"/>
      <c r="IJ143" s="577"/>
      <c r="IK143" s="577"/>
      <c r="IL143" s="577"/>
      <c r="IM143" s="577"/>
    </row>
    <row r="144" spans="1:247" s="521" customFormat="1" ht="34.5" customHeight="1" x14ac:dyDescent="0.2">
      <c r="A144" s="524" t="s">
        <v>1109</v>
      </c>
      <c r="B144" s="524" t="s">
        <v>1108</v>
      </c>
      <c r="C144" s="525" t="s">
        <v>760</v>
      </c>
      <c r="D144" s="526" t="s">
        <v>1110</v>
      </c>
      <c r="E144" s="526" t="s">
        <v>130</v>
      </c>
      <c r="F144" s="526" t="s">
        <v>680</v>
      </c>
      <c r="G144" s="527"/>
      <c r="H144" s="528" t="s">
        <v>666</v>
      </c>
      <c r="I144" s="529" t="s">
        <v>56</v>
      </c>
      <c r="J144" s="528" t="s">
        <v>56</v>
      </c>
      <c r="K144" s="529"/>
      <c r="L144" s="599"/>
      <c r="M144" s="1037"/>
      <c r="N144" s="1165">
        <v>15</v>
      </c>
      <c r="O144" s="1065"/>
      <c r="P144" s="1021"/>
      <c r="Q144" s="1021"/>
      <c r="R144" s="1021"/>
      <c r="S144" s="1166"/>
      <c r="T144" s="530"/>
      <c r="U144" s="530"/>
      <c r="V144" s="1050"/>
      <c r="W144" s="532"/>
      <c r="X144" s="532"/>
      <c r="Y144" s="532"/>
      <c r="Z144" s="533"/>
      <c r="AA144" s="534"/>
      <c r="AB144" s="534"/>
      <c r="AC144" s="534"/>
      <c r="AD144" s="943"/>
      <c r="AE144" s="943"/>
      <c r="AF144" s="535"/>
      <c r="AG144" s="534"/>
      <c r="AH144" s="534"/>
      <c r="AI144" s="534"/>
      <c r="AJ144" s="535"/>
      <c r="AK144" s="534"/>
      <c r="AL144" s="534"/>
      <c r="AM144" s="534"/>
      <c r="AN144" s="536"/>
    </row>
    <row r="145" spans="1:247" s="578" customFormat="1" ht="9.75" customHeight="1" x14ac:dyDescent="0.2">
      <c r="A145" s="569"/>
      <c r="B145" s="569"/>
      <c r="C145" s="583"/>
      <c r="D145" s="586"/>
      <c r="E145" s="593"/>
      <c r="F145" s="594"/>
      <c r="G145" s="586"/>
      <c r="H145" s="588"/>
      <c r="I145" s="586"/>
      <c r="J145" s="586"/>
      <c r="K145" s="589"/>
      <c r="L145" s="654"/>
      <c r="M145" s="1043"/>
      <c r="N145" s="1160"/>
      <c r="O145" s="1010"/>
      <c r="P145" s="1010"/>
      <c r="Q145" s="1010"/>
      <c r="R145" s="1064"/>
      <c r="S145" s="1161"/>
      <c r="T145" s="597"/>
      <c r="U145" s="597"/>
      <c r="V145" s="1057"/>
      <c r="W145" s="574"/>
      <c r="X145" s="574"/>
      <c r="Y145" s="574"/>
      <c r="Z145" s="571"/>
      <c r="AA145" s="572"/>
      <c r="AB145" s="572"/>
      <c r="AC145" s="572"/>
      <c r="AD145" s="946"/>
      <c r="AE145" s="946"/>
      <c r="AF145" s="573"/>
      <c r="AG145" s="574"/>
      <c r="AH145" s="574"/>
      <c r="AI145" s="574"/>
      <c r="AJ145" s="571"/>
      <c r="AK145" s="572"/>
      <c r="AL145" s="572"/>
      <c r="AM145" s="572"/>
      <c r="AN145" s="591"/>
      <c r="AO145" s="577"/>
      <c r="AP145" s="577"/>
      <c r="AQ145" s="577"/>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c r="EA145" s="577"/>
      <c r="EB145" s="577"/>
      <c r="EC145" s="577"/>
      <c r="ED145" s="577"/>
      <c r="EE145" s="577"/>
      <c r="EF145" s="577"/>
      <c r="EG145" s="577"/>
      <c r="EH145" s="577"/>
      <c r="EI145" s="577"/>
      <c r="EJ145" s="577"/>
      <c r="EK145" s="577"/>
      <c r="EL145" s="577"/>
      <c r="EM145" s="577"/>
      <c r="EN145" s="577"/>
      <c r="EO145" s="577"/>
      <c r="EP145" s="577"/>
      <c r="EQ145" s="577"/>
      <c r="ER145" s="577"/>
      <c r="ES145" s="577"/>
      <c r="ET145" s="577"/>
      <c r="EU145" s="577"/>
      <c r="EV145" s="577"/>
      <c r="EW145" s="577"/>
      <c r="EX145" s="577"/>
      <c r="EY145" s="577"/>
      <c r="EZ145" s="577"/>
      <c r="FA145" s="577"/>
      <c r="FB145" s="577"/>
      <c r="FC145" s="577"/>
      <c r="FD145" s="577"/>
      <c r="FE145" s="577"/>
      <c r="FF145" s="577"/>
      <c r="FG145" s="577"/>
      <c r="FH145" s="577"/>
      <c r="FI145" s="577"/>
      <c r="FJ145" s="577"/>
      <c r="FK145" s="577"/>
      <c r="FL145" s="577"/>
      <c r="FM145" s="577"/>
      <c r="FN145" s="577"/>
      <c r="FO145" s="577"/>
      <c r="FP145" s="577"/>
      <c r="FQ145" s="577"/>
      <c r="FR145" s="577"/>
      <c r="FS145" s="577"/>
      <c r="FT145" s="577"/>
      <c r="FU145" s="577"/>
      <c r="FV145" s="577"/>
      <c r="FW145" s="577"/>
      <c r="FX145" s="577"/>
      <c r="FY145" s="577"/>
      <c r="FZ145" s="577"/>
      <c r="GA145" s="577"/>
      <c r="GB145" s="577"/>
      <c r="GC145" s="577"/>
      <c r="GD145" s="577"/>
      <c r="GE145" s="577"/>
      <c r="GF145" s="577"/>
      <c r="GG145" s="577"/>
      <c r="GH145" s="577"/>
      <c r="GI145" s="577"/>
      <c r="GJ145" s="577"/>
      <c r="GK145" s="577"/>
      <c r="GL145" s="577"/>
      <c r="GM145" s="577"/>
      <c r="GN145" s="577"/>
      <c r="GO145" s="577"/>
      <c r="GP145" s="577"/>
      <c r="GQ145" s="577"/>
      <c r="GR145" s="577"/>
      <c r="GS145" s="577"/>
      <c r="GT145" s="577"/>
      <c r="GU145" s="577"/>
      <c r="GV145" s="577"/>
      <c r="GW145" s="577"/>
      <c r="GX145" s="577"/>
      <c r="GY145" s="577"/>
      <c r="GZ145" s="577"/>
      <c r="HA145" s="577"/>
      <c r="HB145" s="577"/>
      <c r="HC145" s="577"/>
      <c r="HD145" s="577"/>
      <c r="HE145" s="577"/>
      <c r="HF145" s="577"/>
      <c r="HG145" s="577"/>
      <c r="HH145" s="577"/>
      <c r="HI145" s="577"/>
      <c r="HJ145" s="577"/>
      <c r="HK145" s="577"/>
      <c r="HL145" s="577"/>
      <c r="HM145" s="577"/>
      <c r="HN145" s="577"/>
      <c r="HO145" s="577"/>
      <c r="HP145" s="577"/>
      <c r="HQ145" s="577"/>
      <c r="HR145" s="577"/>
      <c r="HS145" s="577"/>
      <c r="HT145" s="577"/>
      <c r="HU145" s="577"/>
      <c r="HV145" s="577"/>
      <c r="HW145" s="577"/>
      <c r="HX145" s="577"/>
      <c r="HY145" s="577"/>
      <c r="HZ145" s="577"/>
      <c r="IA145" s="577"/>
      <c r="IB145" s="577"/>
      <c r="IC145" s="577"/>
      <c r="ID145" s="577"/>
      <c r="IE145" s="577"/>
      <c r="IF145" s="577"/>
      <c r="IG145" s="577"/>
      <c r="IH145" s="577"/>
      <c r="II145" s="577"/>
      <c r="IJ145" s="577"/>
      <c r="IK145" s="577"/>
      <c r="IL145" s="577"/>
      <c r="IM145" s="577"/>
    </row>
    <row r="146" spans="1:247" s="521" customFormat="1" ht="34.5" customHeight="1" x14ac:dyDescent="0.2">
      <c r="A146" s="524" t="s">
        <v>1097</v>
      </c>
      <c r="B146" s="524" t="s">
        <v>721</v>
      </c>
      <c r="C146" s="525" t="s">
        <v>722</v>
      </c>
      <c r="D146" s="526"/>
      <c r="E146" s="526" t="s">
        <v>728</v>
      </c>
      <c r="F146" s="526"/>
      <c r="G146" s="527" t="s">
        <v>681</v>
      </c>
      <c r="H146" s="528" t="s">
        <v>692</v>
      </c>
      <c r="I146" s="529" t="s">
        <v>30</v>
      </c>
      <c r="J146" s="528" t="s">
        <v>30</v>
      </c>
      <c r="K146" s="529"/>
      <c r="L146" s="599"/>
      <c r="M146" s="1037"/>
      <c r="N146" s="1165"/>
      <c r="O146" s="1065"/>
      <c r="P146" s="1021"/>
      <c r="Q146" s="1021"/>
      <c r="R146" s="1021"/>
      <c r="S146" s="1166"/>
      <c r="T146" s="530"/>
      <c r="U146" s="530"/>
      <c r="V146" s="1050"/>
      <c r="W146" s="532"/>
      <c r="X146" s="532"/>
      <c r="Y146" s="532"/>
      <c r="Z146" s="533"/>
      <c r="AA146" s="534"/>
      <c r="AB146" s="534"/>
      <c r="AC146" s="534"/>
      <c r="AD146" s="943"/>
      <c r="AE146" s="943"/>
      <c r="AF146" s="535"/>
      <c r="AG146" s="534"/>
      <c r="AH146" s="534"/>
      <c r="AI146" s="534"/>
      <c r="AJ146" s="535"/>
      <c r="AK146" s="534"/>
      <c r="AL146" s="534"/>
      <c r="AM146" s="534"/>
      <c r="AN146" s="536"/>
    </row>
    <row r="147" spans="1:247" s="578" customFormat="1" ht="34.5" customHeight="1" x14ac:dyDescent="0.2">
      <c r="A147" s="569"/>
      <c r="B147" s="569" t="s">
        <v>384</v>
      </c>
      <c r="C147" s="583" t="s">
        <v>203</v>
      </c>
      <c r="D147" s="586" t="s">
        <v>792</v>
      </c>
      <c r="E147" s="594" t="s">
        <v>675</v>
      </c>
      <c r="F147" s="594"/>
      <c r="G147" s="586" t="s">
        <v>681</v>
      </c>
      <c r="H147" s="588"/>
      <c r="I147" s="586" t="s">
        <v>30</v>
      </c>
      <c r="J147" s="586" t="s">
        <v>30</v>
      </c>
      <c r="K147" s="721" t="s">
        <v>804</v>
      </c>
      <c r="L147" s="598" t="s">
        <v>24</v>
      </c>
      <c r="M147" s="1042"/>
      <c r="N147" s="1160">
        <v>8</v>
      </c>
      <c r="O147" s="1010"/>
      <c r="P147" s="1010">
        <v>12</v>
      </c>
      <c r="Q147" s="1010"/>
      <c r="R147" s="1064"/>
      <c r="S147" s="1161"/>
      <c r="T147" s="1328"/>
      <c r="U147" s="1328"/>
      <c r="V147" s="1056" t="s">
        <v>689</v>
      </c>
      <c r="W147" s="570" t="s">
        <v>348</v>
      </c>
      <c r="X147" s="570" t="s">
        <v>381</v>
      </c>
      <c r="Y147" s="570" t="s">
        <v>442</v>
      </c>
      <c r="Z147" s="571">
        <v>1</v>
      </c>
      <c r="AA147" s="572" t="s">
        <v>314</v>
      </c>
      <c r="AB147" s="572" t="s">
        <v>312</v>
      </c>
      <c r="AC147" s="572" t="s">
        <v>354</v>
      </c>
      <c r="AD147" s="1319"/>
      <c r="AE147" s="937" t="str">
        <f t="shared" ref="AE147:AE148" si="12">IF(AD147="","",+AD147)</f>
        <v/>
      </c>
      <c r="AF147" s="596">
        <v>1</v>
      </c>
      <c r="AG147" s="596" t="s">
        <v>314</v>
      </c>
      <c r="AH147" s="596" t="s">
        <v>312</v>
      </c>
      <c r="AI147" s="596" t="s">
        <v>354</v>
      </c>
      <c r="AJ147" s="571">
        <v>1</v>
      </c>
      <c r="AK147" s="572" t="s">
        <v>314</v>
      </c>
      <c r="AL147" s="572" t="s">
        <v>312</v>
      </c>
      <c r="AM147" s="572" t="s">
        <v>354</v>
      </c>
      <c r="AN147" s="591" t="s">
        <v>593</v>
      </c>
      <c r="AO147" s="577"/>
      <c r="AP147" s="577"/>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c r="EA147" s="577"/>
      <c r="EB147" s="577"/>
      <c r="EC147" s="577"/>
      <c r="ED147" s="577"/>
      <c r="EE147" s="577"/>
      <c r="EF147" s="577"/>
      <c r="EG147" s="577"/>
      <c r="EH147" s="577"/>
      <c r="EI147" s="577"/>
      <c r="EJ147" s="577"/>
      <c r="EK147" s="577"/>
      <c r="EL147" s="577"/>
      <c r="EM147" s="577"/>
      <c r="EN147" s="577"/>
      <c r="EO147" s="577"/>
      <c r="EP147" s="577"/>
      <c r="EQ147" s="577"/>
      <c r="ER147" s="577"/>
      <c r="ES147" s="577"/>
      <c r="ET147" s="577"/>
      <c r="EU147" s="577"/>
      <c r="EV147" s="577"/>
      <c r="EW147" s="577"/>
      <c r="EX147" s="577"/>
      <c r="EY147" s="577"/>
      <c r="EZ147" s="577"/>
      <c r="FA147" s="577"/>
      <c r="FB147" s="577"/>
      <c r="FC147" s="577"/>
      <c r="FD147" s="577"/>
      <c r="FE147" s="577"/>
      <c r="FF147" s="577"/>
      <c r="FG147" s="577"/>
      <c r="FH147" s="577"/>
      <c r="FI147" s="577"/>
      <c r="FJ147" s="577"/>
      <c r="FK147" s="577"/>
      <c r="FL147" s="577"/>
      <c r="FM147" s="577"/>
      <c r="FN147" s="577"/>
      <c r="FO147" s="577"/>
      <c r="FP147" s="577"/>
      <c r="FQ147" s="577"/>
      <c r="FR147" s="577"/>
      <c r="FS147" s="577"/>
      <c r="FT147" s="577"/>
      <c r="FU147" s="577"/>
      <c r="FV147" s="577"/>
      <c r="FW147" s="577"/>
      <c r="FX147" s="577"/>
      <c r="FY147" s="577"/>
      <c r="FZ147" s="577"/>
      <c r="GA147" s="577"/>
      <c r="GB147" s="577"/>
      <c r="GC147" s="577"/>
      <c r="GD147" s="577"/>
      <c r="GE147" s="577"/>
      <c r="GF147" s="577"/>
      <c r="GG147" s="577"/>
      <c r="GH147" s="577"/>
      <c r="GI147" s="577"/>
      <c r="GJ147" s="577"/>
      <c r="GK147" s="577"/>
      <c r="GL147" s="577"/>
      <c r="GM147" s="577"/>
      <c r="GN147" s="577"/>
      <c r="GO147" s="577"/>
      <c r="GP147" s="577"/>
      <c r="GQ147" s="577"/>
      <c r="GR147" s="577"/>
      <c r="GS147" s="577"/>
      <c r="GT147" s="577"/>
      <c r="GU147" s="577"/>
      <c r="GV147" s="577"/>
      <c r="GW147" s="577"/>
      <c r="GX147" s="577"/>
      <c r="GY147" s="577"/>
      <c r="GZ147" s="577"/>
      <c r="HA147" s="577"/>
      <c r="HB147" s="577"/>
      <c r="HC147" s="577"/>
      <c r="HD147" s="577"/>
      <c r="HE147" s="577"/>
      <c r="HF147" s="577"/>
      <c r="HG147" s="577"/>
      <c r="HH147" s="577"/>
      <c r="HI147" s="577"/>
      <c r="HJ147" s="577"/>
      <c r="HK147" s="577"/>
      <c r="HL147" s="577"/>
      <c r="HM147" s="577"/>
      <c r="HN147" s="577"/>
      <c r="HO147" s="577"/>
      <c r="HP147" s="577"/>
      <c r="HQ147" s="577"/>
      <c r="HR147" s="577"/>
      <c r="HS147" s="577"/>
      <c r="HT147" s="577"/>
      <c r="HU147" s="577"/>
      <c r="HV147" s="577"/>
      <c r="HW147" s="577"/>
      <c r="HX147" s="577"/>
      <c r="HY147" s="577"/>
      <c r="HZ147" s="577"/>
      <c r="IA147" s="577"/>
      <c r="IB147" s="577"/>
      <c r="IC147" s="577"/>
      <c r="ID147" s="577"/>
      <c r="IE147" s="577"/>
      <c r="IF147" s="577"/>
      <c r="IG147" s="577"/>
      <c r="IH147" s="577"/>
      <c r="II147" s="577"/>
      <c r="IJ147" s="577"/>
      <c r="IK147" s="577"/>
      <c r="IL147" s="577"/>
      <c r="IM147" s="577"/>
    </row>
    <row r="148" spans="1:247" s="578" customFormat="1" ht="42.75" customHeight="1" x14ac:dyDescent="0.2">
      <c r="A148" s="569"/>
      <c r="B148" s="569" t="s">
        <v>386</v>
      </c>
      <c r="C148" s="583" t="s">
        <v>204</v>
      </c>
      <c r="D148" s="586" t="s">
        <v>793</v>
      </c>
      <c r="E148" s="594" t="s">
        <v>675</v>
      </c>
      <c r="F148" s="594"/>
      <c r="G148" s="586" t="s">
        <v>681</v>
      </c>
      <c r="H148" s="588"/>
      <c r="I148" s="586" t="s">
        <v>30</v>
      </c>
      <c r="J148" s="586" t="s">
        <v>30</v>
      </c>
      <c r="K148" s="1354" t="s">
        <v>1212</v>
      </c>
      <c r="L148" s="598" t="s">
        <v>31</v>
      </c>
      <c r="M148" s="1042"/>
      <c r="N148" s="1160">
        <v>8</v>
      </c>
      <c r="O148" s="1010"/>
      <c r="P148" s="1010">
        <v>12</v>
      </c>
      <c r="Q148" s="1010"/>
      <c r="R148" s="1064"/>
      <c r="S148" s="1161"/>
      <c r="T148" s="1318"/>
      <c r="U148" s="1328"/>
      <c r="V148" s="1056" t="s">
        <v>689</v>
      </c>
      <c r="W148" s="570" t="s">
        <v>348</v>
      </c>
      <c r="X148" s="570" t="s">
        <v>312</v>
      </c>
      <c r="Y148" s="570" t="s">
        <v>382</v>
      </c>
      <c r="Z148" s="571">
        <v>1</v>
      </c>
      <c r="AA148" s="572" t="s">
        <v>314</v>
      </c>
      <c r="AB148" s="572" t="s">
        <v>312</v>
      </c>
      <c r="AC148" s="572" t="s">
        <v>354</v>
      </c>
      <c r="AD148" s="1319"/>
      <c r="AE148" s="937" t="str">
        <f t="shared" si="12"/>
        <v/>
      </c>
      <c r="AF148" s="596">
        <v>1</v>
      </c>
      <c r="AG148" s="596" t="s">
        <v>314</v>
      </c>
      <c r="AH148" s="596" t="s">
        <v>312</v>
      </c>
      <c r="AI148" s="596" t="s">
        <v>354</v>
      </c>
      <c r="AJ148" s="571">
        <v>1</v>
      </c>
      <c r="AK148" s="572" t="s">
        <v>314</v>
      </c>
      <c r="AL148" s="572" t="s">
        <v>312</v>
      </c>
      <c r="AM148" s="572" t="s">
        <v>354</v>
      </c>
      <c r="AN148" s="591" t="s">
        <v>594</v>
      </c>
      <c r="AO148" s="577"/>
      <c r="AP148" s="577"/>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c r="EA148" s="577"/>
      <c r="EB148" s="577"/>
      <c r="EC148" s="577"/>
      <c r="ED148" s="577"/>
      <c r="EE148" s="577"/>
      <c r="EF148" s="577"/>
      <c r="EG148" s="577"/>
      <c r="EH148" s="577"/>
      <c r="EI148" s="577"/>
      <c r="EJ148" s="577"/>
      <c r="EK148" s="577"/>
      <c r="EL148" s="577"/>
      <c r="EM148" s="577"/>
      <c r="EN148" s="577"/>
      <c r="EO148" s="577"/>
      <c r="EP148" s="577"/>
      <c r="EQ148" s="577"/>
      <c r="ER148" s="577"/>
      <c r="ES148" s="577"/>
      <c r="ET148" s="577"/>
      <c r="EU148" s="577"/>
      <c r="EV148" s="577"/>
      <c r="EW148" s="577"/>
      <c r="EX148" s="577"/>
      <c r="EY148" s="577"/>
      <c r="EZ148" s="577"/>
      <c r="FA148" s="577"/>
      <c r="FB148" s="577"/>
      <c r="FC148" s="577"/>
      <c r="FD148" s="577"/>
      <c r="FE148" s="577"/>
      <c r="FF148" s="577"/>
      <c r="FG148" s="577"/>
      <c r="FH148" s="577"/>
      <c r="FI148" s="577"/>
      <c r="FJ148" s="577"/>
      <c r="FK148" s="577"/>
      <c r="FL148" s="577"/>
      <c r="FM148" s="577"/>
      <c r="FN148" s="577"/>
      <c r="FO148" s="577"/>
      <c r="FP148" s="577"/>
      <c r="FQ148" s="577"/>
      <c r="FR148" s="577"/>
      <c r="FS148" s="577"/>
      <c r="FT148" s="577"/>
      <c r="FU148" s="577"/>
      <c r="FV148" s="577"/>
      <c r="FW148" s="577"/>
      <c r="FX148" s="577"/>
      <c r="FY148" s="577"/>
      <c r="FZ148" s="577"/>
      <c r="GA148" s="577"/>
      <c r="GB148" s="577"/>
      <c r="GC148" s="577"/>
      <c r="GD148" s="577"/>
      <c r="GE148" s="577"/>
      <c r="GF148" s="577"/>
      <c r="GG148" s="577"/>
      <c r="GH148" s="577"/>
      <c r="GI148" s="577"/>
      <c r="GJ148" s="577"/>
      <c r="GK148" s="577"/>
      <c r="GL148" s="577"/>
      <c r="GM148" s="577"/>
      <c r="GN148" s="577"/>
      <c r="GO148" s="577"/>
      <c r="GP148" s="577"/>
      <c r="GQ148" s="577"/>
      <c r="GR148" s="577"/>
      <c r="GS148" s="577"/>
      <c r="GT148" s="577"/>
      <c r="GU148" s="577"/>
      <c r="GV148" s="577"/>
      <c r="GW148" s="577"/>
      <c r="GX148" s="577"/>
      <c r="GY148" s="577"/>
      <c r="GZ148" s="577"/>
      <c r="HA148" s="577"/>
      <c r="HB148" s="577"/>
      <c r="HC148" s="577"/>
      <c r="HD148" s="577"/>
      <c r="HE148" s="577"/>
      <c r="HF148" s="577"/>
      <c r="HG148" s="577"/>
      <c r="HH148" s="577"/>
      <c r="HI148" s="577"/>
      <c r="HJ148" s="577"/>
      <c r="HK148" s="577"/>
      <c r="HL148" s="577"/>
      <c r="HM148" s="577"/>
      <c r="HN148" s="577"/>
      <c r="HO148" s="577"/>
      <c r="HP148" s="577"/>
      <c r="HQ148" s="577"/>
      <c r="HR148" s="577"/>
      <c r="HS148" s="577"/>
      <c r="HT148" s="577"/>
      <c r="HU148" s="577"/>
      <c r="HV148" s="577"/>
      <c r="HW148" s="577"/>
      <c r="HX148" s="577"/>
      <c r="HY148" s="577"/>
      <c r="HZ148" s="577"/>
      <c r="IA148" s="577"/>
      <c r="IB148" s="577"/>
      <c r="IC148" s="577"/>
      <c r="ID148" s="577"/>
      <c r="IE148" s="577"/>
      <c r="IF148" s="577"/>
      <c r="IG148" s="577"/>
      <c r="IH148" s="577"/>
      <c r="II148" s="577"/>
      <c r="IJ148" s="577"/>
      <c r="IK148" s="577"/>
      <c r="IL148" s="577"/>
      <c r="IM148" s="577"/>
    </row>
    <row r="149" spans="1:247" s="521" customFormat="1" ht="34.5" customHeight="1" x14ac:dyDescent="0.2">
      <c r="A149" s="547" t="s">
        <v>1106</v>
      </c>
      <c r="B149" s="547" t="s">
        <v>519</v>
      </c>
      <c r="C149" s="548" t="s">
        <v>725</v>
      </c>
      <c r="D149" s="549" t="s">
        <v>794</v>
      </c>
      <c r="E149" s="550" t="s">
        <v>682</v>
      </c>
      <c r="F149" s="550"/>
      <c r="G149" s="550"/>
      <c r="H149" s="551"/>
      <c r="I149" s="552">
        <f>+I$134+I$140+I150</f>
        <v>30</v>
      </c>
      <c r="J149" s="552">
        <f>+J$134+J$140+J150</f>
        <v>30</v>
      </c>
      <c r="K149" s="552"/>
      <c r="L149" s="651"/>
      <c r="M149" s="1038"/>
      <c r="N149" s="1169"/>
      <c r="O149" s="1012"/>
      <c r="P149" s="1012"/>
      <c r="Q149" s="1012"/>
      <c r="R149" s="1012"/>
      <c r="S149" s="1170"/>
      <c r="T149" s="553"/>
      <c r="U149" s="553"/>
      <c r="V149" s="1058"/>
      <c r="W149" s="555"/>
      <c r="X149" s="555"/>
      <c r="Y149" s="555"/>
      <c r="Z149" s="556"/>
      <c r="AA149" s="549"/>
      <c r="AB149" s="557"/>
      <c r="AC149" s="558"/>
      <c r="AD149" s="942"/>
      <c r="AE149" s="942"/>
      <c r="AF149" s="559"/>
      <c r="AG149" s="557"/>
      <c r="AH149" s="557"/>
      <c r="AI149" s="557"/>
      <c r="AJ149" s="559"/>
      <c r="AK149" s="557"/>
      <c r="AL149" s="557"/>
      <c r="AM149" s="557"/>
      <c r="AN149" s="560"/>
    </row>
    <row r="150" spans="1:247" s="521" customFormat="1" ht="34.5" customHeight="1" x14ac:dyDescent="0.2">
      <c r="A150" s="524" t="s">
        <v>723</v>
      </c>
      <c r="B150" s="524" t="s">
        <v>380</v>
      </c>
      <c r="C150" s="525" t="s">
        <v>724</v>
      </c>
      <c r="D150" s="526"/>
      <c r="E150" s="526" t="s">
        <v>726</v>
      </c>
      <c r="F150" s="526"/>
      <c r="G150" s="527"/>
      <c r="H150" s="528"/>
      <c r="I150" s="529">
        <f>+I151+I152+I153</f>
        <v>7</v>
      </c>
      <c r="J150" s="529">
        <f>+J151+J152+J153</f>
        <v>7</v>
      </c>
      <c r="K150" s="529"/>
      <c r="L150" s="599"/>
      <c r="M150" s="1037"/>
      <c r="N150" s="1165"/>
      <c r="O150" s="1065"/>
      <c r="P150" s="1021"/>
      <c r="Q150" s="1021"/>
      <c r="R150" s="1021"/>
      <c r="S150" s="1166"/>
      <c r="T150" s="530"/>
      <c r="U150" s="530"/>
      <c r="V150" s="1050"/>
      <c r="W150" s="532"/>
      <c r="X150" s="532"/>
      <c r="Y150" s="532"/>
      <c r="Z150" s="533"/>
      <c r="AA150" s="534"/>
      <c r="AB150" s="534"/>
      <c r="AC150" s="534"/>
      <c r="AD150" s="943"/>
      <c r="AE150" s="943"/>
      <c r="AF150" s="535"/>
      <c r="AG150" s="534"/>
      <c r="AH150" s="534"/>
      <c r="AI150" s="534"/>
      <c r="AJ150" s="535"/>
      <c r="AK150" s="534"/>
      <c r="AL150" s="534"/>
      <c r="AM150" s="534"/>
      <c r="AN150" s="536"/>
    </row>
    <row r="151" spans="1:247" s="578" customFormat="1" ht="34.5" customHeight="1" x14ac:dyDescent="0.2">
      <c r="A151" s="569"/>
      <c r="B151" s="569" t="s">
        <v>383</v>
      </c>
      <c r="C151" s="583" t="s">
        <v>567</v>
      </c>
      <c r="D151" s="586" t="s">
        <v>797</v>
      </c>
      <c r="E151" s="594" t="s">
        <v>120</v>
      </c>
      <c r="F151" s="613" t="s">
        <v>730</v>
      </c>
      <c r="G151" s="612" t="s">
        <v>686</v>
      </c>
      <c r="H151" s="588"/>
      <c r="I151" s="586" t="s">
        <v>56</v>
      </c>
      <c r="J151" s="586" t="s">
        <v>56</v>
      </c>
      <c r="K151" s="676" t="s">
        <v>731</v>
      </c>
      <c r="L151" s="677" t="s">
        <v>732</v>
      </c>
      <c r="M151" s="1042"/>
      <c r="N151" s="1160">
        <v>15</v>
      </c>
      <c r="O151" s="1010"/>
      <c r="P151" s="1010"/>
      <c r="Q151" s="1010"/>
      <c r="R151" s="1064"/>
      <c r="S151" s="1161"/>
      <c r="T151" s="1319"/>
      <c r="U151" s="1319"/>
      <c r="V151" s="1056">
        <v>1</v>
      </c>
      <c r="W151" s="570" t="s">
        <v>314</v>
      </c>
      <c r="X151" s="570" t="s">
        <v>312</v>
      </c>
      <c r="Y151" s="570" t="s">
        <v>353</v>
      </c>
      <c r="Z151" s="571">
        <v>1</v>
      </c>
      <c r="AA151" s="572" t="s">
        <v>314</v>
      </c>
      <c r="AB151" s="572" t="s">
        <v>312</v>
      </c>
      <c r="AC151" s="572" t="s">
        <v>353</v>
      </c>
      <c r="AD151" s="1319"/>
      <c r="AE151" s="937" t="str">
        <f t="shared" ref="AE151:AE153" si="13">IF(AD151="","",+AD151)</f>
        <v/>
      </c>
      <c r="AF151" s="596">
        <v>1</v>
      </c>
      <c r="AG151" s="596" t="s">
        <v>314</v>
      </c>
      <c r="AH151" s="596" t="s">
        <v>312</v>
      </c>
      <c r="AI151" s="596" t="s">
        <v>353</v>
      </c>
      <c r="AJ151" s="571">
        <v>1</v>
      </c>
      <c r="AK151" s="572" t="s">
        <v>314</v>
      </c>
      <c r="AL151" s="572" t="s">
        <v>312</v>
      </c>
      <c r="AM151" s="572" t="s">
        <v>353</v>
      </c>
      <c r="AN151" s="591" t="s">
        <v>597</v>
      </c>
      <c r="AO151" s="577"/>
      <c r="AP151" s="577"/>
      <c r="AQ151" s="57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c r="EA151" s="577"/>
      <c r="EB151" s="577"/>
      <c r="EC151" s="577"/>
      <c r="ED151" s="577"/>
      <c r="EE151" s="577"/>
      <c r="EF151" s="577"/>
      <c r="EG151" s="577"/>
      <c r="EH151" s="577"/>
      <c r="EI151" s="577"/>
      <c r="EJ151" s="577"/>
      <c r="EK151" s="577"/>
      <c r="EL151" s="577"/>
      <c r="EM151" s="577"/>
      <c r="EN151" s="577"/>
      <c r="EO151" s="577"/>
      <c r="EP151" s="577"/>
      <c r="EQ151" s="577"/>
      <c r="ER151" s="577"/>
      <c r="ES151" s="577"/>
      <c r="ET151" s="577"/>
      <c r="EU151" s="577"/>
      <c r="EV151" s="577"/>
      <c r="EW151" s="577"/>
      <c r="EX151" s="577"/>
      <c r="EY151" s="577"/>
      <c r="EZ151" s="577"/>
      <c r="FA151" s="577"/>
      <c r="FB151" s="577"/>
      <c r="FC151" s="577"/>
      <c r="FD151" s="577"/>
      <c r="FE151" s="577"/>
      <c r="FF151" s="577"/>
      <c r="FG151" s="577"/>
      <c r="FH151" s="577"/>
      <c r="FI151" s="577"/>
      <c r="FJ151" s="577"/>
      <c r="FK151" s="577"/>
      <c r="FL151" s="577"/>
      <c r="FM151" s="577"/>
      <c r="FN151" s="577"/>
      <c r="FO151" s="577"/>
      <c r="FP151" s="577"/>
      <c r="FQ151" s="577"/>
      <c r="FR151" s="577"/>
      <c r="FS151" s="577"/>
      <c r="FT151" s="577"/>
      <c r="FU151" s="577"/>
      <c r="FV151" s="577"/>
      <c r="FW151" s="577"/>
      <c r="FX151" s="577"/>
      <c r="FY151" s="577"/>
      <c r="FZ151" s="577"/>
      <c r="GA151" s="577"/>
      <c r="GB151" s="577"/>
      <c r="GC151" s="577"/>
      <c r="GD151" s="577"/>
      <c r="GE151" s="577"/>
      <c r="GF151" s="577"/>
      <c r="GG151" s="577"/>
      <c r="GH151" s="577"/>
      <c r="GI151" s="577"/>
      <c r="GJ151" s="577"/>
      <c r="GK151" s="577"/>
      <c r="GL151" s="577"/>
      <c r="GM151" s="577"/>
      <c r="GN151" s="577"/>
      <c r="GO151" s="577"/>
      <c r="GP151" s="577"/>
      <c r="GQ151" s="577"/>
      <c r="GR151" s="577"/>
      <c r="GS151" s="577"/>
      <c r="GT151" s="577"/>
      <c r="GU151" s="577"/>
      <c r="GV151" s="577"/>
      <c r="GW151" s="577"/>
      <c r="GX151" s="577"/>
      <c r="GY151" s="577"/>
      <c r="GZ151" s="577"/>
      <c r="HA151" s="577"/>
      <c r="HB151" s="577"/>
      <c r="HC151" s="577"/>
      <c r="HD151" s="577"/>
      <c r="HE151" s="577"/>
      <c r="HF151" s="577"/>
      <c r="HG151" s="577"/>
      <c r="HH151" s="577"/>
      <c r="HI151" s="577"/>
      <c r="HJ151" s="577"/>
      <c r="HK151" s="577"/>
      <c r="HL151" s="577"/>
      <c r="HM151" s="577"/>
      <c r="HN151" s="577"/>
      <c r="HO151" s="577"/>
      <c r="HP151" s="577"/>
      <c r="HQ151" s="577"/>
      <c r="HR151" s="577"/>
      <c r="HS151" s="577"/>
      <c r="HT151" s="577"/>
      <c r="HU151" s="577"/>
      <c r="HV151" s="577"/>
      <c r="HW151" s="577"/>
      <c r="HX151" s="577"/>
      <c r="HY151" s="577"/>
      <c r="HZ151" s="577"/>
      <c r="IA151" s="577"/>
      <c r="IB151" s="577"/>
      <c r="IC151" s="577"/>
      <c r="ID151" s="577"/>
      <c r="IE151" s="577"/>
      <c r="IF151" s="577"/>
      <c r="IG151" s="577"/>
      <c r="IH151" s="577"/>
      <c r="II151" s="577"/>
      <c r="IJ151" s="577"/>
      <c r="IK151" s="577"/>
      <c r="IL151" s="577"/>
      <c r="IM151" s="577"/>
    </row>
    <row r="152" spans="1:247" s="578" customFormat="1" ht="34.5" customHeight="1" x14ac:dyDescent="0.2">
      <c r="A152" s="569"/>
      <c r="B152" s="569" t="s">
        <v>360</v>
      </c>
      <c r="C152" s="583" t="s">
        <v>568</v>
      </c>
      <c r="D152" s="586" t="s">
        <v>798</v>
      </c>
      <c r="E152" s="594" t="s">
        <v>120</v>
      </c>
      <c r="F152" s="675" t="s">
        <v>751</v>
      </c>
      <c r="G152" s="586" t="s">
        <v>686</v>
      </c>
      <c r="H152" s="588"/>
      <c r="I152" s="586" t="s">
        <v>56</v>
      </c>
      <c r="J152" s="586" t="s">
        <v>56</v>
      </c>
      <c r="K152" s="595" t="s">
        <v>814</v>
      </c>
      <c r="L152" s="598" t="s">
        <v>42</v>
      </c>
      <c r="M152" s="1042"/>
      <c r="N152" s="1160">
        <v>15</v>
      </c>
      <c r="O152" s="1010"/>
      <c r="P152" s="1010"/>
      <c r="Q152" s="1010"/>
      <c r="R152" s="1064"/>
      <c r="S152" s="1161"/>
      <c r="T152" s="1319"/>
      <c r="U152" s="1319"/>
      <c r="V152" s="1056">
        <v>1</v>
      </c>
      <c r="W152" s="570" t="s">
        <v>314</v>
      </c>
      <c r="X152" s="570" t="s">
        <v>350</v>
      </c>
      <c r="Y152" s="570" t="s">
        <v>355</v>
      </c>
      <c r="Z152" s="571">
        <v>1</v>
      </c>
      <c r="AA152" s="572" t="s">
        <v>314</v>
      </c>
      <c r="AB152" s="572" t="s">
        <v>350</v>
      </c>
      <c r="AC152" s="572" t="s">
        <v>355</v>
      </c>
      <c r="AD152" s="1319"/>
      <c r="AE152" s="937" t="str">
        <f t="shared" si="13"/>
        <v/>
      </c>
      <c r="AF152" s="596">
        <v>1</v>
      </c>
      <c r="AG152" s="596" t="s">
        <v>314</v>
      </c>
      <c r="AH152" s="596" t="s">
        <v>350</v>
      </c>
      <c r="AI152" s="596" t="s">
        <v>355</v>
      </c>
      <c r="AJ152" s="571">
        <v>1</v>
      </c>
      <c r="AK152" s="572" t="s">
        <v>314</v>
      </c>
      <c r="AL152" s="572" t="s">
        <v>350</v>
      </c>
      <c r="AM152" s="572" t="s">
        <v>355</v>
      </c>
      <c r="AN152" s="591" t="s">
        <v>598</v>
      </c>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c r="EA152" s="577"/>
      <c r="EB152" s="577"/>
      <c r="EC152" s="577"/>
      <c r="ED152" s="577"/>
      <c r="EE152" s="577"/>
      <c r="EF152" s="577"/>
      <c r="EG152" s="577"/>
      <c r="EH152" s="577"/>
      <c r="EI152" s="577"/>
      <c r="EJ152" s="577"/>
      <c r="EK152" s="577"/>
      <c r="EL152" s="577"/>
      <c r="EM152" s="577"/>
      <c r="EN152" s="577"/>
      <c r="EO152" s="577"/>
      <c r="EP152" s="577"/>
      <c r="EQ152" s="577"/>
      <c r="ER152" s="577"/>
      <c r="ES152" s="577"/>
      <c r="ET152" s="577"/>
      <c r="EU152" s="577"/>
      <c r="EV152" s="577"/>
      <c r="EW152" s="577"/>
      <c r="EX152" s="577"/>
      <c r="EY152" s="577"/>
      <c r="EZ152" s="577"/>
      <c r="FA152" s="577"/>
      <c r="FB152" s="577"/>
      <c r="FC152" s="577"/>
      <c r="FD152" s="577"/>
      <c r="FE152" s="577"/>
      <c r="FF152" s="577"/>
      <c r="FG152" s="577"/>
      <c r="FH152" s="577"/>
      <c r="FI152" s="577"/>
      <c r="FJ152" s="577"/>
      <c r="FK152" s="577"/>
      <c r="FL152" s="577"/>
      <c r="FM152" s="577"/>
      <c r="FN152" s="577"/>
      <c r="FO152" s="577"/>
      <c r="FP152" s="577"/>
      <c r="FQ152" s="577"/>
      <c r="FR152" s="577"/>
      <c r="FS152" s="577"/>
      <c r="FT152" s="577"/>
      <c r="FU152" s="577"/>
      <c r="FV152" s="577"/>
      <c r="FW152" s="577"/>
      <c r="FX152" s="577"/>
      <c r="FY152" s="577"/>
      <c r="FZ152" s="577"/>
      <c r="GA152" s="577"/>
      <c r="GB152" s="577"/>
      <c r="GC152" s="577"/>
      <c r="GD152" s="577"/>
      <c r="GE152" s="577"/>
      <c r="GF152" s="577"/>
      <c r="GG152" s="577"/>
      <c r="GH152" s="577"/>
      <c r="GI152" s="577"/>
      <c r="GJ152" s="577"/>
      <c r="GK152" s="577"/>
      <c r="GL152" s="577"/>
      <c r="GM152" s="577"/>
      <c r="GN152" s="577"/>
      <c r="GO152" s="577"/>
      <c r="GP152" s="577"/>
      <c r="GQ152" s="577"/>
      <c r="GR152" s="577"/>
      <c r="GS152" s="577"/>
      <c r="GT152" s="577"/>
      <c r="GU152" s="577"/>
      <c r="GV152" s="577"/>
      <c r="GW152" s="577"/>
      <c r="GX152" s="577"/>
      <c r="GY152" s="577"/>
      <c r="GZ152" s="577"/>
      <c r="HA152" s="577"/>
      <c r="HB152" s="577"/>
      <c r="HC152" s="577"/>
      <c r="HD152" s="577"/>
      <c r="HE152" s="577"/>
      <c r="HF152" s="577"/>
      <c r="HG152" s="577"/>
      <c r="HH152" s="577"/>
      <c r="HI152" s="577"/>
      <c r="HJ152" s="577"/>
      <c r="HK152" s="577"/>
      <c r="HL152" s="577"/>
      <c r="HM152" s="577"/>
      <c r="HN152" s="577"/>
      <c r="HO152" s="577"/>
      <c r="HP152" s="577"/>
      <c r="HQ152" s="577"/>
      <c r="HR152" s="577"/>
      <c r="HS152" s="577"/>
      <c r="HT152" s="577"/>
      <c r="HU152" s="577"/>
      <c r="HV152" s="577"/>
      <c r="HW152" s="577"/>
      <c r="HX152" s="577"/>
      <c r="HY152" s="577"/>
      <c r="HZ152" s="577"/>
      <c r="IA152" s="577"/>
      <c r="IB152" s="577"/>
      <c r="IC152" s="577"/>
      <c r="ID152" s="577"/>
      <c r="IE152" s="577"/>
      <c r="IF152" s="577"/>
      <c r="IG152" s="577"/>
      <c r="IH152" s="577"/>
      <c r="II152" s="577"/>
      <c r="IJ152" s="577"/>
      <c r="IK152" s="577"/>
      <c r="IL152" s="577"/>
      <c r="IM152" s="577"/>
    </row>
    <row r="153" spans="1:247" s="578" customFormat="1" ht="53.25" customHeight="1" x14ac:dyDescent="0.2">
      <c r="A153" s="569"/>
      <c r="B153" s="569" t="s">
        <v>729</v>
      </c>
      <c r="C153" s="583" t="s">
        <v>1111</v>
      </c>
      <c r="D153" s="586" t="s">
        <v>1112</v>
      </c>
      <c r="E153" s="594" t="s">
        <v>120</v>
      </c>
      <c r="F153" s="675" t="s">
        <v>733</v>
      </c>
      <c r="G153" s="586" t="s">
        <v>1104</v>
      </c>
      <c r="H153" s="588"/>
      <c r="I153" s="586">
        <v>3</v>
      </c>
      <c r="J153" s="586">
        <v>3</v>
      </c>
      <c r="K153" s="595" t="s">
        <v>696</v>
      </c>
      <c r="L153" s="598" t="s">
        <v>780</v>
      </c>
      <c r="M153" s="1042"/>
      <c r="N153" s="1160"/>
      <c r="O153" s="1010"/>
      <c r="P153" s="1010">
        <v>12</v>
      </c>
      <c r="Q153" s="1010"/>
      <c r="R153" s="1064"/>
      <c r="S153" s="1161"/>
      <c r="T153" s="1319"/>
      <c r="U153" s="1319"/>
      <c r="V153" s="1056">
        <v>1</v>
      </c>
      <c r="W153" s="570" t="s">
        <v>311</v>
      </c>
      <c r="X153" s="570"/>
      <c r="Y153" s="570"/>
      <c r="Z153" s="571">
        <v>1</v>
      </c>
      <c r="AA153" s="572" t="s">
        <v>314</v>
      </c>
      <c r="AB153" s="572" t="s">
        <v>1113</v>
      </c>
      <c r="AC153" s="572"/>
      <c r="AD153" s="1318"/>
      <c r="AE153" s="937" t="str">
        <f t="shared" si="13"/>
        <v/>
      </c>
      <c r="AF153" s="596">
        <v>1</v>
      </c>
      <c r="AG153" s="596" t="s">
        <v>314</v>
      </c>
      <c r="AH153" s="596" t="s">
        <v>350</v>
      </c>
      <c r="AI153" s="596" t="s">
        <v>355</v>
      </c>
      <c r="AJ153" s="571">
        <v>1</v>
      </c>
      <c r="AK153" s="572" t="s">
        <v>314</v>
      </c>
      <c r="AL153" s="572" t="s">
        <v>350</v>
      </c>
      <c r="AM153" s="572" t="s">
        <v>355</v>
      </c>
      <c r="AN153" s="591" t="s">
        <v>734</v>
      </c>
      <c r="AO153" s="577"/>
      <c r="AP153" s="577"/>
      <c r="AQ153" s="57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c r="EA153" s="577"/>
      <c r="EB153" s="577"/>
      <c r="EC153" s="577"/>
      <c r="ED153" s="577"/>
      <c r="EE153" s="577"/>
      <c r="EF153" s="577"/>
      <c r="EG153" s="577"/>
      <c r="EH153" s="577"/>
      <c r="EI153" s="577"/>
      <c r="EJ153" s="577"/>
      <c r="EK153" s="577"/>
      <c r="EL153" s="577"/>
      <c r="EM153" s="577"/>
      <c r="EN153" s="577"/>
      <c r="EO153" s="577"/>
      <c r="EP153" s="577"/>
      <c r="EQ153" s="577"/>
      <c r="ER153" s="577"/>
      <c r="ES153" s="577"/>
      <c r="ET153" s="577"/>
      <c r="EU153" s="577"/>
      <c r="EV153" s="577"/>
      <c r="EW153" s="577"/>
      <c r="EX153" s="577"/>
      <c r="EY153" s="577"/>
      <c r="EZ153" s="577"/>
      <c r="FA153" s="577"/>
      <c r="FB153" s="577"/>
      <c r="FC153" s="577"/>
      <c r="FD153" s="577"/>
      <c r="FE153" s="577"/>
      <c r="FF153" s="577"/>
      <c r="FG153" s="577"/>
      <c r="FH153" s="577"/>
      <c r="FI153" s="577"/>
      <c r="FJ153" s="577"/>
      <c r="FK153" s="577"/>
      <c r="FL153" s="577"/>
      <c r="FM153" s="577"/>
      <c r="FN153" s="577"/>
      <c r="FO153" s="577"/>
      <c r="FP153" s="577"/>
      <c r="FQ153" s="577"/>
      <c r="FR153" s="577"/>
      <c r="FS153" s="577"/>
      <c r="FT153" s="577"/>
      <c r="FU153" s="577"/>
      <c r="FV153" s="577"/>
      <c r="FW153" s="577"/>
      <c r="FX153" s="577"/>
      <c r="FY153" s="577"/>
      <c r="FZ153" s="577"/>
      <c r="GA153" s="577"/>
      <c r="GB153" s="577"/>
      <c r="GC153" s="577"/>
      <c r="GD153" s="577"/>
      <c r="GE153" s="577"/>
      <c r="GF153" s="577"/>
      <c r="GG153" s="577"/>
      <c r="GH153" s="577"/>
      <c r="GI153" s="577"/>
      <c r="GJ153" s="577"/>
      <c r="GK153" s="577"/>
      <c r="GL153" s="577"/>
      <c r="GM153" s="577"/>
      <c r="GN153" s="577"/>
      <c r="GO153" s="577"/>
      <c r="GP153" s="577"/>
      <c r="GQ153" s="577"/>
      <c r="GR153" s="577"/>
      <c r="GS153" s="577"/>
      <c r="GT153" s="577"/>
      <c r="GU153" s="577"/>
      <c r="GV153" s="577"/>
      <c r="GW153" s="577"/>
      <c r="GX153" s="577"/>
      <c r="GY153" s="577"/>
      <c r="GZ153" s="577"/>
      <c r="HA153" s="577"/>
      <c r="HB153" s="577"/>
      <c r="HC153" s="577"/>
      <c r="HD153" s="577"/>
      <c r="HE153" s="577"/>
      <c r="HF153" s="577"/>
      <c r="HG153" s="577"/>
      <c r="HH153" s="577"/>
      <c r="HI153" s="577"/>
      <c r="HJ153" s="577"/>
      <c r="HK153" s="577"/>
      <c r="HL153" s="577"/>
      <c r="HM153" s="577"/>
      <c r="HN153" s="577"/>
      <c r="HO153" s="577"/>
      <c r="HP153" s="577"/>
      <c r="HQ153" s="577"/>
      <c r="HR153" s="577"/>
      <c r="HS153" s="577"/>
      <c r="HT153" s="577"/>
      <c r="HU153" s="577"/>
      <c r="HV153" s="577"/>
      <c r="HW153" s="577"/>
      <c r="HX153" s="577"/>
      <c r="HY153" s="577"/>
      <c r="HZ153" s="577"/>
      <c r="IA153" s="577"/>
      <c r="IB153" s="577"/>
      <c r="IC153" s="577"/>
      <c r="ID153" s="577"/>
      <c r="IE153" s="577"/>
      <c r="IF153" s="577"/>
      <c r="IG153" s="577"/>
      <c r="IH153" s="577"/>
      <c r="II153" s="577"/>
      <c r="IJ153" s="577"/>
      <c r="IK153" s="577"/>
      <c r="IL153" s="577"/>
      <c r="IM153" s="577"/>
    </row>
    <row r="154" spans="1:247" s="521" customFormat="1" ht="34.5" customHeight="1" x14ac:dyDescent="0.2">
      <c r="A154" s="547" t="s">
        <v>1107</v>
      </c>
      <c r="B154" s="547" t="s">
        <v>520</v>
      </c>
      <c r="C154" s="548" t="s">
        <v>188</v>
      </c>
      <c r="D154" s="549" t="s">
        <v>795</v>
      </c>
      <c r="E154" s="550" t="s">
        <v>682</v>
      </c>
      <c r="F154" s="550"/>
      <c r="G154" s="550"/>
      <c r="H154" s="551"/>
      <c r="I154" s="552">
        <f>+I$134+I$140+I155</f>
        <v>30</v>
      </c>
      <c r="J154" s="552">
        <f>+J$134+J$140+J155</f>
        <v>30</v>
      </c>
      <c r="K154" s="552"/>
      <c r="L154" s="651"/>
      <c r="M154" s="1038"/>
      <c r="N154" s="1169"/>
      <c r="O154" s="1012"/>
      <c r="P154" s="1012"/>
      <c r="Q154" s="1012"/>
      <c r="R154" s="1012"/>
      <c r="S154" s="1170"/>
      <c r="T154" s="553"/>
      <c r="U154" s="553"/>
      <c r="V154" s="1058"/>
      <c r="W154" s="555"/>
      <c r="X154" s="555"/>
      <c r="Y154" s="555"/>
      <c r="Z154" s="556"/>
      <c r="AA154" s="549"/>
      <c r="AB154" s="557"/>
      <c r="AC154" s="558"/>
      <c r="AD154" s="558"/>
      <c r="AE154" s="558"/>
      <c r="AF154" s="559"/>
      <c r="AG154" s="557"/>
      <c r="AH154" s="557"/>
      <c r="AI154" s="557"/>
      <c r="AJ154" s="559"/>
      <c r="AK154" s="557"/>
      <c r="AL154" s="557"/>
      <c r="AM154" s="557"/>
      <c r="AN154" s="560"/>
    </row>
    <row r="155" spans="1:247" s="521" customFormat="1" ht="34.5" customHeight="1" x14ac:dyDescent="0.2">
      <c r="A155" s="524" t="s">
        <v>737</v>
      </c>
      <c r="B155" s="524" t="s">
        <v>736</v>
      </c>
      <c r="C155" s="525" t="s">
        <v>735</v>
      </c>
      <c r="D155" s="526"/>
      <c r="E155" s="526" t="s">
        <v>676</v>
      </c>
      <c r="F155" s="526"/>
      <c r="G155" s="527"/>
      <c r="H155" s="528"/>
      <c r="I155" s="529">
        <f>+I156+I158+I157</f>
        <v>7</v>
      </c>
      <c r="J155" s="529">
        <f>+J156+J158+J157</f>
        <v>7</v>
      </c>
      <c r="K155" s="529"/>
      <c r="L155" s="599"/>
      <c r="M155" s="1037"/>
      <c r="N155" s="1165"/>
      <c r="O155" s="1065"/>
      <c r="P155" s="1021"/>
      <c r="Q155" s="1021"/>
      <c r="R155" s="1021"/>
      <c r="S155" s="1166"/>
      <c r="T155" s="530"/>
      <c r="U155" s="530"/>
      <c r="V155" s="1050"/>
      <c r="W155" s="532"/>
      <c r="X155" s="532"/>
      <c r="Y155" s="532"/>
      <c r="Z155" s="533"/>
      <c r="AA155" s="534"/>
      <c r="AB155" s="534"/>
      <c r="AC155" s="534"/>
      <c r="AD155" s="534"/>
      <c r="AE155" s="534"/>
      <c r="AF155" s="535"/>
      <c r="AG155" s="534"/>
      <c r="AH155" s="534"/>
      <c r="AI155" s="534"/>
      <c r="AJ155" s="535"/>
      <c r="AK155" s="534"/>
      <c r="AL155" s="534"/>
      <c r="AM155" s="534"/>
      <c r="AN155" s="536"/>
    </row>
    <row r="156" spans="1:247" s="578" customFormat="1" ht="34.5" customHeight="1" x14ac:dyDescent="0.2">
      <c r="A156" s="569"/>
      <c r="B156" s="569" t="s">
        <v>738</v>
      </c>
      <c r="C156" s="583" t="s">
        <v>205</v>
      </c>
      <c r="D156" s="586" t="s">
        <v>791</v>
      </c>
      <c r="E156" s="594" t="s">
        <v>120</v>
      </c>
      <c r="F156" s="594"/>
      <c r="G156" s="586" t="s">
        <v>681</v>
      </c>
      <c r="H156" s="588"/>
      <c r="I156" s="586" t="s">
        <v>30</v>
      </c>
      <c r="J156" s="586" t="s">
        <v>30</v>
      </c>
      <c r="K156" s="1354" t="s">
        <v>1213</v>
      </c>
      <c r="L156" s="598" t="s">
        <v>779</v>
      </c>
      <c r="M156" s="1042"/>
      <c r="N156" s="1160">
        <v>18</v>
      </c>
      <c r="O156" s="1010"/>
      <c r="P156" s="1010">
        <v>8</v>
      </c>
      <c r="Q156" s="1010"/>
      <c r="R156" s="1064"/>
      <c r="S156" s="1161"/>
      <c r="T156" s="1320"/>
      <c r="U156" s="1320"/>
      <c r="V156" s="1056">
        <v>1</v>
      </c>
      <c r="W156" s="570" t="s">
        <v>314</v>
      </c>
      <c r="X156" s="570" t="s">
        <v>315</v>
      </c>
      <c r="Y156" s="570" t="s">
        <v>359</v>
      </c>
      <c r="Z156" s="571">
        <v>1</v>
      </c>
      <c r="AA156" s="572" t="s">
        <v>314</v>
      </c>
      <c r="AB156" s="572" t="s">
        <v>315</v>
      </c>
      <c r="AC156" s="572" t="s">
        <v>359</v>
      </c>
      <c r="AD156" s="1319"/>
      <c r="AE156" s="937" t="str">
        <f t="shared" ref="AE156:AE158" si="14">IF(AD156="","",+AD156)</f>
        <v/>
      </c>
      <c r="AF156" s="596">
        <v>1</v>
      </c>
      <c r="AG156" s="596" t="s">
        <v>314</v>
      </c>
      <c r="AH156" s="596" t="s">
        <v>315</v>
      </c>
      <c r="AI156" s="596" t="s">
        <v>359</v>
      </c>
      <c r="AJ156" s="571">
        <v>1</v>
      </c>
      <c r="AK156" s="572" t="s">
        <v>314</v>
      </c>
      <c r="AL156" s="572" t="s">
        <v>315</v>
      </c>
      <c r="AM156" s="572" t="s">
        <v>359</v>
      </c>
      <c r="AN156" s="591" t="s">
        <v>595</v>
      </c>
      <c r="AO156" s="577"/>
      <c r="AP156" s="577"/>
      <c r="AQ156" s="57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c r="EA156" s="577"/>
      <c r="EB156" s="577"/>
      <c r="EC156" s="577"/>
      <c r="ED156" s="577"/>
      <c r="EE156" s="577"/>
      <c r="EF156" s="577"/>
      <c r="EG156" s="577"/>
      <c r="EH156" s="577"/>
      <c r="EI156" s="577"/>
      <c r="EJ156" s="577"/>
      <c r="EK156" s="577"/>
      <c r="EL156" s="577"/>
      <c r="EM156" s="577"/>
      <c r="EN156" s="577"/>
      <c r="EO156" s="577"/>
      <c r="EP156" s="577"/>
      <c r="EQ156" s="577"/>
      <c r="ER156" s="577"/>
      <c r="ES156" s="577"/>
      <c r="ET156" s="577"/>
      <c r="EU156" s="577"/>
      <c r="EV156" s="577"/>
      <c r="EW156" s="577"/>
      <c r="EX156" s="577"/>
      <c r="EY156" s="577"/>
      <c r="EZ156" s="577"/>
      <c r="FA156" s="577"/>
      <c r="FB156" s="577"/>
      <c r="FC156" s="577"/>
      <c r="FD156" s="577"/>
      <c r="FE156" s="577"/>
      <c r="FF156" s="577"/>
      <c r="FG156" s="577"/>
      <c r="FH156" s="577"/>
      <c r="FI156" s="577"/>
      <c r="FJ156" s="577"/>
      <c r="FK156" s="577"/>
      <c r="FL156" s="577"/>
      <c r="FM156" s="577"/>
      <c r="FN156" s="577"/>
      <c r="FO156" s="577"/>
      <c r="FP156" s="577"/>
      <c r="FQ156" s="577"/>
      <c r="FR156" s="577"/>
      <c r="FS156" s="577"/>
      <c r="FT156" s="577"/>
      <c r="FU156" s="577"/>
      <c r="FV156" s="577"/>
      <c r="FW156" s="577"/>
      <c r="FX156" s="577"/>
      <c r="FY156" s="577"/>
      <c r="FZ156" s="577"/>
      <c r="GA156" s="577"/>
      <c r="GB156" s="577"/>
      <c r="GC156" s="577"/>
      <c r="GD156" s="577"/>
      <c r="GE156" s="577"/>
      <c r="GF156" s="577"/>
      <c r="GG156" s="577"/>
      <c r="GH156" s="577"/>
      <c r="GI156" s="577"/>
      <c r="GJ156" s="577"/>
      <c r="GK156" s="577"/>
      <c r="GL156" s="577"/>
      <c r="GM156" s="577"/>
      <c r="GN156" s="577"/>
      <c r="GO156" s="577"/>
      <c r="GP156" s="577"/>
      <c r="GQ156" s="577"/>
      <c r="GR156" s="577"/>
      <c r="GS156" s="577"/>
      <c r="GT156" s="577"/>
      <c r="GU156" s="577"/>
      <c r="GV156" s="577"/>
      <c r="GW156" s="577"/>
      <c r="GX156" s="577"/>
      <c r="GY156" s="577"/>
      <c r="GZ156" s="577"/>
      <c r="HA156" s="577"/>
      <c r="HB156" s="577"/>
      <c r="HC156" s="577"/>
      <c r="HD156" s="577"/>
      <c r="HE156" s="577"/>
      <c r="HF156" s="577"/>
      <c r="HG156" s="577"/>
      <c r="HH156" s="577"/>
      <c r="HI156" s="577"/>
      <c r="HJ156" s="577"/>
      <c r="HK156" s="577"/>
      <c r="HL156" s="577"/>
      <c r="HM156" s="577"/>
      <c r="HN156" s="577"/>
      <c r="HO156" s="577"/>
      <c r="HP156" s="577"/>
      <c r="HQ156" s="577"/>
      <c r="HR156" s="577"/>
      <c r="HS156" s="577"/>
      <c r="HT156" s="577"/>
      <c r="HU156" s="577"/>
      <c r="HV156" s="577"/>
      <c r="HW156" s="577"/>
      <c r="HX156" s="577"/>
      <c r="HY156" s="577"/>
      <c r="HZ156" s="577"/>
      <c r="IA156" s="577"/>
      <c r="IB156" s="577"/>
      <c r="IC156" s="577"/>
      <c r="ID156" s="577"/>
      <c r="IE156" s="577"/>
      <c r="IF156" s="577"/>
      <c r="IG156" s="577"/>
      <c r="IH156" s="577"/>
      <c r="II156" s="577"/>
      <c r="IJ156" s="577"/>
      <c r="IK156" s="577"/>
      <c r="IL156" s="577"/>
      <c r="IM156" s="577"/>
    </row>
    <row r="157" spans="1:247" s="578" customFormat="1" ht="34.5" customHeight="1" x14ac:dyDescent="0.2">
      <c r="A157" s="569"/>
      <c r="B157" s="569" t="s">
        <v>740</v>
      </c>
      <c r="C157" s="583" t="s">
        <v>207</v>
      </c>
      <c r="D157" s="586"/>
      <c r="E157" s="594" t="s">
        <v>120</v>
      </c>
      <c r="F157" s="594"/>
      <c r="G157" s="586" t="s">
        <v>681</v>
      </c>
      <c r="H157" s="588"/>
      <c r="I157" s="586" t="s">
        <v>56</v>
      </c>
      <c r="J157" s="586" t="s">
        <v>56</v>
      </c>
      <c r="K157" s="1354" t="s">
        <v>1214</v>
      </c>
      <c r="L157" s="598" t="s">
        <v>31</v>
      </c>
      <c r="M157" s="1042"/>
      <c r="N157" s="1160"/>
      <c r="O157" s="1010"/>
      <c r="P157" s="1010">
        <v>16</v>
      </c>
      <c r="Q157" s="1010"/>
      <c r="R157" s="1064"/>
      <c r="S157" s="1161"/>
      <c r="T157" s="1328"/>
      <c r="U157" s="1328"/>
      <c r="V157" s="1056">
        <v>1</v>
      </c>
      <c r="W157" s="570" t="s">
        <v>311</v>
      </c>
      <c r="X157" s="570"/>
      <c r="Y157" s="570"/>
      <c r="Z157" s="571">
        <v>1</v>
      </c>
      <c r="AA157" s="572" t="s">
        <v>314</v>
      </c>
      <c r="AB157" s="572" t="s">
        <v>312</v>
      </c>
      <c r="AC157" s="572" t="s">
        <v>353</v>
      </c>
      <c r="AD157" s="1319"/>
      <c r="AE157" s="937" t="str">
        <f t="shared" si="14"/>
        <v/>
      </c>
      <c r="AF157" s="596">
        <v>1</v>
      </c>
      <c r="AG157" s="596" t="s">
        <v>314</v>
      </c>
      <c r="AH157" s="596" t="s">
        <v>312</v>
      </c>
      <c r="AI157" s="596" t="s">
        <v>353</v>
      </c>
      <c r="AJ157" s="571">
        <v>1</v>
      </c>
      <c r="AK157" s="572" t="s">
        <v>314</v>
      </c>
      <c r="AL157" s="572" t="s">
        <v>312</v>
      </c>
      <c r="AM157" s="572" t="s">
        <v>353</v>
      </c>
      <c r="AN157" s="591" t="s">
        <v>596</v>
      </c>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c r="EA157" s="577"/>
      <c r="EB157" s="577"/>
      <c r="EC157" s="577"/>
      <c r="ED157" s="577"/>
      <c r="EE157" s="577"/>
      <c r="EF157" s="577"/>
      <c r="EG157" s="577"/>
      <c r="EH157" s="577"/>
      <c r="EI157" s="577"/>
      <c r="EJ157" s="577"/>
      <c r="EK157" s="577"/>
      <c r="EL157" s="577"/>
      <c r="EM157" s="577"/>
      <c r="EN157" s="577"/>
      <c r="EO157" s="577"/>
      <c r="EP157" s="577"/>
      <c r="EQ157" s="577"/>
      <c r="ER157" s="577"/>
      <c r="ES157" s="577"/>
      <c r="ET157" s="577"/>
      <c r="EU157" s="577"/>
      <c r="EV157" s="577"/>
      <c r="EW157" s="577"/>
      <c r="EX157" s="577"/>
      <c r="EY157" s="577"/>
      <c r="EZ157" s="577"/>
      <c r="FA157" s="577"/>
      <c r="FB157" s="577"/>
      <c r="FC157" s="577"/>
      <c r="FD157" s="577"/>
      <c r="FE157" s="577"/>
      <c r="FF157" s="577"/>
      <c r="FG157" s="577"/>
      <c r="FH157" s="577"/>
      <c r="FI157" s="577"/>
      <c r="FJ157" s="577"/>
      <c r="FK157" s="577"/>
      <c r="FL157" s="577"/>
      <c r="FM157" s="577"/>
      <c r="FN157" s="577"/>
      <c r="FO157" s="577"/>
      <c r="FP157" s="577"/>
      <c r="FQ157" s="577"/>
      <c r="FR157" s="577"/>
      <c r="FS157" s="577"/>
      <c r="FT157" s="577"/>
      <c r="FU157" s="577"/>
      <c r="FV157" s="577"/>
      <c r="FW157" s="577"/>
      <c r="FX157" s="577"/>
      <c r="FY157" s="577"/>
      <c r="FZ157" s="577"/>
      <c r="GA157" s="577"/>
      <c r="GB157" s="577"/>
      <c r="GC157" s="577"/>
      <c r="GD157" s="577"/>
      <c r="GE157" s="577"/>
      <c r="GF157" s="577"/>
      <c r="GG157" s="577"/>
      <c r="GH157" s="577"/>
      <c r="GI157" s="577"/>
      <c r="GJ157" s="577"/>
      <c r="GK157" s="577"/>
      <c r="GL157" s="577"/>
      <c r="GM157" s="577"/>
      <c r="GN157" s="577"/>
      <c r="GO157" s="577"/>
      <c r="GP157" s="577"/>
      <c r="GQ157" s="577"/>
      <c r="GR157" s="577"/>
      <c r="GS157" s="577"/>
      <c r="GT157" s="577"/>
      <c r="GU157" s="577"/>
      <c r="GV157" s="577"/>
      <c r="GW157" s="577"/>
      <c r="GX157" s="577"/>
      <c r="GY157" s="577"/>
      <c r="GZ157" s="577"/>
      <c r="HA157" s="577"/>
      <c r="HB157" s="577"/>
      <c r="HC157" s="577"/>
      <c r="HD157" s="577"/>
      <c r="HE157" s="577"/>
      <c r="HF157" s="577"/>
      <c r="HG157" s="577"/>
      <c r="HH157" s="577"/>
      <c r="HI157" s="577"/>
      <c r="HJ157" s="577"/>
      <c r="HK157" s="577"/>
      <c r="HL157" s="577"/>
      <c r="HM157" s="577"/>
      <c r="HN157" s="577"/>
      <c r="HO157" s="577"/>
      <c r="HP157" s="577"/>
      <c r="HQ157" s="577"/>
      <c r="HR157" s="577"/>
      <c r="HS157" s="577"/>
      <c r="HT157" s="577"/>
      <c r="HU157" s="577"/>
      <c r="HV157" s="577"/>
      <c r="HW157" s="577"/>
      <c r="HX157" s="577"/>
      <c r="HY157" s="577"/>
      <c r="HZ157" s="577"/>
      <c r="IA157" s="577"/>
      <c r="IB157" s="577"/>
      <c r="IC157" s="577"/>
      <c r="ID157" s="577"/>
      <c r="IE157" s="577"/>
      <c r="IF157" s="577"/>
      <c r="IG157" s="577"/>
      <c r="IH157" s="577"/>
      <c r="II157" s="577"/>
      <c r="IJ157" s="577"/>
      <c r="IK157" s="577"/>
      <c r="IL157" s="577"/>
      <c r="IM157" s="577"/>
    </row>
    <row r="158" spans="1:247" s="578" customFormat="1" ht="34.5" customHeight="1" x14ac:dyDescent="0.2">
      <c r="A158" s="569"/>
      <c r="B158" s="569" t="s">
        <v>385</v>
      </c>
      <c r="C158" s="583" t="s">
        <v>739</v>
      </c>
      <c r="D158" s="586" t="s">
        <v>799</v>
      </c>
      <c r="E158" s="594" t="s">
        <v>120</v>
      </c>
      <c r="F158" s="675" t="s">
        <v>741</v>
      </c>
      <c r="G158" s="586" t="s">
        <v>700</v>
      </c>
      <c r="H158" s="588"/>
      <c r="I158" s="586" t="s">
        <v>56</v>
      </c>
      <c r="J158" s="586" t="s">
        <v>56</v>
      </c>
      <c r="K158" s="722" t="s">
        <v>815</v>
      </c>
      <c r="L158" s="598" t="s">
        <v>742</v>
      </c>
      <c r="M158" s="1042"/>
      <c r="N158" s="1160">
        <v>18</v>
      </c>
      <c r="O158" s="1010"/>
      <c r="P158" s="1010"/>
      <c r="Q158" s="1010"/>
      <c r="R158" s="1064"/>
      <c r="S158" s="1161"/>
      <c r="T158" s="1318"/>
      <c r="U158" s="1318"/>
      <c r="V158" s="1056">
        <v>1</v>
      </c>
      <c r="W158" s="570" t="s">
        <v>311</v>
      </c>
      <c r="X158" s="570"/>
      <c r="Y158" s="570"/>
      <c r="Z158" s="571">
        <v>1</v>
      </c>
      <c r="AA158" s="572" t="s">
        <v>314</v>
      </c>
      <c r="AB158" s="572" t="s">
        <v>312</v>
      </c>
      <c r="AC158" s="572" t="s">
        <v>353</v>
      </c>
      <c r="AD158" s="1319"/>
      <c r="AE158" s="937" t="str">
        <f t="shared" si="14"/>
        <v/>
      </c>
      <c r="AF158" s="596">
        <v>1</v>
      </c>
      <c r="AG158" s="596" t="s">
        <v>314</v>
      </c>
      <c r="AH158" s="596" t="s">
        <v>312</v>
      </c>
      <c r="AI158" s="596" t="s">
        <v>353</v>
      </c>
      <c r="AJ158" s="571">
        <v>1</v>
      </c>
      <c r="AK158" s="572" t="s">
        <v>314</v>
      </c>
      <c r="AL158" s="572" t="s">
        <v>312</v>
      </c>
      <c r="AM158" s="572" t="s">
        <v>353</v>
      </c>
      <c r="AN158" s="591" t="s">
        <v>599</v>
      </c>
      <c r="AO158" s="577"/>
      <c r="AP158" s="577"/>
      <c r="AQ158" s="57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c r="EA158" s="577"/>
      <c r="EB158" s="577"/>
      <c r="EC158" s="577"/>
      <c r="ED158" s="577"/>
      <c r="EE158" s="577"/>
      <c r="EF158" s="577"/>
      <c r="EG158" s="577"/>
      <c r="EH158" s="577"/>
      <c r="EI158" s="577"/>
      <c r="EJ158" s="577"/>
      <c r="EK158" s="577"/>
      <c r="EL158" s="577"/>
      <c r="EM158" s="577"/>
      <c r="EN158" s="577"/>
      <c r="EO158" s="577"/>
      <c r="EP158" s="577"/>
      <c r="EQ158" s="577"/>
      <c r="ER158" s="577"/>
      <c r="ES158" s="577"/>
      <c r="ET158" s="577"/>
      <c r="EU158" s="577"/>
      <c r="EV158" s="577"/>
      <c r="EW158" s="577"/>
      <c r="EX158" s="577"/>
      <c r="EY158" s="577"/>
      <c r="EZ158" s="577"/>
      <c r="FA158" s="577"/>
      <c r="FB158" s="577"/>
      <c r="FC158" s="577"/>
      <c r="FD158" s="577"/>
      <c r="FE158" s="577"/>
      <c r="FF158" s="577"/>
      <c r="FG158" s="577"/>
      <c r="FH158" s="577"/>
      <c r="FI158" s="577"/>
      <c r="FJ158" s="577"/>
      <c r="FK158" s="577"/>
      <c r="FL158" s="577"/>
      <c r="FM158" s="577"/>
      <c r="FN158" s="577"/>
      <c r="FO158" s="577"/>
      <c r="FP158" s="577"/>
      <c r="FQ158" s="577"/>
      <c r="FR158" s="577"/>
      <c r="FS158" s="577"/>
      <c r="FT158" s="577"/>
      <c r="FU158" s="577"/>
      <c r="FV158" s="577"/>
      <c r="FW158" s="577"/>
      <c r="FX158" s="577"/>
      <c r="FY158" s="577"/>
      <c r="FZ158" s="577"/>
      <c r="GA158" s="577"/>
      <c r="GB158" s="577"/>
      <c r="GC158" s="577"/>
      <c r="GD158" s="577"/>
      <c r="GE158" s="577"/>
      <c r="GF158" s="577"/>
      <c r="GG158" s="577"/>
      <c r="GH158" s="577"/>
      <c r="GI158" s="577"/>
      <c r="GJ158" s="577"/>
      <c r="GK158" s="577"/>
      <c r="GL158" s="577"/>
      <c r="GM158" s="577"/>
      <c r="GN158" s="577"/>
      <c r="GO158" s="577"/>
      <c r="GP158" s="577"/>
      <c r="GQ158" s="577"/>
      <c r="GR158" s="577"/>
      <c r="GS158" s="577"/>
      <c r="GT158" s="577"/>
      <c r="GU158" s="577"/>
      <c r="GV158" s="577"/>
      <c r="GW158" s="577"/>
      <c r="GX158" s="577"/>
      <c r="GY158" s="577"/>
      <c r="GZ158" s="577"/>
      <c r="HA158" s="577"/>
      <c r="HB158" s="577"/>
      <c r="HC158" s="577"/>
      <c r="HD158" s="577"/>
      <c r="HE158" s="577"/>
      <c r="HF158" s="577"/>
      <c r="HG158" s="577"/>
      <c r="HH158" s="577"/>
      <c r="HI158" s="577"/>
      <c r="HJ158" s="577"/>
      <c r="HK158" s="577"/>
      <c r="HL158" s="577"/>
      <c r="HM158" s="577"/>
      <c r="HN158" s="577"/>
      <c r="HO158" s="577"/>
      <c r="HP158" s="577"/>
      <c r="HQ158" s="577"/>
      <c r="HR158" s="577"/>
      <c r="HS158" s="577"/>
      <c r="HT158" s="577"/>
      <c r="HU158" s="577"/>
      <c r="HV158" s="577"/>
      <c r="HW158" s="577"/>
      <c r="HX158" s="577"/>
      <c r="HY158" s="577"/>
      <c r="HZ158" s="577"/>
      <c r="IA158" s="577"/>
      <c r="IB158" s="577"/>
      <c r="IC158" s="577"/>
      <c r="ID158" s="577"/>
      <c r="IE158" s="577"/>
      <c r="IF158" s="577"/>
      <c r="IG158" s="577"/>
      <c r="IH158" s="577"/>
      <c r="II158" s="577"/>
      <c r="IJ158" s="577"/>
      <c r="IK158" s="577"/>
      <c r="IL158" s="577"/>
      <c r="IM158" s="577"/>
    </row>
    <row r="159" spans="1:247" s="521" customFormat="1" ht="34.5" customHeight="1" x14ac:dyDescent="0.2">
      <c r="A159" s="547" t="s">
        <v>743</v>
      </c>
      <c r="B159" s="547" t="s">
        <v>521</v>
      </c>
      <c r="C159" s="548" t="s">
        <v>477</v>
      </c>
      <c r="D159" s="549" t="s">
        <v>796</v>
      </c>
      <c r="E159" s="550" t="s">
        <v>682</v>
      </c>
      <c r="F159" s="550"/>
      <c r="G159" s="550"/>
      <c r="H159" s="551"/>
      <c r="I159" s="552">
        <f>+I$134+SUM(I160:I160:I164)</f>
        <v>30</v>
      </c>
      <c r="J159" s="552">
        <f>+J$134+SUM(J160:J160:J164)</f>
        <v>30</v>
      </c>
      <c r="K159" s="552"/>
      <c r="L159" s="651"/>
      <c r="M159" s="1038"/>
      <c r="N159" s="1169"/>
      <c r="O159" s="1012"/>
      <c r="P159" s="1012"/>
      <c r="Q159" s="1012"/>
      <c r="R159" s="1012"/>
      <c r="S159" s="1170"/>
      <c r="T159" s="553"/>
      <c r="U159" s="553"/>
      <c r="V159" s="1058"/>
      <c r="W159" s="555"/>
      <c r="X159" s="555"/>
      <c r="Y159" s="555"/>
      <c r="Z159" s="556"/>
      <c r="AA159" s="549"/>
      <c r="AB159" s="557"/>
      <c r="AC159" s="558"/>
      <c r="AD159" s="942"/>
      <c r="AE159" s="942"/>
      <c r="AF159" s="559"/>
      <c r="AG159" s="557"/>
      <c r="AH159" s="557"/>
      <c r="AI159" s="557"/>
      <c r="AJ159" s="559"/>
      <c r="AK159" s="557"/>
      <c r="AL159" s="557"/>
      <c r="AM159" s="557"/>
      <c r="AN159" s="560"/>
    </row>
    <row r="160" spans="1:247" s="578" customFormat="1" ht="34.5" customHeight="1" x14ac:dyDescent="0.2">
      <c r="A160" s="569" t="str">
        <f t="shared" ref="A160:G161" si="15">IF(A141="","",A141)</f>
        <v/>
      </c>
      <c r="B160" s="569" t="str">
        <f t="shared" si="15"/>
        <v>LLA4E10</v>
      </c>
      <c r="C160" s="583" t="str">
        <f t="shared" si="15"/>
        <v xml:space="preserve">Histoire médiévale : fondements socio-culturels de l’Occident médiéval </v>
      </c>
      <c r="D160" s="586" t="str">
        <f t="shared" si="15"/>
        <v>LOL4DH33
LOL4E10</v>
      </c>
      <c r="E160" s="594" t="str">
        <f t="shared" si="15"/>
        <v>UE de tronc commun</v>
      </c>
      <c r="F160" s="675" t="str">
        <f t="shared" si="15"/>
        <v>L2 Histoire, L2 Géorgraphie (CM uniquement)</v>
      </c>
      <c r="G160" s="586" t="str">
        <f t="shared" si="15"/>
        <v>HIST</v>
      </c>
      <c r="H160" s="588"/>
      <c r="I160" s="586">
        <v>6</v>
      </c>
      <c r="J160" s="586">
        <v>6</v>
      </c>
      <c r="K160" s="595" t="str">
        <f>IF(K141="","",K141)</f>
        <v>VERONESE Julien</v>
      </c>
      <c r="L160" s="598" t="str">
        <f>IF(L141="","",L141)</f>
        <v>21 : Histoire , civilisations, archéologie et art des mondes anciens et médiévaux</v>
      </c>
      <c r="M160" s="1042"/>
      <c r="N160" s="1160">
        <f t="shared" ref="N160:AN160" si="16">IF(N141="","",N141)</f>
        <v>24</v>
      </c>
      <c r="O160" s="1010"/>
      <c r="P160" s="1010">
        <f t="shared" si="16"/>
        <v>24</v>
      </c>
      <c r="Q160" s="1010"/>
      <c r="R160" s="1064" t="str">
        <f t="shared" ref="R160" si="17">IF(R141="","",R141)</f>
        <v/>
      </c>
      <c r="S160" s="1161" t="str">
        <f t="shared" si="16"/>
        <v/>
      </c>
      <c r="T160" s="1318"/>
      <c r="U160" s="1321"/>
      <c r="V160" s="1056" t="str">
        <f t="shared" si="16"/>
        <v>50% CC
50% CT</v>
      </c>
      <c r="W160" s="570" t="str">
        <f t="shared" si="16"/>
        <v>Mixte</v>
      </c>
      <c r="X160" s="570" t="str">
        <f t="shared" si="16"/>
        <v>écrit + oral</v>
      </c>
      <c r="Y160" s="570" t="str">
        <f t="shared" si="16"/>
        <v>CT = écrit 4h00</v>
      </c>
      <c r="Z160" s="571">
        <f t="shared" si="16"/>
        <v>1</v>
      </c>
      <c r="AA160" s="572" t="str">
        <f t="shared" si="16"/>
        <v>CT</v>
      </c>
      <c r="AB160" s="572" t="str">
        <f t="shared" si="16"/>
        <v>Ecrit</v>
      </c>
      <c r="AC160" s="572" t="str">
        <f t="shared" si="16"/>
        <v>4h00</v>
      </c>
      <c r="AD160" s="1423" t="str">
        <f>IF(AD141="","",AD141)</f>
        <v/>
      </c>
      <c r="AE160" s="937" t="str">
        <f t="shared" ref="AE160:AE161" si="18">IF(AD160="","",+AD160)</f>
        <v/>
      </c>
      <c r="AF160" s="596">
        <f t="shared" si="16"/>
        <v>1</v>
      </c>
      <c r="AG160" s="596" t="str">
        <f t="shared" si="16"/>
        <v>CT</v>
      </c>
      <c r="AH160" s="596" t="str">
        <f t="shared" si="16"/>
        <v>Ecrit</v>
      </c>
      <c r="AI160" s="596" t="str">
        <f t="shared" si="16"/>
        <v>4h00</v>
      </c>
      <c r="AJ160" s="571">
        <f t="shared" si="16"/>
        <v>1</v>
      </c>
      <c r="AK160" s="572" t="str">
        <f t="shared" si="16"/>
        <v>CT</v>
      </c>
      <c r="AL160" s="572" t="str">
        <f t="shared" si="16"/>
        <v>Ecrit</v>
      </c>
      <c r="AM160" s="572" t="str">
        <f t="shared" si="16"/>
        <v>4h00</v>
      </c>
      <c r="AN160" s="591" t="str">
        <f t="shared" si="16"/>
        <v>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c r="AO160" s="577"/>
      <c r="AP160" s="577"/>
      <c r="AQ160" s="57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c r="EA160" s="577"/>
      <c r="EB160" s="577"/>
      <c r="EC160" s="577"/>
      <c r="ED160" s="577"/>
      <c r="EE160" s="577"/>
      <c r="EF160" s="577"/>
      <c r="EG160" s="577"/>
      <c r="EH160" s="577"/>
      <c r="EI160" s="577"/>
      <c r="EJ160" s="577"/>
      <c r="EK160" s="577"/>
      <c r="EL160" s="577"/>
      <c r="EM160" s="577"/>
      <c r="EN160" s="577"/>
      <c r="EO160" s="577"/>
      <c r="EP160" s="577"/>
      <c r="EQ160" s="577"/>
      <c r="ER160" s="577"/>
      <c r="ES160" s="577"/>
      <c r="ET160" s="577"/>
      <c r="EU160" s="577"/>
      <c r="EV160" s="577"/>
      <c r="EW160" s="577"/>
      <c r="EX160" s="577"/>
      <c r="EY160" s="577"/>
      <c r="EZ160" s="577"/>
      <c r="FA160" s="577"/>
      <c r="FB160" s="577"/>
      <c r="FC160" s="577"/>
      <c r="FD160" s="577"/>
      <c r="FE160" s="577"/>
      <c r="FF160" s="577"/>
      <c r="FG160" s="577"/>
      <c r="FH160" s="577"/>
      <c r="FI160" s="577"/>
      <c r="FJ160" s="577"/>
      <c r="FK160" s="577"/>
      <c r="FL160" s="577"/>
      <c r="FM160" s="577"/>
      <c r="FN160" s="577"/>
      <c r="FO160" s="577"/>
      <c r="FP160" s="577"/>
      <c r="FQ160" s="577"/>
      <c r="FR160" s="577"/>
      <c r="FS160" s="577"/>
      <c r="FT160" s="577"/>
      <c r="FU160" s="577"/>
      <c r="FV160" s="577"/>
      <c r="FW160" s="577"/>
      <c r="FX160" s="577"/>
      <c r="FY160" s="577"/>
      <c r="FZ160" s="577"/>
      <c r="GA160" s="577"/>
      <c r="GB160" s="577"/>
      <c r="GC160" s="577"/>
      <c r="GD160" s="577"/>
      <c r="GE160" s="577"/>
      <c r="GF160" s="577"/>
      <c r="GG160" s="577"/>
      <c r="GH160" s="577"/>
      <c r="GI160" s="577"/>
      <c r="GJ160" s="577"/>
      <c r="GK160" s="577"/>
      <c r="GL160" s="577"/>
      <c r="GM160" s="577"/>
      <c r="GN160" s="577"/>
      <c r="GO160" s="577"/>
      <c r="GP160" s="577"/>
      <c r="GQ160" s="577"/>
      <c r="GR160" s="577"/>
      <c r="GS160" s="577"/>
      <c r="GT160" s="577"/>
      <c r="GU160" s="577"/>
      <c r="GV160" s="577"/>
      <c r="GW160" s="577"/>
      <c r="GX160" s="577"/>
      <c r="GY160" s="577"/>
      <c r="GZ160" s="577"/>
      <c r="HA160" s="577"/>
      <c r="HB160" s="577"/>
      <c r="HC160" s="577"/>
      <c r="HD160" s="577"/>
      <c r="HE160" s="577"/>
      <c r="HF160" s="577"/>
      <c r="HG160" s="577"/>
      <c r="HH160" s="577"/>
      <c r="HI160" s="577"/>
      <c r="HJ160" s="577"/>
      <c r="HK160" s="577"/>
      <c r="HL160" s="577"/>
      <c r="HM160" s="577"/>
      <c r="HN160" s="577"/>
      <c r="HO160" s="577"/>
      <c r="HP160" s="577"/>
      <c r="HQ160" s="577"/>
      <c r="HR160" s="577"/>
      <c r="HS160" s="577"/>
      <c r="HT160" s="577"/>
      <c r="HU160" s="577"/>
      <c r="HV160" s="577"/>
      <c r="HW160" s="577"/>
      <c r="HX160" s="577"/>
      <c r="HY160" s="577"/>
      <c r="HZ160" s="577"/>
      <c r="IA160" s="577"/>
      <c r="IB160" s="577"/>
      <c r="IC160" s="577"/>
      <c r="ID160" s="577"/>
      <c r="IE160" s="577"/>
      <c r="IF160" s="577"/>
      <c r="IG160" s="577"/>
      <c r="IH160" s="577"/>
      <c r="II160" s="577"/>
      <c r="IJ160" s="577"/>
      <c r="IK160" s="577"/>
      <c r="IL160" s="577"/>
      <c r="IM160" s="577"/>
    </row>
    <row r="161" spans="1:247" s="578" customFormat="1" ht="34.5" customHeight="1" x14ac:dyDescent="0.2">
      <c r="A161" s="569" t="str">
        <f t="shared" si="15"/>
        <v/>
      </c>
      <c r="B161" s="569" t="str">
        <f t="shared" si="15"/>
        <v>LLA4E20</v>
      </c>
      <c r="C161" s="583" t="str">
        <f t="shared" si="15"/>
        <v>Histoire contemporaine : fondements politiques et sociaux</v>
      </c>
      <c r="D161" s="586" t="str">
        <f t="shared" si="15"/>
        <v>DOL4DH12
LOL4DH18
LOL4E20</v>
      </c>
      <c r="E161" s="594" t="str">
        <f t="shared" si="15"/>
        <v>UE de tronc commun</v>
      </c>
      <c r="F161" s="675" t="str">
        <f t="shared" si="15"/>
        <v>DEG</v>
      </c>
      <c r="G161" s="586" t="str">
        <f t="shared" si="15"/>
        <v>HIST</v>
      </c>
      <c r="H161" s="588"/>
      <c r="I161" s="586">
        <v>6</v>
      </c>
      <c r="J161" s="586">
        <v>6</v>
      </c>
      <c r="K161" s="595" t="str">
        <f>IF(K142="","",K142)</f>
        <v>NADAUD Eric</v>
      </c>
      <c r="L161" s="598" t="str">
        <f>IF(L142="","",L142)</f>
        <v>22</v>
      </c>
      <c r="M161" s="1042" t="str">
        <f>IF(M142="","",M142)</f>
        <v/>
      </c>
      <c r="N161" s="1160">
        <f t="shared" ref="N161:AN161" si="19">IF(N142="","",N142)</f>
        <v>24</v>
      </c>
      <c r="O161" s="1010"/>
      <c r="P161" s="1010">
        <f t="shared" si="19"/>
        <v>24</v>
      </c>
      <c r="Q161" s="1010"/>
      <c r="R161" s="1064" t="str">
        <f t="shared" ref="R161" si="20">IF(R142="","",R142)</f>
        <v/>
      </c>
      <c r="S161" s="1161" t="str">
        <f t="shared" si="19"/>
        <v/>
      </c>
      <c r="T161" s="1318"/>
      <c r="U161" s="1321"/>
      <c r="V161" s="1056" t="str">
        <f t="shared" si="19"/>
        <v>50% CC
50% CT</v>
      </c>
      <c r="W161" s="570" t="str">
        <f t="shared" si="19"/>
        <v>Mixte</v>
      </c>
      <c r="X161" s="570" t="str">
        <f t="shared" si="19"/>
        <v>écrit + oral</v>
      </c>
      <c r="Y161" s="570" t="str">
        <f t="shared" si="19"/>
        <v>CT = écrit 4h00</v>
      </c>
      <c r="Z161" s="571">
        <f t="shared" si="19"/>
        <v>1</v>
      </c>
      <c r="AA161" s="572" t="str">
        <f t="shared" si="19"/>
        <v>CT</v>
      </c>
      <c r="AB161" s="572" t="str">
        <f t="shared" si="19"/>
        <v>Ecrit</v>
      </c>
      <c r="AC161" s="572" t="str">
        <f t="shared" si="19"/>
        <v>4h00</v>
      </c>
      <c r="AD161" s="1423" t="str">
        <f>IF(AD142="","",AD142)</f>
        <v/>
      </c>
      <c r="AE161" s="937" t="str">
        <f t="shared" si="18"/>
        <v/>
      </c>
      <c r="AF161" s="596">
        <f t="shared" si="19"/>
        <v>1</v>
      </c>
      <c r="AG161" s="596" t="str">
        <f t="shared" si="19"/>
        <v>CT</v>
      </c>
      <c r="AH161" s="596" t="str">
        <f t="shared" si="19"/>
        <v>Ecrit</v>
      </c>
      <c r="AI161" s="596" t="str">
        <f t="shared" si="19"/>
        <v>4h00</v>
      </c>
      <c r="AJ161" s="571">
        <f t="shared" si="19"/>
        <v>1</v>
      </c>
      <c r="AK161" s="572" t="str">
        <f t="shared" si="19"/>
        <v>CT</v>
      </c>
      <c r="AL161" s="572" t="str">
        <f t="shared" si="19"/>
        <v>Ecrit</v>
      </c>
      <c r="AM161" s="572" t="str">
        <f t="shared" si="19"/>
        <v>4h00</v>
      </c>
      <c r="AN161" s="591" t="str">
        <f t="shared" si="19"/>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c r="AO161" s="577"/>
      <c r="AP161" s="577"/>
      <c r="AQ161" s="57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c r="EA161" s="577"/>
      <c r="EB161" s="577"/>
      <c r="EC161" s="577"/>
      <c r="ED161" s="577"/>
      <c r="EE161" s="577"/>
      <c r="EF161" s="577"/>
      <c r="EG161" s="577"/>
      <c r="EH161" s="577"/>
      <c r="EI161" s="577"/>
      <c r="EJ161" s="577"/>
      <c r="EK161" s="577"/>
      <c r="EL161" s="577"/>
      <c r="EM161" s="577"/>
      <c r="EN161" s="577"/>
      <c r="EO161" s="577"/>
      <c r="EP161" s="577"/>
      <c r="EQ161" s="577"/>
      <c r="ER161" s="577"/>
      <c r="ES161" s="577"/>
      <c r="ET161" s="577"/>
      <c r="EU161" s="577"/>
      <c r="EV161" s="577"/>
      <c r="EW161" s="577"/>
      <c r="EX161" s="577"/>
      <c r="EY161" s="577"/>
      <c r="EZ161" s="577"/>
      <c r="FA161" s="577"/>
      <c r="FB161" s="577"/>
      <c r="FC161" s="577"/>
      <c r="FD161" s="577"/>
      <c r="FE161" s="577"/>
      <c r="FF161" s="577"/>
      <c r="FG161" s="577"/>
      <c r="FH161" s="577"/>
      <c r="FI161" s="577"/>
      <c r="FJ161" s="577"/>
      <c r="FK161" s="577"/>
      <c r="FL161" s="577"/>
      <c r="FM161" s="577"/>
      <c r="FN161" s="577"/>
      <c r="FO161" s="577"/>
      <c r="FP161" s="577"/>
      <c r="FQ161" s="577"/>
      <c r="FR161" s="577"/>
      <c r="FS161" s="577"/>
      <c r="FT161" s="577"/>
      <c r="FU161" s="577"/>
      <c r="FV161" s="577"/>
      <c r="FW161" s="577"/>
      <c r="FX161" s="577"/>
      <c r="FY161" s="577"/>
      <c r="FZ161" s="577"/>
      <c r="GA161" s="577"/>
      <c r="GB161" s="577"/>
      <c r="GC161" s="577"/>
      <c r="GD161" s="577"/>
      <c r="GE161" s="577"/>
      <c r="GF161" s="577"/>
      <c r="GG161" s="577"/>
      <c r="GH161" s="577"/>
      <c r="GI161" s="577"/>
      <c r="GJ161" s="577"/>
      <c r="GK161" s="577"/>
      <c r="GL161" s="577"/>
      <c r="GM161" s="577"/>
      <c r="GN161" s="577"/>
      <c r="GO161" s="577"/>
      <c r="GP161" s="577"/>
      <c r="GQ161" s="577"/>
      <c r="GR161" s="577"/>
      <c r="GS161" s="577"/>
      <c r="GT161" s="577"/>
      <c r="GU161" s="577"/>
      <c r="GV161" s="577"/>
      <c r="GW161" s="577"/>
      <c r="GX161" s="577"/>
      <c r="GY161" s="577"/>
      <c r="GZ161" s="577"/>
      <c r="HA161" s="577"/>
      <c r="HB161" s="577"/>
      <c r="HC161" s="577"/>
      <c r="HD161" s="577"/>
      <c r="HE161" s="577"/>
      <c r="HF161" s="577"/>
      <c r="HG161" s="577"/>
      <c r="HH161" s="577"/>
      <c r="HI161" s="577"/>
      <c r="HJ161" s="577"/>
      <c r="HK161" s="577"/>
      <c r="HL161" s="577"/>
      <c r="HM161" s="577"/>
      <c r="HN161" s="577"/>
      <c r="HO161" s="577"/>
      <c r="HP161" s="577"/>
      <c r="HQ161" s="577"/>
      <c r="HR161" s="577"/>
      <c r="HS161" s="577"/>
      <c r="HT161" s="577"/>
      <c r="HU161" s="577"/>
      <c r="HV161" s="577"/>
      <c r="HW161" s="577"/>
      <c r="HX161" s="577"/>
      <c r="HY161" s="577"/>
      <c r="HZ161" s="577"/>
      <c r="IA161" s="577"/>
      <c r="IB161" s="577"/>
      <c r="IC161" s="577"/>
      <c r="ID161" s="577"/>
      <c r="IE161" s="577"/>
      <c r="IF161" s="577"/>
      <c r="IG161" s="577"/>
      <c r="IH161" s="577"/>
      <c r="II161" s="577"/>
      <c r="IJ161" s="577"/>
      <c r="IK161" s="577"/>
      <c r="IL161" s="577"/>
      <c r="IM161" s="577"/>
    </row>
    <row r="162" spans="1:247" s="578" customFormat="1" ht="34.5" customHeight="1" x14ac:dyDescent="0.2">
      <c r="A162" s="569"/>
      <c r="B162" s="569" t="s">
        <v>749</v>
      </c>
      <c r="C162" s="583" t="s">
        <v>212</v>
      </c>
      <c r="D162" s="586" t="s">
        <v>786</v>
      </c>
      <c r="E162" s="594" t="s">
        <v>120</v>
      </c>
      <c r="F162" s="538" t="s">
        <v>781</v>
      </c>
      <c r="G162" s="586" t="s">
        <v>681</v>
      </c>
      <c r="H162" s="588"/>
      <c r="I162" s="586">
        <v>2</v>
      </c>
      <c r="J162" s="586">
        <v>2</v>
      </c>
      <c r="K162" s="724" t="s">
        <v>731</v>
      </c>
      <c r="L162" s="598" t="s">
        <v>42</v>
      </c>
      <c r="M162" s="1042"/>
      <c r="N162" s="1160">
        <v>15</v>
      </c>
      <c r="O162" s="1010"/>
      <c r="P162" s="1010"/>
      <c r="Q162" s="1010"/>
      <c r="R162" s="1064"/>
      <c r="S162" s="1161"/>
      <c r="T162" s="1328"/>
      <c r="U162" s="1318"/>
      <c r="V162" s="1056">
        <v>1</v>
      </c>
      <c r="W162" s="570" t="s">
        <v>314</v>
      </c>
      <c r="X162" s="570" t="s">
        <v>312</v>
      </c>
      <c r="Y162" s="570" t="s">
        <v>353</v>
      </c>
      <c r="Z162" s="571">
        <v>1</v>
      </c>
      <c r="AA162" s="572" t="s">
        <v>314</v>
      </c>
      <c r="AB162" s="572" t="s">
        <v>312</v>
      </c>
      <c r="AC162" s="572" t="s">
        <v>353</v>
      </c>
      <c r="AD162" s="1319"/>
      <c r="AE162" s="937" t="str">
        <f t="shared" ref="AE162:AE163" si="21">IF(AD162="","",+AD162)</f>
        <v/>
      </c>
      <c r="AF162" s="596">
        <v>1</v>
      </c>
      <c r="AG162" s="596" t="s">
        <v>314</v>
      </c>
      <c r="AH162" s="596" t="s">
        <v>312</v>
      </c>
      <c r="AI162" s="596" t="s">
        <v>353</v>
      </c>
      <c r="AJ162" s="571">
        <v>1</v>
      </c>
      <c r="AK162" s="572" t="s">
        <v>314</v>
      </c>
      <c r="AL162" s="572" t="s">
        <v>312</v>
      </c>
      <c r="AM162" s="572" t="s">
        <v>353</v>
      </c>
      <c r="AN162" s="591" t="s">
        <v>600</v>
      </c>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c r="EA162" s="577"/>
      <c r="EB162" s="577"/>
      <c r="EC162" s="577"/>
      <c r="ED162" s="577"/>
      <c r="EE162" s="577"/>
      <c r="EF162" s="577"/>
      <c r="EG162" s="577"/>
      <c r="EH162" s="577"/>
      <c r="EI162" s="577"/>
      <c r="EJ162" s="577"/>
      <c r="EK162" s="577"/>
      <c r="EL162" s="577"/>
      <c r="EM162" s="577"/>
      <c r="EN162" s="577"/>
      <c r="EO162" s="577"/>
      <c r="EP162" s="577"/>
      <c r="EQ162" s="577"/>
      <c r="ER162" s="577"/>
      <c r="ES162" s="577"/>
      <c r="ET162" s="577"/>
      <c r="EU162" s="577"/>
      <c r="EV162" s="577"/>
      <c r="EW162" s="577"/>
      <c r="EX162" s="577"/>
      <c r="EY162" s="577"/>
      <c r="EZ162" s="577"/>
      <c r="FA162" s="577"/>
      <c r="FB162" s="577"/>
      <c r="FC162" s="577"/>
      <c r="FD162" s="577"/>
      <c r="FE162" s="577"/>
      <c r="FF162" s="577"/>
      <c r="FG162" s="577"/>
      <c r="FH162" s="577"/>
      <c r="FI162" s="577"/>
      <c r="FJ162" s="577"/>
      <c r="FK162" s="577"/>
      <c r="FL162" s="577"/>
      <c r="FM162" s="577"/>
      <c r="FN162" s="577"/>
      <c r="FO162" s="577"/>
      <c r="FP162" s="577"/>
      <c r="FQ162" s="577"/>
      <c r="FR162" s="577"/>
      <c r="FS162" s="577"/>
      <c r="FT162" s="577"/>
      <c r="FU162" s="577"/>
      <c r="FV162" s="577"/>
      <c r="FW162" s="577"/>
      <c r="FX162" s="577"/>
      <c r="FY162" s="577"/>
      <c r="FZ162" s="577"/>
      <c r="GA162" s="577"/>
      <c r="GB162" s="577"/>
      <c r="GC162" s="577"/>
      <c r="GD162" s="577"/>
      <c r="GE162" s="577"/>
      <c r="GF162" s="577"/>
      <c r="GG162" s="577"/>
      <c r="GH162" s="577"/>
      <c r="GI162" s="577"/>
      <c r="GJ162" s="577"/>
      <c r="GK162" s="577"/>
      <c r="GL162" s="577"/>
      <c r="GM162" s="577"/>
      <c r="GN162" s="577"/>
      <c r="GO162" s="577"/>
      <c r="GP162" s="577"/>
      <c r="GQ162" s="577"/>
      <c r="GR162" s="577"/>
      <c r="GS162" s="577"/>
      <c r="GT162" s="577"/>
      <c r="GU162" s="577"/>
      <c r="GV162" s="577"/>
      <c r="GW162" s="577"/>
      <c r="GX162" s="577"/>
      <c r="GY162" s="577"/>
      <c r="GZ162" s="577"/>
      <c r="HA162" s="577"/>
      <c r="HB162" s="577"/>
      <c r="HC162" s="577"/>
      <c r="HD162" s="577"/>
      <c r="HE162" s="577"/>
      <c r="HF162" s="577"/>
      <c r="HG162" s="577"/>
      <c r="HH162" s="577"/>
      <c r="HI162" s="577"/>
      <c r="HJ162" s="577"/>
      <c r="HK162" s="577"/>
      <c r="HL162" s="577"/>
      <c r="HM162" s="577"/>
      <c r="HN162" s="577"/>
      <c r="HO162" s="577"/>
      <c r="HP162" s="577"/>
      <c r="HQ162" s="577"/>
      <c r="HR162" s="577"/>
      <c r="HS162" s="577"/>
      <c r="HT162" s="577"/>
      <c r="HU162" s="577"/>
      <c r="HV162" s="577"/>
      <c r="HW162" s="577"/>
      <c r="HX162" s="577"/>
      <c r="HY162" s="577"/>
      <c r="HZ162" s="577"/>
      <c r="IA162" s="577"/>
      <c r="IB162" s="577"/>
      <c r="IC162" s="577"/>
      <c r="ID162" s="577"/>
      <c r="IE162" s="577"/>
      <c r="IF162" s="577"/>
      <c r="IG162" s="577"/>
      <c r="IH162" s="577"/>
      <c r="II162" s="577"/>
      <c r="IJ162" s="577"/>
      <c r="IK162" s="577"/>
      <c r="IL162" s="577"/>
      <c r="IM162" s="577"/>
    </row>
    <row r="163" spans="1:247" s="578" customFormat="1" ht="34.5" customHeight="1" x14ac:dyDescent="0.2">
      <c r="A163" s="569"/>
      <c r="B163" s="569" t="s">
        <v>750</v>
      </c>
      <c r="C163" s="583" t="s">
        <v>210</v>
      </c>
      <c r="D163" s="586" t="s">
        <v>785</v>
      </c>
      <c r="E163" s="594" t="s">
        <v>120</v>
      </c>
      <c r="F163" s="538" t="s">
        <v>781</v>
      </c>
      <c r="G163" s="586" t="s">
        <v>102</v>
      </c>
      <c r="H163" s="588"/>
      <c r="I163" s="586">
        <v>3</v>
      </c>
      <c r="J163" s="586">
        <v>3</v>
      </c>
      <c r="K163" s="595" t="s">
        <v>816</v>
      </c>
      <c r="L163" s="598" t="s">
        <v>782</v>
      </c>
      <c r="M163" s="1042"/>
      <c r="N163" s="1160">
        <v>30</v>
      </c>
      <c r="O163" s="1010"/>
      <c r="P163" s="1010"/>
      <c r="Q163" s="1010"/>
      <c r="R163" s="1064"/>
      <c r="S163" s="1161"/>
      <c r="T163" s="954" t="s">
        <v>375</v>
      </c>
      <c r="U163" s="954" t="s">
        <v>375</v>
      </c>
      <c r="V163" s="1056" t="s">
        <v>375</v>
      </c>
      <c r="W163" s="570" t="s">
        <v>375</v>
      </c>
      <c r="X163" s="570" t="s">
        <v>375</v>
      </c>
      <c r="Y163" s="570" t="s">
        <v>375</v>
      </c>
      <c r="Z163" s="571" t="s">
        <v>375</v>
      </c>
      <c r="AA163" s="572" t="s">
        <v>375</v>
      </c>
      <c r="AB163" s="572" t="s">
        <v>375</v>
      </c>
      <c r="AC163" s="572" t="s">
        <v>375</v>
      </c>
      <c r="AD163" s="937" t="s">
        <v>375</v>
      </c>
      <c r="AE163" s="937" t="str">
        <f t="shared" si="21"/>
        <v>voir modalités en DEG</v>
      </c>
      <c r="AF163" s="596" t="s">
        <v>375</v>
      </c>
      <c r="AG163" s="596" t="s">
        <v>375</v>
      </c>
      <c r="AH163" s="596" t="s">
        <v>375</v>
      </c>
      <c r="AI163" s="596" t="s">
        <v>375</v>
      </c>
      <c r="AJ163" s="571" t="s">
        <v>375</v>
      </c>
      <c r="AK163" s="572" t="s">
        <v>375</v>
      </c>
      <c r="AL163" s="572" t="s">
        <v>375</v>
      </c>
      <c r="AM163" s="572" t="s">
        <v>375</v>
      </c>
      <c r="AN163" s="591"/>
      <c r="AO163" s="577"/>
      <c r="AP163" s="577"/>
      <c r="AQ163" s="577"/>
      <c r="AR163" s="577"/>
      <c r="AS163" s="577"/>
      <c r="AT163" s="577"/>
      <c r="AU163" s="577"/>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c r="DG163" s="577"/>
      <c r="DH163" s="577"/>
      <c r="DI163" s="577"/>
      <c r="DJ163" s="577"/>
      <c r="DK163" s="577"/>
      <c r="DL163" s="577"/>
      <c r="DM163" s="577"/>
      <c r="DN163" s="577"/>
      <c r="DO163" s="577"/>
      <c r="DP163" s="577"/>
      <c r="DQ163" s="577"/>
      <c r="DR163" s="577"/>
      <c r="DS163" s="577"/>
      <c r="DT163" s="577"/>
      <c r="DU163" s="577"/>
      <c r="DV163" s="577"/>
      <c r="DW163" s="577"/>
      <c r="DX163" s="577"/>
      <c r="DY163" s="577"/>
      <c r="DZ163" s="577"/>
      <c r="EA163" s="577"/>
      <c r="EB163" s="577"/>
      <c r="EC163" s="577"/>
      <c r="ED163" s="577"/>
      <c r="EE163" s="577"/>
      <c r="EF163" s="577"/>
      <c r="EG163" s="577"/>
      <c r="EH163" s="577"/>
      <c r="EI163" s="577"/>
      <c r="EJ163" s="577"/>
      <c r="EK163" s="577"/>
      <c r="EL163" s="577"/>
      <c r="EM163" s="577"/>
      <c r="EN163" s="577"/>
      <c r="EO163" s="577"/>
      <c r="EP163" s="577"/>
      <c r="EQ163" s="577"/>
      <c r="ER163" s="577"/>
      <c r="ES163" s="577"/>
      <c r="ET163" s="577"/>
      <c r="EU163" s="577"/>
      <c r="EV163" s="577"/>
      <c r="EW163" s="577"/>
      <c r="EX163" s="577"/>
      <c r="EY163" s="577"/>
      <c r="EZ163" s="577"/>
      <c r="FA163" s="577"/>
      <c r="FB163" s="577"/>
      <c r="FC163" s="577"/>
      <c r="FD163" s="577"/>
      <c r="FE163" s="577"/>
      <c r="FF163" s="577"/>
      <c r="FG163" s="577"/>
      <c r="FH163" s="577"/>
      <c r="FI163" s="577"/>
      <c r="FJ163" s="577"/>
      <c r="FK163" s="577"/>
      <c r="FL163" s="577"/>
      <c r="FM163" s="577"/>
      <c r="FN163" s="577"/>
      <c r="FO163" s="577"/>
      <c r="FP163" s="577"/>
      <c r="FQ163" s="577"/>
      <c r="FR163" s="577"/>
      <c r="FS163" s="577"/>
      <c r="FT163" s="577"/>
      <c r="FU163" s="577"/>
      <c r="FV163" s="577"/>
      <c r="FW163" s="577"/>
      <c r="FX163" s="577"/>
      <c r="FY163" s="577"/>
      <c r="FZ163" s="577"/>
      <c r="GA163" s="577"/>
      <c r="GB163" s="577"/>
      <c r="GC163" s="577"/>
      <c r="GD163" s="577"/>
      <c r="GE163" s="577"/>
      <c r="GF163" s="577"/>
      <c r="GG163" s="577"/>
      <c r="GH163" s="577"/>
      <c r="GI163" s="577"/>
      <c r="GJ163" s="577"/>
      <c r="GK163" s="577"/>
      <c r="GL163" s="577"/>
      <c r="GM163" s="577"/>
      <c r="GN163" s="577"/>
      <c r="GO163" s="577"/>
      <c r="GP163" s="577"/>
      <c r="GQ163" s="577"/>
      <c r="GR163" s="577"/>
      <c r="GS163" s="577"/>
      <c r="GT163" s="577"/>
      <c r="GU163" s="577"/>
      <c r="GV163" s="577"/>
      <c r="GW163" s="577"/>
      <c r="GX163" s="577"/>
      <c r="GY163" s="577"/>
      <c r="GZ163" s="577"/>
      <c r="HA163" s="577"/>
      <c r="HB163" s="577"/>
      <c r="HC163" s="577"/>
      <c r="HD163" s="577"/>
      <c r="HE163" s="577"/>
      <c r="HF163" s="577"/>
      <c r="HG163" s="577"/>
      <c r="HH163" s="577"/>
      <c r="HI163" s="577"/>
      <c r="HJ163" s="577"/>
      <c r="HK163" s="577"/>
      <c r="HL163" s="577"/>
      <c r="HM163" s="577"/>
      <c r="HN163" s="577"/>
      <c r="HO163" s="577"/>
      <c r="HP163" s="577"/>
      <c r="HQ163" s="577"/>
      <c r="HR163" s="577"/>
      <c r="HS163" s="577"/>
      <c r="HT163" s="577"/>
      <c r="HU163" s="577"/>
      <c r="HV163" s="577"/>
      <c r="HW163" s="577"/>
      <c r="HX163" s="577"/>
      <c r="HY163" s="577"/>
      <c r="HZ163" s="577"/>
      <c r="IA163" s="577"/>
      <c r="IB163" s="577"/>
      <c r="IC163" s="577"/>
      <c r="ID163" s="577"/>
      <c r="IE163" s="577"/>
      <c r="IF163" s="577"/>
      <c r="IG163" s="577"/>
      <c r="IH163" s="577"/>
      <c r="II163" s="577"/>
      <c r="IJ163" s="577"/>
      <c r="IK163" s="577"/>
      <c r="IL163" s="577"/>
      <c r="IM163" s="577"/>
    </row>
    <row r="164" spans="1:247" s="521" customFormat="1" ht="34.5" customHeight="1" x14ac:dyDescent="0.2">
      <c r="A164" s="524" t="s">
        <v>745</v>
      </c>
      <c r="B164" s="524" t="s">
        <v>744</v>
      </c>
      <c r="C164" s="525" t="s">
        <v>762</v>
      </c>
      <c r="D164" s="526"/>
      <c r="E164" s="526" t="s">
        <v>726</v>
      </c>
      <c r="F164" s="526" t="s">
        <v>726</v>
      </c>
      <c r="G164" s="527"/>
      <c r="H164" s="528"/>
      <c r="I164" s="529">
        <f>+I165+I166</f>
        <v>8</v>
      </c>
      <c r="J164" s="529">
        <f>+J165+J166</f>
        <v>8</v>
      </c>
      <c r="K164" s="529"/>
      <c r="L164" s="599"/>
      <c r="M164" s="1037"/>
      <c r="N164" s="1165"/>
      <c r="O164" s="1065"/>
      <c r="P164" s="1021"/>
      <c r="Q164" s="1021"/>
      <c r="R164" s="1021"/>
      <c r="S164" s="1166"/>
      <c r="T164" s="530"/>
      <c r="U164" s="530"/>
      <c r="V164" s="1050"/>
      <c r="W164" s="532"/>
      <c r="X164" s="532"/>
      <c r="Y164" s="532"/>
      <c r="Z164" s="533"/>
      <c r="AA164" s="534"/>
      <c r="AB164" s="534"/>
      <c r="AC164" s="534"/>
      <c r="AD164" s="943"/>
      <c r="AE164" s="943"/>
      <c r="AF164" s="535"/>
      <c r="AG164" s="534"/>
      <c r="AH164" s="534"/>
      <c r="AI164" s="534"/>
      <c r="AJ164" s="535"/>
      <c r="AK164" s="534"/>
      <c r="AL164" s="534"/>
      <c r="AM164" s="534"/>
      <c r="AN164" s="536"/>
    </row>
    <row r="165" spans="1:247" s="578" customFormat="1" ht="34.5" customHeight="1" x14ac:dyDescent="0.2">
      <c r="A165" s="569"/>
      <c r="B165" s="657" t="s">
        <v>746</v>
      </c>
      <c r="C165" s="583" t="s">
        <v>211</v>
      </c>
      <c r="D165" s="586" t="s">
        <v>784</v>
      </c>
      <c r="E165" s="594" t="s">
        <v>120</v>
      </c>
      <c r="F165" s="569" t="s">
        <v>102</v>
      </c>
      <c r="G165" s="586" t="s">
        <v>102</v>
      </c>
      <c r="H165" s="588"/>
      <c r="I165" s="586">
        <v>4</v>
      </c>
      <c r="J165" s="586">
        <v>4</v>
      </c>
      <c r="K165" s="595" t="s">
        <v>808</v>
      </c>
      <c r="L165" s="598" t="s">
        <v>706</v>
      </c>
      <c r="M165" s="1042"/>
      <c r="N165" s="1160">
        <v>36</v>
      </c>
      <c r="O165" s="1010"/>
      <c r="P165" s="1010">
        <v>15</v>
      </c>
      <c r="Q165" s="1010"/>
      <c r="R165" s="1064"/>
      <c r="S165" s="1161"/>
      <c r="T165" s="954" t="s">
        <v>375</v>
      </c>
      <c r="U165" s="954" t="s">
        <v>375</v>
      </c>
      <c r="V165" s="1056" t="s">
        <v>375</v>
      </c>
      <c r="W165" s="570" t="s">
        <v>375</v>
      </c>
      <c r="X165" s="570" t="s">
        <v>375</v>
      </c>
      <c r="Y165" s="570" t="s">
        <v>375</v>
      </c>
      <c r="Z165" s="571" t="s">
        <v>375</v>
      </c>
      <c r="AA165" s="572" t="s">
        <v>375</v>
      </c>
      <c r="AB165" s="572" t="s">
        <v>375</v>
      </c>
      <c r="AC165" s="572" t="s">
        <v>375</v>
      </c>
      <c r="AD165" s="932" t="s">
        <v>375</v>
      </c>
      <c r="AE165" s="937" t="str">
        <f t="shared" ref="AE165:AE166" si="22">IF(AD165="","",+AD165)</f>
        <v>voir modalités en DEG</v>
      </c>
      <c r="AF165" s="596" t="s">
        <v>375</v>
      </c>
      <c r="AG165" s="596" t="s">
        <v>375</v>
      </c>
      <c r="AH165" s="596" t="s">
        <v>375</v>
      </c>
      <c r="AI165" s="596" t="s">
        <v>375</v>
      </c>
      <c r="AJ165" s="571" t="s">
        <v>375</v>
      </c>
      <c r="AK165" s="572" t="s">
        <v>375</v>
      </c>
      <c r="AL165" s="572" t="s">
        <v>375</v>
      </c>
      <c r="AM165" s="572" t="s">
        <v>375</v>
      </c>
      <c r="AN165" s="591"/>
      <c r="AO165" s="577"/>
      <c r="AP165" s="577"/>
      <c r="AQ165" s="577"/>
      <c r="AR165" s="577"/>
      <c r="AS165" s="577"/>
      <c r="AT165" s="577"/>
      <c r="AU165" s="577"/>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c r="DG165" s="577"/>
      <c r="DH165" s="577"/>
      <c r="DI165" s="577"/>
      <c r="DJ165" s="577"/>
      <c r="DK165" s="577"/>
      <c r="DL165" s="577"/>
      <c r="DM165" s="577"/>
      <c r="DN165" s="577"/>
      <c r="DO165" s="577"/>
      <c r="DP165" s="577"/>
      <c r="DQ165" s="577"/>
      <c r="DR165" s="577"/>
      <c r="DS165" s="577"/>
      <c r="DT165" s="577"/>
      <c r="DU165" s="577"/>
      <c r="DV165" s="577"/>
      <c r="DW165" s="577"/>
      <c r="DX165" s="577"/>
      <c r="DY165" s="577"/>
      <c r="DZ165" s="577"/>
      <c r="EA165" s="577"/>
      <c r="EB165" s="577"/>
      <c r="EC165" s="577"/>
      <c r="ED165" s="577"/>
      <c r="EE165" s="577"/>
      <c r="EF165" s="577"/>
      <c r="EG165" s="577"/>
      <c r="EH165" s="577"/>
      <c r="EI165" s="577"/>
      <c r="EJ165" s="577"/>
      <c r="EK165" s="577"/>
      <c r="EL165" s="577"/>
      <c r="EM165" s="577"/>
      <c r="EN165" s="577"/>
      <c r="EO165" s="577"/>
      <c r="EP165" s="577"/>
      <c r="EQ165" s="577"/>
      <c r="ER165" s="577"/>
      <c r="ES165" s="577"/>
      <c r="ET165" s="577"/>
      <c r="EU165" s="577"/>
      <c r="EV165" s="577"/>
      <c r="EW165" s="577"/>
      <c r="EX165" s="577"/>
      <c r="EY165" s="577"/>
      <c r="EZ165" s="577"/>
      <c r="FA165" s="577"/>
      <c r="FB165" s="577"/>
      <c r="FC165" s="577"/>
      <c r="FD165" s="577"/>
      <c r="FE165" s="577"/>
      <c r="FF165" s="577"/>
      <c r="FG165" s="577"/>
      <c r="FH165" s="577"/>
      <c r="FI165" s="577"/>
      <c r="FJ165" s="577"/>
      <c r="FK165" s="577"/>
      <c r="FL165" s="577"/>
      <c r="FM165" s="577"/>
      <c r="FN165" s="577"/>
      <c r="FO165" s="577"/>
      <c r="FP165" s="577"/>
      <c r="FQ165" s="577"/>
      <c r="FR165" s="577"/>
      <c r="FS165" s="577"/>
      <c r="FT165" s="577"/>
      <c r="FU165" s="577"/>
      <c r="FV165" s="577"/>
      <c r="FW165" s="577"/>
      <c r="FX165" s="577"/>
      <c r="FY165" s="577"/>
      <c r="FZ165" s="577"/>
      <c r="GA165" s="577"/>
      <c r="GB165" s="577"/>
      <c r="GC165" s="577"/>
      <c r="GD165" s="577"/>
      <c r="GE165" s="577"/>
      <c r="GF165" s="577"/>
      <c r="GG165" s="577"/>
      <c r="GH165" s="577"/>
      <c r="GI165" s="577"/>
      <c r="GJ165" s="577"/>
      <c r="GK165" s="577"/>
      <c r="GL165" s="577"/>
      <c r="GM165" s="577"/>
      <c r="GN165" s="577"/>
      <c r="GO165" s="577"/>
      <c r="GP165" s="577"/>
      <c r="GQ165" s="577"/>
      <c r="GR165" s="577"/>
      <c r="GS165" s="577"/>
      <c r="GT165" s="577"/>
      <c r="GU165" s="577"/>
      <c r="GV165" s="577"/>
      <c r="GW165" s="577"/>
      <c r="GX165" s="577"/>
      <c r="GY165" s="577"/>
      <c r="GZ165" s="577"/>
      <c r="HA165" s="577"/>
      <c r="HB165" s="577"/>
      <c r="HC165" s="577"/>
      <c r="HD165" s="577"/>
      <c r="HE165" s="577"/>
      <c r="HF165" s="577"/>
      <c r="HG165" s="577"/>
      <c r="HH165" s="577"/>
      <c r="HI165" s="577"/>
      <c r="HJ165" s="577"/>
      <c r="HK165" s="577"/>
      <c r="HL165" s="577"/>
      <c r="HM165" s="577"/>
      <c r="HN165" s="577"/>
      <c r="HO165" s="577"/>
      <c r="HP165" s="577"/>
      <c r="HQ165" s="577"/>
      <c r="HR165" s="577"/>
      <c r="HS165" s="577"/>
      <c r="HT165" s="577"/>
      <c r="HU165" s="577"/>
      <c r="HV165" s="577"/>
      <c r="HW165" s="577"/>
      <c r="HX165" s="577"/>
      <c r="HY165" s="577"/>
      <c r="HZ165" s="577"/>
      <c r="IA165" s="577"/>
      <c r="IB165" s="577"/>
      <c r="IC165" s="577"/>
      <c r="ID165" s="577"/>
      <c r="IE165" s="577"/>
      <c r="IF165" s="577"/>
      <c r="IG165" s="577"/>
      <c r="IH165" s="577"/>
      <c r="II165" s="577"/>
      <c r="IJ165" s="577"/>
      <c r="IK165" s="577"/>
      <c r="IL165" s="577"/>
      <c r="IM165" s="577"/>
    </row>
    <row r="166" spans="1:247" s="578" customFormat="1" ht="34.5" customHeight="1" x14ac:dyDescent="0.2">
      <c r="A166" s="569"/>
      <c r="B166" s="657" t="s">
        <v>747</v>
      </c>
      <c r="C166" s="583" t="s">
        <v>748</v>
      </c>
      <c r="D166" s="586" t="s">
        <v>783</v>
      </c>
      <c r="E166" s="594" t="s">
        <v>120</v>
      </c>
      <c r="F166" s="569" t="s">
        <v>102</v>
      </c>
      <c r="G166" s="586" t="s">
        <v>102</v>
      </c>
      <c r="H166" s="588"/>
      <c r="I166" s="586">
        <v>4</v>
      </c>
      <c r="J166" s="586">
        <v>4</v>
      </c>
      <c r="K166" s="595" t="s">
        <v>817</v>
      </c>
      <c r="L166" s="598" t="s">
        <v>707</v>
      </c>
      <c r="M166" s="1042"/>
      <c r="N166" s="1160">
        <v>36</v>
      </c>
      <c r="O166" s="1010"/>
      <c r="P166" s="1010">
        <v>15</v>
      </c>
      <c r="Q166" s="1010"/>
      <c r="R166" s="1064"/>
      <c r="S166" s="1161"/>
      <c r="T166" s="954" t="s">
        <v>375</v>
      </c>
      <c r="U166" s="954" t="s">
        <v>375</v>
      </c>
      <c r="V166" s="1056" t="s">
        <v>375</v>
      </c>
      <c r="W166" s="570" t="s">
        <v>375</v>
      </c>
      <c r="X166" s="570" t="s">
        <v>375</v>
      </c>
      <c r="Y166" s="570" t="s">
        <v>375</v>
      </c>
      <c r="Z166" s="571" t="s">
        <v>375</v>
      </c>
      <c r="AA166" s="572" t="s">
        <v>375</v>
      </c>
      <c r="AB166" s="572" t="s">
        <v>375</v>
      </c>
      <c r="AC166" s="572" t="s">
        <v>375</v>
      </c>
      <c r="AD166" s="932" t="s">
        <v>375</v>
      </c>
      <c r="AE166" s="937" t="str">
        <f t="shared" si="22"/>
        <v>voir modalités en DEG</v>
      </c>
      <c r="AF166" s="596" t="s">
        <v>375</v>
      </c>
      <c r="AG166" s="596" t="s">
        <v>375</v>
      </c>
      <c r="AH166" s="596" t="s">
        <v>375</v>
      </c>
      <c r="AI166" s="596" t="s">
        <v>375</v>
      </c>
      <c r="AJ166" s="571" t="s">
        <v>375</v>
      </c>
      <c r="AK166" s="572" t="s">
        <v>375</v>
      </c>
      <c r="AL166" s="572" t="s">
        <v>375</v>
      </c>
      <c r="AM166" s="572" t="s">
        <v>375</v>
      </c>
      <c r="AN166" s="591"/>
      <c r="AO166" s="577"/>
      <c r="AP166" s="577"/>
      <c r="AQ166" s="577"/>
      <c r="AR166" s="577"/>
      <c r="AS166" s="577"/>
      <c r="AT166" s="577"/>
      <c r="AU166" s="577"/>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c r="DG166" s="577"/>
      <c r="DH166" s="577"/>
      <c r="DI166" s="577"/>
      <c r="DJ166" s="577"/>
      <c r="DK166" s="577"/>
      <c r="DL166" s="577"/>
      <c r="DM166" s="577"/>
      <c r="DN166" s="577"/>
      <c r="DO166" s="577"/>
      <c r="DP166" s="577"/>
      <c r="DQ166" s="577"/>
      <c r="DR166" s="577"/>
      <c r="DS166" s="577"/>
      <c r="DT166" s="577"/>
      <c r="DU166" s="577"/>
      <c r="DV166" s="577"/>
      <c r="DW166" s="577"/>
      <c r="DX166" s="577"/>
      <c r="DY166" s="577"/>
      <c r="DZ166" s="577"/>
      <c r="EA166" s="577"/>
      <c r="EB166" s="577"/>
      <c r="EC166" s="577"/>
      <c r="ED166" s="577"/>
      <c r="EE166" s="577"/>
      <c r="EF166" s="577"/>
      <c r="EG166" s="577"/>
      <c r="EH166" s="577"/>
      <c r="EI166" s="577"/>
      <c r="EJ166" s="577"/>
      <c r="EK166" s="577"/>
      <c r="EL166" s="577"/>
      <c r="EM166" s="577"/>
      <c r="EN166" s="577"/>
      <c r="EO166" s="577"/>
      <c r="EP166" s="577"/>
      <c r="EQ166" s="577"/>
      <c r="ER166" s="577"/>
      <c r="ES166" s="577"/>
      <c r="ET166" s="577"/>
      <c r="EU166" s="577"/>
      <c r="EV166" s="577"/>
      <c r="EW166" s="577"/>
      <c r="EX166" s="577"/>
      <c r="EY166" s="577"/>
      <c r="EZ166" s="577"/>
      <c r="FA166" s="577"/>
      <c r="FB166" s="577"/>
      <c r="FC166" s="577"/>
      <c r="FD166" s="577"/>
      <c r="FE166" s="577"/>
      <c r="FF166" s="577"/>
      <c r="FG166" s="577"/>
      <c r="FH166" s="577"/>
      <c r="FI166" s="577"/>
      <c r="FJ166" s="577"/>
      <c r="FK166" s="577"/>
      <c r="FL166" s="577"/>
      <c r="FM166" s="577"/>
      <c r="FN166" s="577"/>
      <c r="FO166" s="577"/>
      <c r="FP166" s="577"/>
      <c r="FQ166" s="577"/>
      <c r="FR166" s="577"/>
      <c r="FS166" s="577"/>
      <c r="FT166" s="577"/>
      <c r="FU166" s="577"/>
      <c r="FV166" s="577"/>
      <c r="FW166" s="577"/>
      <c r="FX166" s="577"/>
      <c r="FY166" s="577"/>
      <c r="FZ166" s="577"/>
      <c r="GA166" s="577"/>
      <c r="GB166" s="577"/>
      <c r="GC166" s="577"/>
      <c r="GD166" s="577"/>
      <c r="GE166" s="577"/>
      <c r="GF166" s="577"/>
      <c r="GG166" s="577"/>
      <c r="GH166" s="577"/>
      <c r="GI166" s="577"/>
      <c r="GJ166" s="577"/>
      <c r="GK166" s="577"/>
      <c r="GL166" s="577"/>
      <c r="GM166" s="577"/>
      <c r="GN166" s="577"/>
      <c r="GO166" s="577"/>
      <c r="GP166" s="577"/>
      <c r="GQ166" s="577"/>
      <c r="GR166" s="577"/>
      <c r="GS166" s="577"/>
      <c r="GT166" s="577"/>
      <c r="GU166" s="577"/>
      <c r="GV166" s="577"/>
      <c r="GW166" s="577"/>
      <c r="GX166" s="577"/>
      <c r="GY166" s="577"/>
      <c r="GZ166" s="577"/>
      <c r="HA166" s="577"/>
      <c r="HB166" s="577"/>
      <c r="HC166" s="577"/>
      <c r="HD166" s="577"/>
      <c r="HE166" s="577"/>
      <c r="HF166" s="577"/>
      <c r="HG166" s="577"/>
      <c r="HH166" s="577"/>
      <c r="HI166" s="577"/>
      <c r="HJ166" s="577"/>
      <c r="HK166" s="577"/>
      <c r="HL166" s="577"/>
      <c r="HM166" s="577"/>
      <c r="HN166" s="577"/>
      <c r="HO166" s="577"/>
      <c r="HP166" s="577"/>
      <c r="HQ166" s="577"/>
      <c r="HR166" s="577"/>
      <c r="HS166" s="577"/>
      <c r="HT166" s="577"/>
      <c r="HU166" s="577"/>
      <c r="HV166" s="577"/>
      <c r="HW166" s="577"/>
      <c r="HX166" s="577"/>
      <c r="HY166" s="577"/>
      <c r="HZ166" s="577"/>
      <c r="IA166" s="577"/>
      <c r="IB166" s="577"/>
      <c r="IC166" s="577"/>
      <c r="ID166" s="577"/>
      <c r="IE166" s="577"/>
      <c r="IF166" s="577"/>
      <c r="IG166" s="577"/>
      <c r="IH166" s="577"/>
      <c r="II166" s="577"/>
      <c r="IJ166" s="577"/>
      <c r="IK166" s="577"/>
      <c r="IL166" s="577"/>
      <c r="IM166" s="577"/>
    </row>
    <row r="167" spans="1:247" s="374" customFormat="1" x14ac:dyDescent="0.2">
      <c r="A167" s="375"/>
      <c r="B167" s="375"/>
      <c r="C167" s="1726"/>
      <c r="D167" s="1727"/>
      <c r="E167" s="1727"/>
      <c r="F167" s="1727"/>
      <c r="G167" s="1727"/>
      <c r="H167" s="1727"/>
      <c r="I167" s="1727"/>
      <c r="J167" s="1727"/>
      <c r="K167" s="1728"/>
      <c r="L167" s="1727"/>
      <c r="M167" s="1013"/>
      <c r="N167" s="1147"/>
      <c r="O167" s="1005"/>
      <c r="P167" s="1006"/>
      <c r="Q167" s="1006"/>
      <c r="R167" s="1006"/>
      <c r="S167" s="1148"/>
      <c r="T167" s="960"/>
      <c r="U167" s="960"/>
      <c r="V167" s="1059"/>
      <c r="W167" s="1726"/>
      <c r="X167" s="1754"/>
      <c r="Y167" s="1754"/>
      <c r="Z167" s="1754"/>
      <c r="AA167" s="1754"/>
      <c r="AB167" s="1754"/>
      <c r="AC167" s="1754"/>
      <c r="AD167" s="1755"/>
      <c r="AE167" s="1755"/>
      <c r="AF167" s="1754"/>
      <c r="AG167" s="1754"/>
      <c r="AH167" s="376"/>
      <c r="AI167" s="377"/>
      <c r="AJ167" s="377"/>
      <c r="AK167" s="378"/>
      <c r="AL167" s="1726"/>
      <c r="AM167" s="1747"/>
      <c r="AN167" s="464"/>
      <c r="AO167" s="373"/>
      <c r="AP167" s="373"/>
      <c r="AQ167" s="373"/>
      <c r="AR167" s="373"/>
      <c r="AS167" s="373"/>
      <c r="AT167" s="373"/>
      <c r="AU167" s="373"/>
      <c r="AV167" s="373"/>
      <c r="AW167" s="373"/>
      <c r="AX167" s="373"/>
      <c r="AY167" s="373"/>
      <c r="AZ167" s="373"/>
      <c r="BA167" s="373"/>
      <c r="BB167" s="373"/>
      <c r="BC167" s="373"/>
      <c r="BD167" s="373"/>
      <c r="BE167" s="373"/>
      <c r="BF167" s="373"/>
      <c r="BG167" s="373"/>
      <c r="BH167" s="498"/>
      <c r="BI167" s="373"/>
      <c r="BJ167" s="373"/>
      <c r="BK167" s="373"/>
      <c r="BL167" s="373"/>
      <c r="BM167" s="373"/>
      <c r="BN167" s="373"/>
      <c r="BO167" s="373"/>
      <c r="BP167" s="373"/>
      <c r="BQ167" s="373"/>
      <c r="BR167" s="373"/>
      <c r="BS167" s="373"/>
      <c r="BT167" s="373"/>
      <c r="BU167" s="373"/>
      <c r="BV167" s="373"/>
      <c r="BW167" s="373"/>
      <c r="BX167" s="373"/>
      <c r="BY167" s="373"/>
      <c r="BZ167" s="373"/>
      <c r="CA167" s="373"/>
      <c r="CB167" s="373"/>
      <c r="CC167" s="373"/>
      <c r="CD167" s="373"/>
      <c r="CE167" s="373"/>
      <c r="CF167" s="373"/>
      <c r="CG167" s="373"/>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3"/>
      <c r="DI167" s="373"/>
      <c r="DJ167" s="373"/>
      <c r="DK167" s="373"/>
      <c r="DL167" s="373"/>
      <c r="DM167" s="373"/>
      <c r="DN167" s="373"/>
      <c r="DO167" s="373"/>
      <c r="DP167" s="373"/>
      <c r="DQ167" s="373"/>
      <c r="DR167" s="373"/>
      <c r="DS167" s="373"/>
      <c r="DT167" s="373"/>
      <c r="DU167" s="373"/>
      <c r="DV167" s="373"/>
      <c r="DW167" s="373"/>
      <c r="DX167" s="373"/>
      <c r="DY167" s="373"/>
      <c r="DZ167" s="373"/>
      <c r="EA167" s="373"/>
      <c r="EB167" s="373"/>
      <c r="EC167" s="373"/>
      <c r="ED167" s="373"/>
      <c r="EE167" s="373"/>
      <c r="EF167" s="373"/>
      <c r="EG167" s="373"/>
      <c r="EH167" s="373"/>
      <c r="EI167" s="373"/>
      <c r="EJ167" s="373"/>
      <c r="EK167" s="373"/>
      <c r="EL167" s="373"/>
      <c r="EM167" s="373"/>
      <c r="EN167" s="373"/>
      <c r="EO167" s="373"/>
      <c r="EP167" s="373"/>
      <c r="EQ167" s="373"/>
      <c r="ER167" s="373"/>
      <c r="ES167" s="373"/>
      <c r="ET167" s="373"/>
      <c r="EU167" s="373"/>
      <c r="EV167" s="373"/>
      <c r="EW167" s="373"/>
      <c r="EX167" s="373"/>
      <c r="EY167" s="373"/>
      <c r="EZ167" s="373"/>
      <c r="FA167" s="373"/>
      <c r="FB167" s="373"/>
      <c r="FC167" s="373"/>
      <c r="FD167" s="373"/>
      <c r="FE167" s="373"/>
      <c r="FF167" s="373"/>
      <c r="FG167" s="373"/>
      <c r="FH167" s="373"/>
      <c r="FI167" s="373"/>
      <c r="FJ167" s="373"/>
      <c r="FK167" s="373"/>
      <c r="FL167" s="373"/>
      <c r="FM167" s="373"/>
      <c r="FN167" s="373"/>
      <c r="FO167" s="373"/>
      <c r="FP167" s="373"/>
      <c r="FQ167" s="373"/>
      <c r="FR167" s="373"/>
      <c r="FS167" s="373"/>
      <c r="FT167" s="373"/>
      <c r="FU167" s="373"/>
      <c r="FV167" s="373"/>
      <c r="FW167" s="373"/>
      <c r="FX167" s="373"/>
      <c r="FY167" s="373"/>
      <c r="FZ167" s="373"/>
      <c r="GA167" s="373"/>
      <c r="GB167" s="373"/>
      <c r="GC167" s="373"/>
      <c r="GD167" s="373"/>
      <c r="GE167" s="373"/>
      <c r="GF167" s="373"/>
      <c r="GG167" s="373"/>
      <c r="GH167" s="373"/>
      <c r="GI167" s="373"/>
      <c r="GJ167" s="373"/>
      <c r="GK167" s="373"/>
      <c r="GL167" s="373"/>
      <c r="GM167" s="373"/>
      <c r="GN167" s="373"/>
      <c r="GO167" s="373"/>
      <c r="GP167" s="373"/>
      <c r="GQ167" s="373"/>
      <c r="GR167" s="373"/>
      <c r="GS167" s="373"/>
      <c r="GT167" s="373"/>
      <c r="GU167" s="373"/>
      <c r="GV167" s="373"/>
      <c r="GW167" s="373"/>
      <c r="GX167" s="373"/>
      <c r="GY167" s="373"/>
      <c r="GZ167" s="373"/>
      <c r="HA167" s="373"/>
      <c r="HB167" s="373"/>
      <c r="HC167" s="373"/>
      <c r="HD167" s="373"/>
      <c r="HE167" s="373"/>
      <c r="HF167" s="373"/>
      <c r="HG167" s="373"/>
      <c r="HH167" s="373"/>
      <c r="HI167" s="373"/>
      <c r="HJ167" s="373"/>
      <c r="HK167" s="373"/>
      <c r="HL167" s="373"/>
      <c r="HM167" s="373"/>
      <c r="HN167" s="373"/>
      <c r="HO167" s="373"/>
      <c r="HP167" s="373"/>
      <c r="HQ167" s="373"/>
      <c r="HR167" s="373"/>
      <c r="HS167" s="373"/>
      <c r="HT167" s="373"/>
      <c r="HU167" s="373"/>
      <c r="HV167" s="373"/>
      <c r="HW167" s="373"/>
    </row>
    <row r="168" spans="1:247" s="374" customFormat="1" x14ac:dyDescent="0.2">
      <c r="A168" s="379"/>
      <c r="B168" s="379"/>
      <c r="C168" s="1716"/>
      <c r="D168" s="1717"/>
      <c r="E168" s="1717"/>
      <c r="F168" s="1717"/>
      <c r="G168" s="1717"/>
      <c r="H168" s="1717"/>
      <c r="I168" s="1717"/>
      <c r="J168" s="1717"/>
      <c r="K168" s="1717"/>
      <c r="L168" s="1717"/>
      <c r="M168" s="369"/>
      <c r="N168" s="369"/>
      <c r="O168" s="369"/>
      <c r="P168" s="369"/>
      <c r="Q168" s="369"/>
      <c r="R168" s="369"/>
      <c r="S168" s="369"/>
      <c r="T168" s="961"/>
      <c r="U168" s="961"/>
      <c r="V168" s="334"/>
      <c r="W168" s="1716"/>
      <c r="X168" s="1743"/>
      <c r="Y168" s="1743"/>
      <c r="Z168" s="1743"/>
      <c r="AA168" s="1743"/>
      <c r="AB168" s="1743"/>
      <c r="AC168" s="1743"/>
      <c r="AD168" s="1743"/>
      <c r="AE168" s="1743"/>
      <c r="AF168" s="1743"/>
      <c r="AG168" s="1743"/>
      <c r="AH168" s="369"/>
      <c r="AI168" s="369"/>
      <c r="AJ168" s="369"/>
      <c r="AK168" s="334"/>
      <c r="AL168" s="1716"/>
      <c r="AM168" s="1743"/>
      <c r="AN168" s="464"/>
      <c r="AO168" s="373"/>
      <c r="AP168" s="373"/>
      <c r="AQ168" s="373"/>
      <c r="AR168" s="373"/>
      <c r="AS168" s="373"/>
      <c r="AT168" s="373"/>
      <c r="AU168" s="373"/>
      <c r="AV168" s="373"/>
      <c r="AW168" s="373"/>
      <c r="AX168" s="373"/>
      <c r="AY168" s="373"/>
      <c r="AZ168" s="373"/>
      <c r="BA168" s="373"/>
      <c r="BB168" s="373"/>
      <c r="BC168" s="373"/>
      <c r="BD168" s="373"/>
      <c r="BE168" s="373"/>
      <c r="BF168" s="373"/>
      <c r="BG168" s="373"/>
      <c r="BH168" s="469"/>
      <c r="BI168" s="373"/>
      <c r="BJ168" s="373"/>
      <c r="BK168" s="373"/>
      <c r="BL168" s="373"/>
      <c r="BM168" s="373"/>
      <c r="BN168" s="373"/>
      <c r="BO168" s="373"/>
      <c r="BP168" s="373"/>
      <c r="BQ168" s="373"/>
      <c r="BR168" s="373"/>
      <c r="BS168" s="373"/>
      <c r="BT168" s="373"/>
      <c r="BU168" s="373"/>
      <c r="BV168" s="373"/>
      <c r="BW168" s="373"/>
      <c r="BX168" s="373"/>
      <c r="BY168" s="373"/>
      <c r="BZ168" s="373"/>
      <c r="CA168" s="373"/>
      <c r="CB168" s="373"/>
      <c r="CC168" s="373"/>
      <c r="CD168" s="373"/>
      <c r="CE168" s="373"/>
      <c r="CF168" s="373"/>
      <c r="CG168" s="373"/>
      <c r="CH168" s="373"/>
      <c r="CI168" s="373"/>
      <c r="CJ168" s="373"/>
      <c r="CK168" s="373"/>
      <c r="CL168" s="373"/>
      <c r="CM168" s="373"/>
      <c r="CN168" s="373"/>
      <c r="CO168" s="373"/>
      <c r="CP168" s="373"/>
      <c r="CQ168" s="373"/>
      <c r="CR168" s="373"/>
      <c r="CS168" s="373"/>
      <c r="CT168" s="373"/>
      <c r="CU168" s="373"/>
      <c r="CV168" s="373"/>
      <c r="CW168" s="373"/>
      <c r="CX168" s="373"/>
      <c r="CY168" s="373"/>
      <c r="CZ168" s="373"/>
      <c r="DA168" s="373"/>
      <c r="DB168" s="373"/>
      <c r="DC168" s="373"/>
      <c r="DD168" s="373"/>
      <c r="DE168" s="373"/>
      <c r="DF168" s="373"/>
      <c r="DG168" s="373"/>
      <c r="DH168" s="373"/>
      <c r="DI168" s="373"/>
      <c r="DJ168" s="373"/>
      <c r="DK168" s="373"/>
      <c r="DL168" s="373"/>
      <c r="DM168" s="373"/>
      <c r="DN168" s="373"/>
      <c r="DO168" s="373"/>
      <c r="DP168" s="373"/>
      <c r="DQ168" s="373"/>
      <c r="DR168" s="373"/>
      <c r="DS168" s="373"/>
      <c r="DT168" s="373"/>
      <c r="DU168" s="373"/>
      <c r="DV168" s="373"/>
      <c r="DW168" s="373"/>
      <c r="DX168" s="373"/>
      <c r="DY168" s="373"/>
      <c r="DZ168" s="373"/>
      <c r="EA168" s="373"/>
      <c r="EB168" s="373"/>
      <c r="EC168" s="373"/>
      <c r="ED168" s="373"/>
      <c r="EE168" s="373"/>
      <c r="EF168" s="373"/>
      <c r="EG168" s="373"/>
      <c r="EH168" s="373"/>
      <c r="EI168" s="373"/>
      <c r="EJ168" s="373"/>
      <c r="EK168" s="373"/>
      <c r="EL168" s="373"/>
      <c r="EM168" s="373"/>
      <c r="EN168" s="373"/>
      <c r="EO168" s="373"/>
      <c r="EP168" s="373"/>
      <c r="EQ168" s="373"/>
      <c r="ER168" s="373"/>
      <c r="ES168" s="373"/>
      <c r="ET168" s="373"/>
      <c r="EU168" s="373"/>
      <c r="EV168" s="373"/>
      <c r="EW168" s="373"/>
      <c r="EX168" s="373"/>
      <c r="EY168" s="373"/>
      <c r="EZ168" s="373"/>
      <c r="FA168" s="373"/>
      <c r="FB168" s="373"/>
      <c r="FC168" s="373"/>
      <c r="FD168" s="373"/>
      <c r="FE168" s="373"/>
      <c r="FF168" s="373"/>
      <c r="FG168" s="373"/>
      <c r="FH168" s="373"/>
      <c r="FI168" s="373"/>
      <c r="FJ168" s="373"/>
      <c r="FK168" s="373"/>
      <c r="FL168" s="373"/>
      <c r="FM168" s="373"/>
      <c r="FN168" s="373"/>
      <c r="FO168" s="373"/>
      <c r="FP168" s="373"/>
      <c r="FQ168" s="373"/>
      <c r="FR168" s="373"/>
      <c r="FS168" s="373"/>
      <c r="FT168" s="373"/>
      <c r="FU168" s="373"/>
      <c r="FV168" s="373"/>
      <c r="FW168" s="373"/>
      <c r="FX168" s="373"/>
      <c r="FY168" s="373"/>
      <c r="FZ168" s="373"/>
      <c r="GA168" s="373"/>
      <c r="GB168" s="373"/>
      <c r="GC168" s="373"/>
      <c r="GD168" s="373"/>
      <c r="GE168" s="373"/>
      <c r="GF168" s="373"/>
      <c r="GG168" s="373"/>
      <c r="GH168" s="373"/>
      <c r="GI168" s="373"/>
      <c r="GJ168" s="373"/>
      <c r="GK168" s="373"/>
      <c r="GL168" s="373"/>
      <c r="GM168" s="373"/>
      <c r="GN168" s="373"/>
      <c r="GO168" s="373"/>
      <c r="GP168" s="373"/>
      <c r="GQ168" s="373"/>
      <c r="GR168" s="373"/>
      <c r="GS168" s="373"/>
      <c r="GT168" s="373"/>
      <c r="GU168" s="373"/>
      <c r="GV168" s="373"/>
      <c r="GW168" s="373"/>
      <c r="GX168" s="373"/>
      <c r="GY168" s="373"/>
      <c r="GZ168" s="373"/>
      <c r="HA168" s="373"/>
      <c r="HB168" s="373"/>
      <c r="HC168" s="373"/>
      <c r="HD168" s="373"/>
      <c r="HE168" s="373"/>
      <c r="HF168" s="373"/>
      <c r="HG168" s="373"/>
      <c r="HH168" s="373"/>
      <c r="HI168" s="373"/>
      <c r="HJ168" s="373"/>
      <c r="HK168" s="373"/>
      <c r="HL168" s="373"/>
      <c r="HM168" s="373"/>
      <c r="HN168" s="373"/>
      <c r="HO168" s="373"/>
      <c r="HP168" s="373"/>
      <c r="HQ168" s="373"/>
      <c r="HR168" s="373"/>
      <c r="HS168" s="373"/>
      <c r="HT168" s="373"/>
      <c r="HU168" s="373"/>
      <c r="HV168" s="373"/>
      <c r="HW168" s="373"/>
    </row>
    <row r="169" spans="1:247" s="374" customFormat="1" x14ac:dyDescent="0.2">
      <c r="A169" s="379"/>
      <c r="B169" s="379"/>
      <c r="C169" s="1716"/>
      <c r="D169" s="1717"/>
      <c r="E169" s="1717"/>
      <c r="F169" s="1717"/>
      <c r="G169" s="1717"/>
      <c r="H169" s="1717"/>
      <c r="I169" s="1717"/>
      <c r="J169" s="1717"/>
      <c r="K169" s="1717"/>
      <c r="L169" s="1717"/>
      <c r="M169" s="369"/>
      <c r="N169" s="369"/>
      <c r="O169" s="369"/>
      <c r="P169" s="369"/>
      <c r="Q169" s="369"/>
      <c r="R169" s="369"/>
      <c r="S169" s="369"/>
      <c r="T169" s="961"/>
      <c r="U169" s="961"/>
      <c r="V169" s="334"/>
      <c r="W169" s="1716"/>
      <c r="X169" s="1743"/>
      <c r="Y169" s="1743"/>
      <c r="Z169" s="1743"/>
      <c r="AA169" s="1743"/>
      <c r="AB169" s="1743"/>
      <c r="AC169" s="1743"/>
      <c r="AD169" s="1743"/>
      <c r="AE169" s="1743"/>
      <c r="AF169" s="1743"/>
      <c r="AG169" s="1743"/>
      <c r="AH169" s="369"/>
      <c r="AI169" s="369"/>
      <c r="AJ169" s="369"/>
      <c r="AK169" s="334"/>
      <c r="AL169" s="1716"/>
      <c r="AM169" s="1743"/>
      <c r="AN169" s="464"/>
      <c r="AO169" s="373"/>
      <c r="AP169" s="373"/>
      <c r="AQ169" s="373"/>
      <c r="AR169" s="373"/>
      <c r="AS169" s="373"/>
      <c r="AT169" s="373"/>
      <c r="AU169" s="373"/>
      <c r="AV169" s="373"/>
      <c r="AW169" s="373"/>
      <c r="AX169" s="373"/>
      <c r="AY169" s="373"/>
      <c r="AZ169" s="373"/>
      <c r="BA169" s="373"/>
      <c r="BB169" s="373"/>
      <c r="BC169" s="373"/>
      <c r="BD169" s="373"/>
      <c r="BE169" s="373"/>
      <c r="BF169" s="373"/>
      <c r="BG169" s="373"/>
      <c r="BH169" s="469"/>
      <c r="BI169" s="373"/>
      <c r="BJ169" s="373"/>
      <c r="BK169" s="373"/>
      <c r="BL169" s="373"/>
      <c r="BM169" s="373"/>
      <c r="BN169" s="373"/>
      <c r="BO169" s="373"/>
      <c r="BP169" s="373"/>
      <c r="BQ169" s="373"/>
      <c r="BR169" s="373"/>
      <c r="BS169" s="373"/>
      <c r="BT169" s="373"/>
      <c r="BU169" s="373"/>
      <c r="BV169" s="373"/>
      <c r="BW169" s="373"/>
      <c r="BX169" s="373"/>
      <c r="BY169" s="373"/>
      <c r="BZ169" s="373"/>
      <c r="CA169" s="373"/>
      <c r="CB169" s="373"/>
      <c r="CC169" s="373"/>
      <c r="CD169" s="373"/>
      <c r="CE169" s="373"/>
      <c r="CF169" s="373"/>
      <c r="CG169" s="373"/>
      <c r="CH169" s="373"/>
      <c r="CI169" s="373"/>
      <c r="CJ169" s="373"/>
      <c r="CK169" s="373"/>
      <c r="CL169" s="373"/>
      <c r="CM169" s="373"/>
      <c r="CN169" s="373"/>
      <c r="CO169" s="373"/>
      <c r="CP169" s="373"/>
      <c r="CQ169" s="373"/>
      <c r="CR169" s="373"/>
      <c r="CS169" s="373"/>
      <c r="CT169" s="373"/>
      <c r="CU169" s="373"/>
      <c r="CV169" s="373"/>
      <c r="CW169" s="373"/>
      <c r="CX169" s="373"/>
      <c r="CY169" s="373"/>
      <c r="CZ169" s="373"/>
      <c r="DA169" s="373"/>
      <c r="DB169" s="373"/>
      <c r="DC169" s="373"/>
      <c r="DD169" s="373"/>
      <c r="DE169" s="373"/>
      <c r="DF169" s="373"/>
      <c r="DG169" s="373"/>
      <c r="DH169" s="373"/>
      <c r="DI169" s="373"/>
      <c r="DJ169" s="373"/>
      <c r="DK169" s="373"/>
      <c r="DL169" s="373"/>
      <c r="DM169" s="373"/>
      <c r="DN169" s="373"/>
      <c r="DO169" s="373"/>
      <c r="DP169" s="373"/>
      <c r="DQ169" s="373"/>
      <c r="DR169" s="373"/>
      <c r="DS169" s="373"/>
      <c r="DT169" s="373"/>
      <c r="DU169" s="373"/>
      <c r="DV169" s="373"/>
      <c r="DW169" s="373"/>
      <c r="DX169" s="373"/>
      <c r="DY169" s="373"/>
      <c r="DZ169" s="373"/>
      <c r="EA169" s="373"/>
      <c r="EB169" s="373"/>
      <c r="EC169" s="373"/>
      <c r="ED169" s="373"/>
      <c r="EE169" s="373"/>
      <c r="EF169" s="373"/>
      <c r="EG169" s="373"/>
      <c r="EH169" s="373"/>
      <c r="EI169" s="373"/>
      <c r="EJ169" s="373"/>
      <c r="EK169" s="373"/>
      <c r="EL169" s="373"/>
      <c r="EM169" s="373"/>
      <c r="EN169" s="373"/>
      <c r="EO169" s="373"/>
      <c r="EP169" s="373"/>
      <c r="EQ169" s="373"/>
      <c r="ER169" s="373"/>
      <c r="ES169" s="373"/>
      <c r="ET169" s="373"/>
      <c r="EU169" s="373"/>
      <c r="EV169" s="373"/>
      <c r="EW169" s="373"/>
      <c r="EX169" s="373"/>
      <c r="EY169" s="373"/>
      <c r="EZ169" s="373"/>
      <c r="FA169" s="373"/>
      <c r="FB169" s="373"/>
      <c r="FC169" s="373"/>
      <c r="FD169" s="373"/>
      <c r="FE169" s="373"/>
      <c r="FF169" s="373"/>
      <c r="FG169" s="373"/>
      <c r="FH169" s="373"/>
      <c r="FI169" s="373"/>
      <c r="FJ169" s="373"/>
      <c r="FK169" s="373"/>
      <c r="FL169" s="373"/>
      <c r="FM169" s="373"/>
      <c r="FN169" s="373"/>
      <c r="FO169" s="373"/>
      <c r="FP169" s="373"/>
      <c r="FQ169" s="373"/>
      <c r="FR169" s="373"/>
      <c r="FS169" s="373"/>
      <c r="FT169" s="373"/>
      <c r="FU169" s="373"/>
      <c r="FV169" s="373"/>
      <c r="FW169" s="373"/>
      <c r="FX169" s="373"/>
      <c r="FY169" s="373"/>
      <c r="FZ169" s="373"/>
      <c r="GA169" s="373"/>
      <c r="GB169" s="373"/>
      <c r="GC169" s="373"/>
      <c r="GD169" s="373"/>
      <c r="GE169" s="373"/>
      <c r="GF169" s="373"/>
      <c r="GG169" s="373"/>
      <c r="GH169" s="373"/>
      <c r="GI169" s="373"/>
      <c r="GJ169" s="373"/>
      <c r="GK169" s="373"/>
      <c r="GL169" s="373"/>
      <c r="GM169" s="373"/>
      <c r="GN169" s="373"/>
      <c r="GO169" s="373"/>
      <c r="GP169" s="373"/>
      <c r="GQ169" s="373"/>
      <c r="GR169" s="373"/>
      <c r="GS169" s="373"/>
      <c r="GT169" s="373"/>
      <c r="GU169" s="373"/>
      <c r="GV169" s="373"/>
      <c r="GW169" s="373"/>
      <c r="GX169" s="373"/>
      <c r="GY169" s="373"/>
      <c r="GZ169" s="373"/>
      <c r="HA169" s="373"/>
      <c r="HB169" s="373"/>
      <c r="HC169" s="373"/>
      <c r="HD169" s="373"/>
      <c r="HE169" s="373"/>
      <c r="HF169" s="373"/>
      <c r="HG169" s="373"/>
      <c r="HH169" s="373"/>
      <c r="HI169" s="373"/>
      <c r="HJ169" s="373"/>
      <c r="HK169" s="373"/>
      <c r="HL169" s="373"/>
      <c r="HM169" s="373"/>
      <c r="HN169" s="373"/>
      <c r="HO169" s="373"/>
      <c r="HP169" s="373"/>
      <c r="HQ169" s="373"/>
      <c r="HR169" s="373"/>
      <c r="HS169" s="373"/>
      <c r="HT169" s="373"/>
      <c r="HU169" s="373"/>
      <c r="HV169" s="373"/>
      <c r="HW169" s="373"/>
    </row>
    <row r="170" spans="1:247" s="374" customFormat="1" x14ac:dyDescent="0.2">
      <c r="A170" s="380"/>
      <c r="B170" s="380"/>
      <c r="C170" s="381"/>
      <c r="D170" s="429"/>
      <c r="E170" s="1729"/>
      <c r="F170" s="1730"/>
      <c r="G170" s="1730"/>
      <c r="H170" s="1730"/>
      <c r="I170" s="1730"/>
      <c r="J170" s="1730"/>
      <c r="K170" s="1730"/>
      <c r="L170" s="1730"/>
      <c r="M170" s="1730"/>
      <c r="N170" s="1730"/>
      <c r="O170" s="1730"/>
      <c r="P170" s="1730"/>
      <c r="Q170" s="1730"/>
      <c r="R170" s="1730"/>
      <c r="S170" s="1730"/>
      <c r="T170" s="381"/>
      <c r="U170" s="381"/>
      <c r="V170" s="382"/>
      <c r="W170" s="393"/>
      <c r="X170" s="393"/>
      <c r="Y170" s="1744"/>
      <c r="Z170" s="1745"/>
      <c r="AA170" s="1745"/>
      <c r="AB170" s="1745"/>
      <c r="AC170" s="1745"/>
      <c r="AD170" s="1746"/>
      <c r="AE170" s="1746"/>
      <c r="AF170" s="1745"/>
      <c r="AG170" s="1745"/>
      <c r="AH170" s="1745"/>
      <c r="AI170" s="1745"/>
      <c r="AJ170" s="1745"/>
      <c r="AK170" s="382"/>
      <c r="AL170" s="393"/>
      <c r="AM170" s="462"/>
      <c r="AN170" s="464"/>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3"/>
      <c r="BM170" s="373"/>
      <c r="BN170" s="373"/>
      <c r="BO170" s="373"/>
      <c r="BP170" s="373"/>
      <c r="BQ170" s="373"/>
      <c r="BR170" s="373"/>
      <c r="BS170" s="373"/>
      <c r="BT170" s="373"/>
      <c r="BU170" s="373"/>
      <c r="BV170" s="373"/>
      <c r="BW170" s="373"/>
      <c r="BX170" s="373"/>
      <c r="BY170" s="373"/>
      <c r="BZ170" s="373"/>
      <c r="CA170" s="373"/>
      <c r="CB170" s="373"/>
      <c r="CC170" s="373"/>
      <c r="CD170" s="373"/>
      <c r="CE170" s="373"/>
      <c r="CF170" s="373"/>
      <c r="CG170" s="373"/>
      <c r="CH170" s="373"/>
      <c r="CI170" s="373"/>
      <c r="CJ170" s="373"/>
      <c r="CK170" s="373"/>
      <c r="CL170" s="373"/>
      <c r="CM170" s="373"/>
      <c r="CN170" s="373"/>
      <c r="CO170" s="373"/>
      <c r="CP170" s="373"/>
      <c r="CQ170" s="373"/>
      <c r="CR170" s="373"/>
      <c r="CS170" s="373"/>
      <c r="CT170" s="373"/>
      <c r="CU170" s="373"/>
      <c r="CV170" s="373"/>
      <c r="CW170" s="373"/>
      <c r="CX170" s="373"/>
      <c r="CY170" s="373"/>
      <c r="CZ170" s="373"/>
      <c r="DA170" s="373"/>
      <c r="DB170" s="373"/>
      <c r="DC170" s="373"/>
      <c r="DD170" s="373"/>
      <c r="DE170" s="373"/>
      <c r="DF170" s="373"/>
      <c r="DG170" s="373"/>
      <c r="DH170" s="373"/>
      <c r="DI170" s="373"/>
      <c r="DJ170" s="373"/>
      <c r="DK170" s="373"/>
      <c r="DL170" s="373"/>
      <c r="DM170" s="373"/>
      <c r="DN170" s="373"/>
      <c r="DO170" s="373"/>
      <c r="DP170" s="373"/>
      <c r="DQ170" s="373"/>
      <c r="DR170" s="373"/>
      <c r="DS170" s="373"/>
      <c r="DT170" s="373"/>
      <c r="DU170" s="373"/>
      <c r="DV170" s="373"/>
      <c r="DW170" s="373"/>
      <c r="DX170" s="373"/>
      <c r="DY170" s="373"/>
      <c r="DZ170" s="373"/>
      <c r="EA170" s="373"/>
      <c r="EB170" s="373"/>
      <c r="EC170" s="373"/>
      <c r="ED170" s="373"/>
      <c r="EE170" s="373"/>
      <c r="EF170" s="373"/>
      <c r="EG170" s="373"/>
      <c r="EH170" s="373"/>
      <c r="EI170" s="373"/>
      <c r="EJ170" s="373"/>
      <c r="EK170" s="373"/>
      <c r="EL170" s="373"/>
      <c r="EM170" s="373"/>
      <c r="EN170" s="373"/>
      <c r="EO170" s="373"/>
      <c r="EP170" s="373"/>
      <c r="EQ170" s="373"/>
      <c r="ER170" s="373"/>
      <c r="ES170" s="373"/>
      <c r="ET170" s="373"/>
      <c r="EU170" s="373"/>
      <c r="EV170" s="373"/>
      <c r="EW170" s="373"/>
      <c r="EX170" s="373"/>
      <c r="EY170" s="373"/>
      <c r="EZ170" s="373"/>
      <c r="FA170" s="373"/>
      <c r="FB170" s="373"/>
      <c r="FC170" s="373"/>
      <c r="FD170" s="373"/>
      <c r="FE170" s="373"/>
      <c r="FF170" s="373"/>
      <c r="FG170" s="373"/>
      <c r="FH170" s="373"/>
      <c r="FI170" s="373"/>
      <c r="FJ170" s="373"/>
      <c r="FK170" s="373"/>
      <c r="FL170" s="373"/>
      <c r="FM170" s="373"/>
      <c r="FN170" s="373"/>
      <c r="FO170" s="373"/>
      <c r="FP170" s="373"/>
      <c r="FQ170" s="373"/>
      <c r="FR170" s="373"/>
      <c r="FS170" s="373"/>
      <c r="FT170" s="373"/>
      <c r="FU170" s="373"/>
      <c r="FV170" s="373"/>
      <c r="FW170" s="373"/>
      <c r="FX170" s="373"/>
      <c r="FY170" s="373"/>
      <c r="FZ170" s="373"/>
      <c r="GA170" s="373"/>
      <c r="GB170" s="373"/>
      <c r="GC170" s="373"/>
      <c r="GD170" s="373"/>
      <c r="GE170" s="373"/>
      <c r="GF170" s="373"/>
      <c r="GG170" s="373"/>
      <c r="GH170" s="373"/>
      <c r="GI170" s="373"/>
      <c r="GJ170" s="373"/>
      <c r="GK170" s="373"/>
      <c r="GL170" s="373"/>
      <c r="GM170" s="373"/>
      <c r="GN170" s="373"/>
      <c r="GO170" s="373"/>
      <c r="GP170" s="373"/>
      <c r="GQ170" s="373"/>
      <c r="GR170" s="373"/>
      <c r="GS170" s="373"/>
      <c r="GT170" s="373"/>
      <c r="GU170" s="373"/>
      <c r="GV170" s="373"/>
      <c r="GW170" s="373"/>
      <c r="GX170" s="373"/>
      <c r="GY170" s="373"/>
      <c r="GZ170" s="373"/>
      <c r="HA170" s="373"/>
      <c r="HB170" s="373"/>
      <c r="HC170" s="373"/>
      <c r="HD170" s="373"/>
      <c r="HE170" s="373"/>
      <c r="HF170" s="373"/>
      <c r="HG170" s="373"/>
      <c r="HH170" s="373"/>
      <c r="HI170" s="373"/>
      <c r="HJ170" s="373"/>
      <c r="HK170" s="373"/>
      <c r="HL170" s="373"/>
      <c r="HM170" s="373"/>
      <c r="HN170" s="373"/>
      <c r="HO170" s="373"/>
      <c r="HP170" s="373"/>
      <c r="HQ170" s="373"/>
      <c r="HR170" s="373"/>
      <c r="HS170" s="373"/>
      <c r="HT170" s="373"/>
      <c r="HU170" s="373"/>
      <c r="HV170" s="373"/>
      <c r="HW170" s="373"/>
    </row>
    <row r="171" spans="1:247" s="374" customFormat="1" x14ac:dyDescent="0.2">
      <c r="A171" s="383"/>
      <c r="B171" s="383"/>
      <c r="C171" s="384"/>
      <c r="D171" s="430"/>
      <c r="E171" s="1091"/>
      <c r="F171" s="1091"/>
      <c r="G171" s="1092"/>
      <c r="H171" s="1092"/>
      <c r="I171" s="1092"/>
      <c r="J171" s="1092"/>
      <c r="K171" s="1092"/>
      <c r="L171" s="1093"/>
      <c r="M171" s="1092"/>
      <c r="N171" s="1091"/>
      <c r="O171" s="1091"/>
      <c r="P171" s="1091"/>
      <c r="Q171" s="1091"/>
      <c r="R171" s="1091"/>
      <c r="S171" s="1091"/>
      <c r="T171" s="394"/>
      <c r="U171" s="394"/>
      <c r="V171" s="394"/>
      <c r="W171" s="394"/>
      <c r="X171" s="394"/>
      <c r="Y171" s="394"/>
      <c r="Z171" s="394"/>
      <c r="AA171" s="394"/>
      <c r="AB171" s="394"/>
      <c r="AC171" s="394"/>
      <c r="AD171" s="463"/>
      <c r="AE171" s="463"/>
      <c r="AF171" s="394"/>
      <c r="AG171" s="394"/>
      <c r="AH171" s="394"/>
      <c r="AI171" s="394"/>
      <c r="AJ171" s="394"/>
      <c r="AK171" s="394"/>
      <c r="AL171" s="394"/>
      <c r="AM171" s="463"/>
      <c r="AN171" s="464"/>
      <c r="AO171" s="373"/>
      <c r="AP171" s="373"/>
      <c r="AQ171" s="373"/>
      <c r="AR171" s="373"/>
      <c r="AS171" s="373"/>
      <c r="AT171" s="373"/>
      <c r="AU171" s="373"/>
      <c r="AV171" s="373"/>
      <c r="AW171" s="373"/>
      <c r="AX171" s="373"/>
      <c r="AY171" s="373"/>
      <c r="AZ171" s="373"/>
      <c r="BA171" s="373"/>
      <c r="BB171" s="373"/>
      <c r="BC171" s="373"/>
      <c r="BD171" s="373"/>
      <c r="BE171" s="373"/>
      <c r="BF171" s="373"/>
      <c r="BG171" s="373"/>
      <c r="BH171" s="487"/>
      <c r="BI171" s="373"/>
      <c r="BJ171" s="373"/>
      <c r="BK171" s="373"/>
      <c r="BL171" s="373"/>
      <c r="BM171" s="373"/>
      <c r="BN171" s="373"/>
      <c r="BO171" s="373"/>
      <c r="BP171" s="373"/>
      <c r="BQ171" s="373"/>
      <c r="BR171" s="373"/>
      <c r="BS171" s="373"/>
      <c r="BT171" s="373"/>
      <c r="BU171" s="373"/>
      <c r="BV171" s="373"/>
      <c r="BW171" s="373"/>
      <c r="BX171" s="373"/>
      <c r="BY171" s="373"/>
      <c r="BZ171" s="373"/>
      <c r="CA171" s="373"/>
      <c r="CB171" s="373"/>
      <c r="CC171" s="373"/>
      <c r="CD171" s="373"/>
      <c r="CE171" s="373"/>
      <c r="CF171" s="373"/>
      <c r="CG171" s="373"/>
      <c r="CH171" s="373"/>
      <c r="CI171" s="373"/>
      <c r="CJ171" s="373"/>
      <c r="CK171" s="373"/>
      <c r="CL171" s="373"/>
      <c r="CM171" s="373"/>
      <c r="CN171" s="373"/>
      <c r="CO171" s="373"/>
      <c r="CP171" s="373"/>
      <c r="CQ171" s="373"/>
      <c r="CR171" s="373"/>
      <c r="CS171" s="373"/>
      <c r="CT171" s="373"/>
      <c r="CU171" s="373"/>
      <c r="CV171" s="373"/>
      <c r="CW171" s="373"/>
      <c r="CX171" s="373"/>
      <c r="CY171" s="373"/>
      <c r="CZ171" s="373"/>
      <c r="DA171" s="373"/>
      <c r="DB171" s="373"/>
      <c r="DC171" s="373"/>
      <c r="DD171" s="373"/>
      <c r="DE171" s="373"/>
      <c r="DF171" s="373"/>
      <c r="DG171" s="373"/>
      <c r="DH171" s="373"/>
      <c r="DI171" s="373"/>
      <c r="DJ171" s="373"/>
      <c r="DK171" s="373"/>
      <c r="DL171" s="373"/>
      <c r="DM171" s="373"/>
      <c r="DN171" s="373"/>
      <c r="DO171" s="373"/>
      <c r="DP171" s="373"/>
      <c r="DQ171" s="373"/>
      <c r="DR171" s="373"/>
      <c r="DS171" s="373"/>
      <c r="DT171" s="373"/>
      <c r="DU171" s="373"/>
      <c r="DV171" s="373"/>
      <c r="DW171" s="373"/>
      <c r="DX171" s="373"/>
      <c r="DY171" s="373"/>
      <c r="DZ171" s="373"/>
      <c r="EA171" s="373"/>
      <c r="EB171" s="373"/>
      <c r="EC171" s="373"/>
      <c r="ED171" s="373"/>
      <c r="EE171" s="373"/>
      <c r="EF171" s="373"/>
      <c r="EG171" s="373"/>
      <c r="EH171" s="373"/>
      <c r="EI171" s="373"/>
      <c r="EJ171" s="373"/>
      <c r="EK171" s="373"/>
      <c r="EL171" s="373"/>
      <c r="EM171" s="373"/>
      <c r="EN171" s="373"/>
      <c r="EO171" s="373"/>
      <c r="EP171" s="373"/>
      <c r="EQ171" s="373"/>
      <c r="ER171" s="373"/>
      <c r="ES171" s="373"/>
      <c r="ET171" s="373"/>
      <c r="EU171" s="373"/>
      <c r="EV171" s="373"/>
      <c r="EW171" s="373"/>
      <c r="EX171" s="373"/>
      <c r="EY171" s="373"/>
      <c r="EZ171" s="373"/>
      <c r="FA171" s="373"/>
      <c r="FB171" s="373"/>
      <c r="FC171" s="373"/>
      <c r="FD171" s="373"/>
      <c r="FE171" s="373"/>
      <c r="FF171" s="373"/>
      <c r="FG171" s="373"/>
      <c r="FH171" s="373"/>
      <c r="FI171" s="373"/>
      <c r="FJ171" s="373"/>
      <c r="FK171" s="373"/>
      <c r="FL171" s="373"/>
      <c r="FM171" s="373"/>
      <c r="FN171" s="373"/>
      <c r="FO171" s="373"/>
      <c r="FP171" s="373"/>
      <c r="FQ171" s="373"/>
      <c r="FR171" s="373"/>
      <c r="FS171" s="373"/>
      <c r="FT171" s="373"/>
      <c r="FU171" s="373"/>
      <c r="FV171" s="373"/>
      <c r="FW171" s="373"/>
      <c r="FX171" s="373"/>
      <c r="FY171" s="373"/>
      <c r="FZ171" s="373"/>
      <c r="GA171" s="373"/>
      <c r="GB171" s="373"/>
      <c r="GC171" s="373"/>
      <c r="GD171" s="373"/>
      <c r="GE171" s="373"/>
      <c r="GF171" s="373"/>
      <c r="GG171" s="373"/>
      <c r="GH171" s="373"/>
      <c r="GI171" s="373"/>
      <c r="GJ171" s="373"/>
      <c r="GK171" s="373"/>
      <c r="GL171" s="373"/>
      <c r="GM171" s="373"/>
      <c r="GN171" s="373"/>
      <c r="GO171" s="373"/>
      <c r="GP171" s="373"/>
      <c r="GQ171" s="373"/>
      <c r="GR171" s="373"/>
      <c r="GS171" s="373"/>
      <c r="GT171" s="373"/>
      <c r="GU171" s="373"/>
      <c r="GV171" s="373"/>
      <c r="GW171" s="373"/>
      <c r="GX171" s="373"/>
      <c r="GY171" s="373"/>
      <c r="GZ171" s="373"/>
      <c r="HA171" s="373"/>
      <c r="HB171" s="373"/>
      <c r="HC171" s="373"/>
      <c r="HD171" s="373"/>
      <c r="HE171" s="373"/>
      <c r="HF171" s="373"/>
      <c r="HG171" s="373"/>
      <c r="HH171" s="373"/>
      <c r="HI171" s="373"/>
      <c r="HJ171" s="373"/>
      <c r="HK171" s="373"/>
      <c r="HL171" s="373"/>
      <c r="HM171" s="373"/>
      <c r="HN171" s="373"/>
      <c r="HO171" s="373"/>
      <c r="HP171" s="373"/>
      <c r="HQ171" s="373"/>
      <c r="HR171" s="373"/>
      <c r="HS171" s="373"/>
      <c r="HT171" s="373"/>
      <c r="HU171" s="373"/>
      <c r="HV171" s="373"/>
      <c r="HW171" s="373"/>
    </row>
    <row r="172" spans="1:247" s="514" customFormat="1" ht="34.5" customHeight="1" x14ac:dyDescent="0.2">
      <c r="A172" s="506" t="s">
        <v>646</v>
      </c>
      <c r="B172" s="507" t="s">
        <v>647</v>
      </c>
      <c r="C172" s="508" t="s">
        <v>642</v>
      </c>
      <c r="D172" s="1069"/>
      <c r="E172" s="1098"/>
      <c r="F172" s="1098"/>
      <c r="G172" s="1099"/>
      <c r="H172" s="1098"/>
      <c r="I172" s="1098"/>
      <c r="J172" s="1098"/>
      <c r="K172" s="1098"/>
      <c r="L172" s="1100"/>
      <c r="M172" s="1174"/>
      <c r="N172" s="1156"/>
      <c r="O172" s="1008"/>
      <c r="P172" s="1008"/>
      <c r="Q172" s="1008"/>
      <c r="R172" s="1008"/>
      <c r="S172" s="1157"/>
      <c r="T172" s="511"/>
      <c r="U172" s="511"/>
      <c r="V172" s="1054"/>
      <c r="W172" s="507"/>
      <c r="X172" s="507"/>
      <c r="Y172" s="507"/>
      <c r="Z172" s="507"/>
      <c r="AA172" s="507"/>
      <c r="AB172" s="507"/>
      <c r="AC172" s="507"/>
      <c r="AD172" s="947"/>
      <c r="AE172" s="947"/>
      <c r="AF172" s="507"/>
      <c r="AG172" s="507"/>
      <c r="AH172" s="507"/>
      <c r="AI172" s="507"/>
      <c r="AJ172" s="507"/>
      <c r="AK172" s="507"/>
      <c r="AL172" s="507"/>
      <c r="AM172" s="507"/>
      <c r="AN172" s="512"/>
      <c r="AO172" s="513"/>
      <c r="AP172" s="513"/>
      <c r="AQ172" s="513"/>
      <c r="AR172" s="513"/>
      <c r="AS172" s="513"/>
      <c r="AT172" s="513"/>
      <c r="AU172" s="513"/>
      <c r="AV172" s="513"/>
      <c r="AW172" s="513"/>
      <c r="AX172" s="513"/>
      <c r="AY172" s="513"/>
      <c r="AZ172" s="513"/>
      <c r="BA172" s="513"/>
      <c r="BB172" s="513"/>
      <c r="BC172" s="513"/>
      <c r="BD172" s="513"/>
      <c r="BE172" s="513"/>
      <c r="BF172" s="513"/>
      <c r="BG172" s="513"/>
      <c r="BH172" s="507"/>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c r="CK172" s="513"/>
      <c r="CL172" s="513"/>
      <c r="CM172" s="513"/>
      <c r="CN172" s="513"/>
      <c r="CO172" s="513"/>
      <c r="CP172" s="513"/>
      <c r="CQ172" s="513"/>
      <c r="CR172" s="513"/>
      <c r="CS172" s="513"/>
      <c r="CT172" s="513"/>
      <c r="CU172" s="513"/>
      <c r="CV172" s="513"/>
      <c r="CW172" s="513"/>
      <c r="CX172" s="513"/>
      <c r="CY172" s="513"/>
      <c r="CZ172" s="513"/>
      <c r="DA172" s="513"/>
      <c r="DB172" s="513"/>
      <c r="DC172" s="513"/>
      <c r="DD172" s="513"/>
      <c r="DE172" s="513"/>
      <c r="DF172" s="513"/>
      <c r="DG172" s="513"/>
      <c r="DH172" s="513"/>
      <c r="DI172" s="513"/>
      <c r="DJ172" s="513"/>
      <c r="DK172" s="513"/>
      <c r="DL172" s="513"/>
      <c r="DM172" s="513"/>
      <c r="DN172" s="513"/>
      <c r="DO172" s="513"/>
      <c r="DP172" s="513"/>
      <c r="DQ172" s="513"/>
      <c r="DR172" s="513"/>
      <c r="DS172" s="513"/>
      <c r="DT172" s="513"/>
      <c r="DU172" s="513"/>
      <c r="DV172" s="513"/>
      <c r="DW172" s="513"/>
      <c r="DX172" s="513"/>
      <c r="DY172" s="513"/>
      <c r="DZ172" s="513"/>
      <c r="EA172" s="513"/>
      <c r="EB172" s="513"/>
      <c r="EC172" s="513"/>
      <c r="ED172" s="513"/>
      <c r="EE172" s="513"/>
      <c r="EF172" s="513"/>
      <c r="EG172" s="513"/>
      <c r="EH172" s="513"/>
      <c r="EI172" s="513"/>
      <c r="EJ172" s="513"/>
      <c r="EK172" s="513"/>
      <c r="EL172" s="513"/>
      <c r="EM172" s="513"/>
      <c r="EN172" s="513"/>
      <c r="EO172" s="513"/>
      <c r="EP172" s="513"/>
      <c r="EQ172" s="513"/>
      <c r="ER172" s="513"/>
      <c r="ES172" s="513"/>
      <c r="ET172" s="513"/>
      <c r="EU172" s="513"/>
      <c r="EV172" s="513"/>
      <c r="EW172" s="513"/>
      <c r="EX172" s="513"/>
      <c r="EY172" s="513"/>
      <c r="EZ172" s="513"/>
      <c r="FA172" s="513"/>
      <c r="FB172" s="513"/>
      <c r="FC172" s="513"/>
      <c r="FD172" s="513"/>
      <c r="FE172" s="513"/>
      <c r="FF172" s="513"/>
      <c r="FG172" s="513"/>
      <c r="FH172" s="513"/>
      <c r="FI172" s="513"/>
      <c r="FJ172" s="513"/>
      <c r="FK172" s="513"/>
      <c r="FL172" s="513"/>
      <c r="FM172" s="513"/>
      <c r="FN172" s="513"/>
      <c r="FO172" s="513"/>
      <c r="FP172" s="513"/>
      <c r="FQ172" s="513"/>
      <c r="FR172" s="513"/>
      <c r="FS172" s="513"/>
      <c r="FT172" s="513"/>
      <c r="FU172" s="513"/>
      <c r="FV172" s="513"/>
      <c r="FW172" s="513"/>
      <c r="FX172" s="513"/>
      <c r="FY172" s="513"/>
      <c r="FZ172" s="513"/>
      <c r="GA172" s="513"/>
      <c r="GB172" s="513"/>
      <c r="GC172" s="513"/>
      <c r="GD172" s="513"/>
      <c r="GE172" s="513"/>
      <c r="GF172" s="513"/>
      <c r="GG172" s="513"/>
      <c r="GH172" s="513"/>
      <c r="GI172" s="513"/>
      <c r="GJ172" s="513"/>
      <c r="GK172" s="513"/>
      <c r="GL172" s="513"/>
      <c r="GM172" s="513"/>
      <c r="GN172" s="513"/>
      <c r="GO172" s="513"/>
      <c r="GP172" s="513"/>
      <c r="GQ172" s="513"/>
      <c r="GR172" s="513"/>
      <c r="GS172" s="513"/>
      <c r="GT172" s="513"/>
      <c r="GU172" s="513"/>
      <c r="GV172" s="513"/>
      <c r="GW172" s="513"/>
      <c r="GX172" s="513"/>
      <c r="GY172" s="513"/>
      <c r="GZ172" s="513"/>
      <c r="HA172" s="513"/>
      <c r="HB172" s="513"/>
      <c r="HC172" s="513"/>
      <c r="HD172" s="513"/>
      <c r="HE172" s="513"/>
      <c r="HF172" s="513"/>
      <c r="HG172" s="513"/>
      <c r="HH172" s="513"/>
      <c r="HI172" s="513"/>
      <c r="HJ172" s="513"/>
      <c r="HK172" s="513"/>
      <c r="HL172" s="513"/>
      <c r="HM172" s="513"/>
      <c r="HN172" s="513"/>
      <c r="HO172" s="513"/>
      <c r="HP172" s="513"/>
      <c r="HQ172" s="513"/>
      <c r="HR172" s="513"/>
      <c r="HS172" s="513"/>
      <c r="HT172" s="513"/>
      <c r="HU172" s="513"/>
      <c r="HV172" s="513"/>
      <c r="HW172" s="513"/>
      <c r="HX172" s="513"/>
      <c r="HY172" s="513"/>
      <c r="HZ172" s="513"/>
      <c r="IA172" s="513"/>
      <c r="IB172" s="513"/>
      <c r="IC172" s="513"/>
      <c r="ID172" s="513"/>
      <c r="IE172" s="513"/>
      <c r="IF172" s="513"/>
      <c r="IG172" s="513"/>
      <c r="IH172" s="513"/>
      <c r="II172" s="513"/>
      <c r="IJ172" s="513"/>
      <c r="IK172" s="513"/>
      <c r="IL172" s="513"/>
    </row>
    <row r="173" spans="1:247" s="514" customFormat="1" ht="34.5" customHeight="1" x14ac:dyDescent="0.2">
      <c r="A173" s="506" t="s">
        <v>645</v>
      </c>
      <c r="B173" s="507" t="s">
        <v>644</v>
      </c>
      <c r="C173" s="508" t="s">
        <v>643</v>
      </c>
      <c r="D173" s="1069" t="s">
        <v>763</v>
      </c>
      <c r="E173" s="1098" t="s">
        <v>683</v>
      </c>
      <c r="F173" s="1098"/>
      <c r="G173" s="1099"/>
      <c r="H173" s="1098"/>
      <c r="I173" s="1098"/>
      <c r="J173" s="1098"/>
      <c r="K173" s="1098"/>
      <c r="L173" s="1100"/>
      <c r="M173" s="1174"/>
      <c r="N173" s="1156"/>
      <c r="O173" s="1008"/>
      <c r="P173" s="1008"/>
      <c r="Q173" s="1008"/>
      <c r="R173" s="1008"/>
      <c r="S173" s="1157"/>
      <c r="T173" s="511"/>
      <c r="U173" s="511"/>
      <c r="V173" s="1054"/>
      <c r="W173" s="507"/>
      <c r="X173" s="507"/>
      <c r="Y173" s="507"/>
      <c r="Z173" s="507"/>
      <c r="AA173" s="507"/>
      <c r="AB173" s="507"/>
      <c r="AC173" s="507"/>
      <c r="AD173" s="947"/>
      <c r="AE173" s="947"/>
      <c r="AF173" s="507"/>
      <c r="AG173" s="507"/>
      <c r="AH173" s="507"/>
      <c r="AI173" s="507"/>
      <c r="AJ173" s="507"/>
      <c r="AK173" s="507"/>
      <c r="AL173" s="507"/>
      <c r="AM173" s="507"/>
      <c r="AN173" s="512"/>
      <c r="AO173" s="513"/>
      <c r="AP173" s="513"/>
      <c r="AQ173" s="513"/>
      <c r="AR173" s="513"/>
      <c r="AS173" s="513"/>
      <c r="AT173" s="513"/>
      <c r="AU173" s="513"/>
      <c r="AV173" s="513"/>
      <c r="AW173" s="513"/>
      <c r="AX173" s="513"/>
      <c r="AY173" s="513"/>
      <c r="AZ173" s="513"/>
      <c r="BA173" s="513"/>
      <c r="BB173" s="513"/>
      <c r="BC173" s="513"/>
      <c r="BD173" s="513"/>
      <c r="BE173" s="513"/>
      <c r="BF173" s="513"/>
      <c r="BG173" s="513"/>
      <c r="BH173" s="507"/>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c r="CK173" s="513"/>
      <c r="CL173" s="513"/>
      <c r="CM173" s="513"/>
      <c r="CN173" s="513"/>
      <c r="CO173" s="513"/>
      <c r="CP173" s="513"/>
      <c r="CQ173" s="513"/>
      <c r="CR173" s="513"/>
      <c r="CS173" s="513"/>
      <c r="CT173" s="513"/>
      <c r="CU173" s="513"/>
      <c r="CV173" s="513"/>
      <c r="CW173" s="513"/>
      <c r="CX173" s="513"/>
      <c r="CY173" s="513"/>
      <c r="CZ173" s="513"/>
      <c r="DA173" s="513"/>
      <c r="DB173" s="513"/>
      <c r="DC173" s="513"/>
      <c r="DD173" s="513"/>
      <c r="DE173" s="513"/>
      <c r="DF173" s="513"/>
      <c r="DG173" s="513"/>
      <c r="DH173" s="513"/>
      <c r="DI173" s="513"/>
      <c r="DJ173" s="513"/>
      <c r="DK173" s="513"/>
      <c r="DL173" s="513"/>
      <c r="DM173" s="513"/>
      <c r="DN173" s="513"/>
      <c r="DO173" s="513"/>
      <c r="DP173" s="513"/>
      <c r="DQ173" s="513"/>
      <c r="DR173" s="513"/>
      <c r="DS173" s="513"/>
      <c r="DT173" s="513"/>
      <c r="DU173" s="513"/>
      <c r="DV173" s="513"/>
      <c r="DW173" s="513"/>
      <c r="DX173" s="513"/>
      <c r="DY173" s="513"/>
      <c r="DZ173" s="513"/>
      <c r="EA173" s="513"/>
      <c r="EB173" s="513"/>
      <c r="EC173" s="513"/>
      <c r="ED173" s="513"/>
      <c r="EE173" s="513"/>
      <c r="EF173" s="513"/>
      <c r="EG173" s="513"/>
      <c r="EH173" s="513"/>
      <c r="EI173" s="513"/>
      <c r="EJ173" s="513"/>
      <c r="EK173" s="513"/>
      <c r="EL173" s="513"/>
      <c r="EM173" s="513"/>
      <c r="EN173" s="513"/>
      <c r="EO173" s="513"/>
      <c r="EP173" s="513"/>
      <c r="EQ173" s="513"/>
      <c r="ER173" s="513"/>
      <c r="ES173" s="513"/>
      <c r="ET173" s="513"/>
      <c r="EU173" s="513"/>
      <c r="EV173" s="513"/>
      <c r="EW173" s="513"/>
      <c r="EX173" s="513"/>
      <c r="EY173" s="513"/>
      <c r="EZ173" s="513"/>
      <c r="FA173" s="513"/>
      <c r="FB173" s="513"/>
      <c r="FC173" s="513"/>
      <c r="FD173" s="513"/>
      <c r="FE173" s="513"/>
      <c r="FF173" s="513"/>
      <c r="FG173" s="513"/>
      <c r="FH173" s="513"/>
      <c r="FI173" s="513"/>
      <c r="FJ173" s="513"/>
      <c r="FK173" s="513"/>
      <c r="FL173" s="513"/>
      <c r="FM173" s="513"/>
      <c r="FN173" s="513"/>
      <c r="FO173" s="513"/>
      <c r="FP173" s="513"/>
      <c r="FQ173" s="513"/>
      <c r="FR173" s="513"/>
      <c r="FS173" s="513"/>
      <c r="FT173" s="513"/>
      <c r="FU173" s="513"/>
      <c r="FV173" s="513"/>
      <c r="FW173" s="513"/>
      <c r="FX173" s="513"/>
      <c r="FY173" s="513"/>
      <c r="FZ173" s="513"/>
      <c r="GA173" s="513"/>
      <c r="GB173" s="513"/>
      <c r="GC173" s="513"/>
      <c r="GD173" s="513"/>
      <c r="GE173" s="513"/>
      <c r="GF173" s="513"/>
      <c r="GG173" s="513"/>
      <c r="GH173" s="513"/>
      <c r="GI173" s="513"/>
      <c r="GJ173" s="513"/>
      <c r="GK173" s="513"/>
      <c r="GL173" s="513"/>
      <c r="GM173" s="513"/>
      <c r="GN173" s="513"/>
      <c r="GO173" s="513"/>
      <c r="GP173" s="513"/>
      <c r="GQ173" s="513"/>
      <c r="GR173" s="513"/>
      <c r="GS173" s="513"/>
      <c r="GT173" s="513"/>
      <c r="GU173" s="513"/>
      <c r="GV173" s="513"/>
      <c r="GW173" s="513"/>
      <c r="GX173" s="513"/>
      <c r="GY173" s="513"/>
      <c r="GZ173" s="513"/>
      <c r="HA173" s="513"/>
      <c r="HB173" s="513"/>
      <c r="HC173" s="513"/>
      <c r="HD173" s="513"/>
      <c r="HE173" s="513"/>
      <c r="HF173" s="513"/>
      <c r="HG173" s="513"/>
      <c r="HH173" s="513"/>
      <c r="HI173" s="513"/>
      <c r="HJ173" s="513"/>
      <c r="HK173" s="513"/>
      <c r="HL173" s="513"/>
      <c r="HM173" s="513"/>
      <c r="HN173" s="513"/>
      <c r="HO173" s="513"/>
      <c r="HP173" s="513"/>
      <c r="HQ173" s="513"/>
      <c r="HR173" s="513"/>
      <c r="HS173" s="513"/>
      <c r="HT173" s="513"/>
      <c r="HU173" s="513"/>
      <c r="HV173" s="513"/>
      <c r="HW173" s="513"/>
      <c r="HX173" s="513"/>
      <c r="HY173" s="513"/>
      <c r="HZ173" s="513"/>
      <c r="IA173" s="513"/>
      <c r="IB173" s="513"/>
      <c r="IC173" s="513"/>
      <c r="ID173" s="513"/>
      <c r="IE173" s="513"/>
      <c r="IF173" s="513"/>
      <c r="IG173" s="513"/>
      <c r="IH173" s="513"/>
      <c r="II173" s="513"/>
      <c r="IJ173" s="513"/>
      <c r="IK173" s="513"/>
      <c r="IL173" s="513"/>
    </row>
    <row r="174" spans="1:247" s="521" customFormat="1" ht="34.5" customHeight="1" x14ac:dyDescent="0.2">
      <c r="A174" s="515"/>
      <c r="B174" s="515"/>
      <c r="C174" s="516" t="s">
        <v>758</v>
      </c>
      <c r="D174" s="1070"/>
      <c r="E174" s="1101"/>
      <c r="F174" s="1101"/>
      <c r="G174" s="1101"/>
      <c r="H174" s="1009"/>
      <c r="I174" s="1009">
        <f>+I175+I176+I177</f>
        <v>14</v>
      </c>
      <c r="J174" s="1009">
        <f>+J175+J176+J177</f>
        <v>14</v>
      </c>
      <c r="K174" s="1009"/>
      <c r="L174" s="1102"/>
      <c r="M174" s="1175"/>
      <c r="N174" s="1158"/>
      <c r="O174" s="1009"/>
      <c r="P174" s="1009"/>
      <c r="Q174" s="1009"/>
      <c r="R174" s="1009"/>
      <c r="S174" s="1159"/>
      <c r="T174" s="519"/>
      <c r="U174" s="519"/>
      <c r="V174" s="1055"/>
      <c r="W174" s="519"/>
      <c r="X174" s="519"/>
      <c r="Y174" s="519"/>
      <c r="Z174" s="520"/>
      <c r="AA174" s="519"/>
      <c r="AB174" s="519"/>
      <c r="AC174" s="519"/>
      <c r="AD174" s="928"/>
      <c r="AE174" s="928"/>
      <c r="AF174" s="520"/>
      <c r="AG174" s="519"/>
      <c r="AH174" s="519"/>
      <c r="AI174" s="519"/>
      <c r="AJ174" s="520"/>
      <c r="AK174" s="519"/>
      <c r="AL174" s="519"/>
      <c r="AM174" s="519"/>
      <c r="AN174" s="519"/>
      <c r="BH174" s="519"/>
    </row>
    <row r="175" spans="1:247" ht="34.5" customHeight="1" x14ac:dyDescent="0.2">
      <c r="A175" s="292"/>
      <c r="B175" s="385" t="s">
        <v>387</v>
      </c>
      <c r="C175" s="308" t="s">
        <v>213</v>
      </c>
      <c r="D175" s="1071" t="s">
        <v>952</v>
      </c>
      <c r="E175" s="1103" t="s">
        <v>130</v>
      </c>
      <c r="F175" s="1103"/>
      <c r="G175" s="1103" t="s">
        <v>681</v>
      </c>
      <c r="H175" s="1104"/>
      <c r="I175" s="1103" t="s">
        <v>23</v>
      </c>
      <c r="J175" s="1103" t="s">
        <v>23</v>
      </c>
      <c r="K175" s="1355" t="s">
        <v>1269</v>
      </c>
      <c r="L175" s="1105" t="s">
        <v>31</v>
      </c>
      <c r="M175" s="1176"/>
      <c r="N175" s="1143">
        <v>24</v>
      </c>
      <c r="O175" s="1061"/>
      <c r="P175" s="1061">
        <v>24</v>
      </c>
      <c r="Q175" s="1061"/>
      <c r="R175" s="1061"/>
      <c r="S175" s="1144"/>
      <c r="T175" s="1328"/>
      <c r="U175" s="1328"/>
      <c r="V175" s="1084" t="s">
        <v>689</v>
      </c>
      <c r="W175" s="640" t="s">
        <v>348</v>
      </c>
      <c r="X175" s="640" t="s">
        <v>349</v>
      </c>
      <c r="Y175" s="640" t="s">
        <v>713</v>
      </c>
      <c r="Z175" s="449">
        <v>1</v>
      </c>
      <c r="AA175" s="386" t="s">
        <v>314</v>
      </c>
      <c r="AB175" s="386" t="s">
        <v>312</v>
      </c>
      <c r="AC175" s="386" t="s">
        <v>351</v>
      </c>
      <c r="AD175" s="1319"/>
      <c r="AE175" s="937" t="str">
        <f t="shared" ref="AE175:AE176" si="23">IF(AD175="","",+AD175)</f>
        <v/>
      </c>
      <c r="AF175" s="645">
        <v>1</v>
      </c>
      <c r="AG175" s="640" t="s">
        <v>314</v>
      </c>
      <c r="AH175" s="640" t="s">
        <v>312</v>
      </c>
      <c r="AI175" s="640" t="s">
        <v>351</v>
      </c>
      <c r="AJ175" s="449">
        <v>1</v>
      </c>
      <c r="AK175" s="386" t="s">
        <v>314</v>
      </c>
      <c r="AL175" s="386" t="s">
        <v>312</v>
      </c>
      <c r="AM175" s="460" t="s">
        <v>351</v>
      </c>
      <c r="AN175" s="464" t="s">
        <v>601</v>
      </c>
      <c r="BH175" s="493"/>
    </row>
    <row r="176" spans="1:247" s="412" customFormat="1" ht="34.5" customHeight="1" x14ac:dyDescent="0.2">
      <c r="A176" s="448"/>
      <c r="B176" s="446" t="s">
        <v>444</v>
      </c>
      <c r="C176" s="444" t="s">
        <v>214</v>
      </c>
      <c r="D176" s="1071" t="s">
        <v>953</v>
      </c>
      <c r="E176" s="1106" t="s">
        <v>130</v>
      </c>
      <c r="F176" s="1106" t="s">
        <v>949</v>
      </c>
      <c r="G176" s="1066" t="s">
        <v>681</v>
      </c>
      <c r="H176" s="1107"/>
      <c r="I176" s="1106">
        <v>6</v>
      </c>
      <c r="J176" s="1106">
        <v>6</v>
      </c>
      <c r="K176" s="1106" t="s">
        <v>812</v>
      </c>
      <c r="L176" s="1108" t="s">
        <v>24</v>
      </c>
      <c r="M176" s="1177"/>
      <c r="N176" s="1167">
        <v>24</v>
      </c>
      <c r="O176" s="1066"/>
      <c r="P176" s="1109">
        <v>24</v>
      </c>
      <c r="Q176" s="1109"/>
      <c r="R176" s="1066"/>
      <c r="S176" s="1183"/>
      <c r="T176" s="1319"/>
      <c r="U176" s="1318"/>
      <c r="V176" s="1084" t="s">
        <v>689</v>
      </c>
      <c r="W176" s="640" t="s">
        <v>348</v>
      </c>
      <c r="X176" s="640" t="s">
        <v>349</v>
      </c>
      <c r="Y176" s="640" t="s">
        <v>713</v>
      </c>
      <c r="Z176" s="449">
        <v>1</v>
      </c>
      <c r="AA176" s="386" t="s">
        <v>314</v>
      </c>
      <c r="AB176" s="386" t="s">
        <v>312</v>
      </c>
      <c r="AC176" s="386" t="s">
        <v>351</v>
      </c>
      <c r="AD176" s="1319"/>
      <c r="AE176" s="937" t="str">
        <f t="shared" si="23"/>
        <v/>
      </c>
      <c r="AF176" s="645">
        <v>1</v>
      </c>
      <c r="AG176" s="640" t="s">
        <v>314</v>
      </c>
      <c r="AH176" s="640" t="s">
        <v>312</v>
      </c>
      <c r="AI176" s="640" t="s">
        <v>351</v>
      </c>
      <c r="AJ176" s="449">
        <v>1</v>
      </c>
      <c r="AK176" s="386" t="s">
        <v>314</v>
      </c>
      <c r="AL176" s="386" t="s">
        <v>312</v>
      </c>
      <c r="AM176" s="460" t="s">
        <v>351</v>
      </c>
      <c r="AN176" s="466" t="s">
        <v>602</v>
      </c>
      <c r="AO176" s="411"/>
      <c r="AP176" s="411"/>
      <c r="AQ176" s="411"/>
      <c r="AR176" s="411"/>
      <c r="AS176" s="411"/>
      <c r="AT176" s="411"/>
      <c r="AU176" s="411"/>
      <c r="AV176" s="411"/>
      <c r="AW176" s="411"/>
      <c r="AX176" s="411"/>
      <c r="AY176" s="411"/>
      <c r="AZ176" s="411"/>
      <c r="BA176" s="411"/>
      <c r="BB176" s="411"/>
      <c r="BC176" s="411"/>
      <c r="BD176" s="411"/>
      <c r="BE176" s="411"/>
      <c r="BF176" s="411"/>
      <c r="BG176" s="411"/>
      <c r="BH176" s="502"/>
      <c r="BI176" s="411"/>
      <c r="BJ176" s="411"/>
      <c r="BK176" s="411"/>
      <c r="BL176" s="411"/>
      <c r="BM176" s="411"/>
      <c r="BN176" s="411"/>
      <c r="BO176" s="411"/>
      <c r="BP176" s="411"/>
      <c r="BQ176" s="411"/>
      <c r="BR176" s="411"/>
      <c r="BS176" s="411"/>
      <c r="BT176" s="411"/>
      <c r="BU176" s="411"/>
      <c r="BV176" s="411"/>
      <c r="BW176" s="411"/>
      <c r="BX176" s="411"/>
      <c r="BY176" s="411"/>
      <c r="BZ176" s="411"/>
      <c r="CA176" s="411"/>
      <c r="CB176" s="411"/>
      <c r="CC176" s="411"/>
      <c r="CD176" s="411"/>
      <c r="CE176" s="411"/>
      <c r="CF176" s="411"/>
      <c r="CG176" s="411"/>
      <c r="CH176" s="411"/>
      <c r="CI176" s="411"/>
      <c r="CJ176" s="411"/>
      <c r="CK176" s="411"/>
      <c r="CL176" s="411"/>
      <c r="CM176" s="411"/>
      <c r="CN176" s="411"/>
      <c r="CO176" s="411"/>
      <c r="CP176" s="411"/>
      <c r="CQ176" s="411"/>
      <c r="CR176" s="411"/>
      <c r="CS176" s="411"/>
      <c r="CT176" s="411"/>
      <c r="CU176" s="411"/>
      <c r="CV176" s="411"/>
      <c r="CW176" s="411"/>
      <c r="CX176" s="411"/>
      <c r="CY176" s="411"/>
      <c r="CZ176" s="411"/>
      <c r="DA176" s="411"/>
      <c r="DB176" s="411"/>
      <c r="DC176" s="411"/>
      <c r="DD176" s="411"/>
      <c r="DE176" s="411"/>
      <c r="DF176" s="411"/>
      <c r="DG176" s="411"/>
      <c r="DH176" s="411"/>
      <c r="DI176" s="411"/>
      <c r="DJ176" s="411"/>
      <c r="DK176" s="411"/>
      <c r="DL176" s="411"/>
      <c r="DM176" s="411"/>
      <c r="DN176" s="411"/>
      <c r="DO176" s="411"/>
      <c r="DP176" s="411"/>
      <c r="DQ176" s="411"/>
      <c r="DR176" s="411"/>
      <c r="DS176" s="411"/>
      <c r="DT176" s="411"/>
      <c r="DU176" s="411"/>
      <c r="DV176" s="411"/>
      <c r="DW176" s="411"/>
      <c r="DX176" s="411"/>
      <c r="DY176" s="411"/>
      <c r="DZ176" s="411"/>
      <c r="EA176" s="411"/>
      <c r="EB176" s="411"/>
      <c r="EC176" s="411"/>
      <c r="ED176" s="411"/>
      <c r="EE176" s="411"/>
      <c r="EF176" s="411"/>
      <c r="EG176" s="411"/>
      <c r="EH176" s="411"/>
      <c r="EI176" s="411"/>
      <c r="EJ176" s="411"/>
      <c r="EK176" s="411"/>
      <c r="EL176" s="411"/>
      <c r="EM176" s="411"/>
      <c r="EN176" s="411"/>
      <c r="EO176" s="411"/>
      <c r="EP176" s="411"/>
      <c r="EQ176" s="411"/>
      <c r="ER176" s="411"/>
      <c r="ES176" s="411"/>
      <c r="ET176" s="411"/>
      <c r="EU176" s="411"/>
      <c r="EV176" s="411"/>
      <c r="EW176" s="411"/>
      <c r="EX176" s="411"/>
      <c r="EY176" s="411"/>
      <c r="EZ176" s="411"/>
      <c r="FA176" s="411"/>
      <c r="FB176" s="411"/>
      <c r="FC176" s="411"/>
      <c r="FD176" s="411"/>
      <c r="FE176" s="411"/>
      <c r="FF176" s="411"/>
      <c r="FG176" s="411"/>
      <c r="FH176" s="411"/>
      <c r="FI176" s="411"/>
      <c r="FJ176" s="411"/>
      <c r="FK176" s="411"/>
      <c r="FL176" s="411"/>
      <c r="FM176" s="411"/>
      <c r="FN176" s="411"/>
      <c r="FO176" s="411"/>
      <c r="FP176" s="411"/>
      <c r="FQ176" s="411"/>
      <c r="FR176" s="411"/>
      <c r="FS176" s="411"/>
      <c r="FT176" s="411"/>
      <c r="FU176" s="411"/>
      <c r="FV176" s="411"/>
      <c r="FW176" s="411"/>
      <c r="FX176" s="411"/>
      <c r="FY176" s="411"/>
      <c r="FZ176" s="411"/>
      <c r="GA176" s="411"/>
      <c r="GB176" s="411"/>
      <c r="GC176" s="411"/>
      <c r="GD176" s="411"/>
      <c r="GE176" s="411"/>
      <c r="GF176" s="411"/>
      <c r="GG176" s="411"/>
      <c r="GH176" s="411"/>
      <c r="GI176" s="411"/>
      <c r="GJ176" s="411"/>
      <c r="GK176" s="411"/>
      <c r="GL176" s="411"/>
      <c r="GM176" s="411"/>
      <c r="GN176" s="411"/>
      <c r="GO176" s="411"/>
      <c r="GP176" s="411"/>
      <c r="GQ176" s="411"/>
      <c r="GR176" s="411"/>
      <c r="GS176" s="411"/>
      <c r="GT176" s="411"/>
      <c r="GU176" s="411"/>
      <c r="GV176" s="411"/>
      <c r="GW176" s="411"/>
      <c r="GX176" s="411"/>
      <c r="GY176" s="411"/>
      <c r="GZ176" s="411"/>
      <c r="HA176" s="411"/>
      <c r="HB176" s="411"/>
      <c r="HC176" s="411"/>
      <c r="HD176" s="411"/>
      <c r="HE176" s="411"/>
      <c r="HF176" s="411"/>
      <c r="HG176" s="411"/>
      <c r="HH176" s="411"/>
      <c r="HI176" s="411"/>
      <c r="HJ176" s="411"/>
      <c r="HK176" s="411"/>
      <c r="HL176" s="411"/>
      <c r="HM176" s="411"/>
      <c r="HN176" s="411"/>
      <c r="HO176" s="411"/>
      <c r="HP176" s="411"/>
      <c r="HQ176" s="411"/>
      <c r="HR176" s="411"/>
      <c r="HS176" s="411"/>
      <c r="HT176" s="411"/>
      <c r="HU176" s="411"/>
      <c r="HV176" s="411"/>
      <c r="HW176" s="411"/>
    </row>
    <row r="177" spans="1:247" s="521" customFormat="1" ht="34.5" customHeight="1" x14ac:dyDescent="0.2">
      <c r="A177" s="524" t="s">
        <v>771</v>
      </c>
      <c r="B177" s="524" t="s">
        <v>341</v>
      </c>
      <c r="C177" s="525" t="s">
        <v>465</v>
      </c>
      <c r="D177" s="1072"/>
      <c r="E177" s="1110" t="s">
        <v>676</v>
      </c>
      <c r="F177" s="1110"/>
      <c r="G177" s="1111"/>
      <c r="H177" s="1065" t="s">
        <v>666</v>
      </c>
      <c r="I177" s="1112">
        <v>2</v>
      </c>
      <c r="J177" s="1065">
        <v>2</v>
      </c>
      <c r="K177" s="1112"/>
      <c r="L177" s="1113"/>
      <c r="M177" s="1178"/>
      <c r="N177" s="1165"/>
      <c r="O177" s="1065"/>
      <c r="P177" s="1021"/>
      <c r="Q177" s="1021"/>
      <c r="R177" s="1021"/>
      <c r="S177" s="1166"/>
      <c r="T177" s="530"/>
      <c r="U177" s="530"/>
      <c r="V177" s="1050"/>
      <c r="W177" s="532"/>
      <c r="X177" s="532"/>
      <c r="Y177" s="532"/>
      <c r="Z177" s="533"/>
      <c r="AA177" s="534"/>
      <c r="AB177" s="534"/>
      <c r="AC177" s="534"/>
      <c r="AD177" s="943"/>
      <c r="AE177" s="943"/>
      <c r="AF177" s="535"/>
      <c r="AG177" s="534"/>
      <c r="AH177" s="534"/>
      <c r="AI177" s="534"/>
      <c r="AJ177" s="535"/>
      <c r="AK177" s="534"/>
      <c r="AL177" s="534"/>
      <c r="AM177" s="534"/>
      <c r="AN177" s="536"/>
    </row>
    <row r="178" spans="1:247" s="412" customFormat="1" ht="34.5" customHeight="1" x14ac:dyDescent="0.2">
      <c r="A178" s="711"/>
      <c r="B178" s="711" t="s">
        <v>518</v>
      </c>
      <c r="C178" s="713" t="s">
        <v>526</v>
      </c>
      <c r="D178" s="1073" t="s">
        <v>772</v>
      </c>
      <c r="E178" s="1114" t="s">
        <v>818</v>
      </c>
      <c r="F178" s="1114" t="s">
        <v>677</v>
      </c>
      <c r="G178" s="1114" t="s">
        <v>673</v>
      </c>
      <c r="H178" s="1115"/>
      <c r="I178" s="1116" t="s">
        <v>56</v>
      </c>
      <c r="J178" s="1116" t="s">
        <v>56</v>
      </c>
      <c r="K178" s="1117" t="s">
        <v>668</v>
      </c>
      <c r="L178" s="1118">
        <v>12</v>
      </c>
      <c r="M178" s="1179">
        <v>2</v>
      </c>
      <c r="N178" s="1184"/>
      <c r="O178" s="1114"/>
      <c r="P178" s="1114">
        <v>18</v>
      </c>
      <c r="Q178" s="1114"/>
      <c r="R178" s="1114"/>
      <c r="S178" s="1185"/>
      <c r="T178" s="958"/>
      <c r="U178" s="958"/>
      <c r="V178" s="1085">
        <v>1</v>
      </c>
      <c r="W178" s="619" t="s">
        <v>311</v>
      </c>
      <c r="X178" s="619" t="s">
        <v>768</v>
      </c>
      <c r="Y178" s="619" t="s">
        <v>355</v>
      </c>
      <c r="Z178" s="708">
        <v>1</v>
      </c>
      <c r="AA178" s="707" t="s">
        <v>314</v>
      </c>
      <c r="AB178" s="707" t="s">
        <v>350</v>
      </c>
      <c r="AC178" s="707" t="s">
        <v>353</v>
      </c>
      <c r="AD178" s="1319"/>
      <c r="AE178" s="937" t="str">
        <f t="shared" ref="AE178:AE180" si="24">IF(AD178="","",+AD178)</f>
        <v/>
      </c>
      <c r="AF178" s="648">
        <v>1</v>
      </c>
      <c r="AG178" s="619" t="s">
        <v>314</v>
      </c>
      <c r="AH178" s="619" t="s">
        <v>358</v>
      </c>
      <c r="AI178" s="619" t="s">
        <v>412</v>
      </c>
      <c r="AJ178" s="708">
        <v>1</v>
      </c>
      <c r="AK178" s="707" t="s">
        <v>314</v>
      </c>
      <c r="AL178" s="707" t="s">
        <v>358</v>
      </c>
      <c r="AM178" s="712" t="s">
        <v>412</v>
      </c>
      <c r="AN178" s="715" t="s">
        <v>773</v>
      </c>
      <c r="AO178" s="702"/>
      <c r="AP178" s="702"/>
      <c r="AQ178" s="702"/>
      <c r="AR178" s="702"/>
      <c r="AS178" s="702"/>
      <c r="AT178" s="702"/>
      <c r="AU178" s="702"/>
      <c r="AV178" s="702"/>
      <c r="AW178" s="702"/>
      <c r="AX178" s="702"/>
      <c r="AY178" s="702"/>
      <c r="AZ178" s="702"/>
      <c r="BA178" s="702"/>
      <c r="BB178" s="702"/>
      <c r="BC178" s="702"/>
      <c r="BD178" s="702"/>
      <c r="BE178" s="702"/>
      <c r="BF178" s="702"/>
      <c r="BG178" s="702"/>
      <c r="BH178" s="702"/>
      <c r="BI178" s="702"/>
      <c r="BJ178" s="702"/>
      <c r="BK178" s="702"/>
      <c r="BL178" s="702"/>
      <c r="BM178" s="702"/>
      <c r="BN178" s="702"/>
      <c r="BO178" s="702"/>
      <c r="BP178" s="702"/>
      <c r="BQ178" s="702"/>
      <c r="BR178" s="702"/>
      <c r="BS178" s="702"/>
      <c r="BT178" s="702"/>
      <c r="BU178" s="702"/>
      <c r="BV178" s="702"/>
      <c r="BW178" s="702"/>
      <c r="BX178" s="702"/>
      <c r="BY178" s="702"/>
      <c r="BZ178" s="702"/>
      <c r="CA178" s="702"/>
      <c r="CB178" s="702"/>
      <c r="CC178" s="702"/>
      <c r="CD178" s="702"/>
      <c r="CE178" s="702"/>
      <c r="CF178" s="702"/>
      <c r="CG178" s="702"/>
      <c r="CH178" s="702"/>
      <c r="CI178" s="702"/>
      <c r="CJ178" s="702"/>
      <c r="CK178" s="702"/>
      <c r="CL178" s="702"/>
      <c r="CM178" s="702"/>
      <c r="CN178" s="702"/>
      <c r="CO178" s="702"/>
      <c r="CP178" s="702"/>
      <c r="CQ178" s="702"/>
      <c r="CR178" s="702"/>
      <c r="CS178" s="702"/>
      <c r="CT178" s="702"/>
      <c r="CU178" s="702"/>
      <c r="CV178" s="702"/>
      <c r="CW178" s="702"/>
      <c r="CX178" s="702"/>
      <c r="CY178" s="702"/>
      <c r="CZ178" s="702"/>
      <c r="DA178" s="702"/>
      <c r="DB178" s="702"/>
      <c r="DC178" s="702"/>
      <c r="DD178" s="702"/>
      <c r="DE178" s="702"/>
      <c r="DF178" s="702"/>
      <c r="DG178" s="702"/>
      <c r="DH178" s="702"/>
      <c r="DI178" s="702"/>
      <c r="DJ178" s="702"/>
      <c r="DK178" s="702"/>
      <c r="DL178" s="702"/>
      <c r="DM178" s="702"/>
      <c r="DN178" s="702"/>
      <c r="DO178" s="702"/>
      <c r="DP178" s="702"/>
      <c r="DQ178" s="702"/>
      <c r="DR178" s="702"/>
      <c r="DS178" s="702"/>
      <c r="DT178" s="702"/>
      <c r="DU178" s="702"/>
      <c r="DV178" s="702"/>
      <c r="DW178" s="702"/>
      <c r="DX178" s="702"/>
      <c r="DY178" s="702"/>
      <c r="DZ178" s="702"/>
      <c r="EA178" s="702"/>
      <c r="EB178" s="702"/>
      <c r="EC178" s="702"/>
      <c r="ED178" s="702"/>
      <c r="EE178" s="702"/>
      <c r="EF178" s="702"/>
      <c r="EG178" s="702"/>
      <c r="EH178" s="702"/>
      <c r="EI178" s="702"/>
      <c r="EJ178" s="702"/>
      <c r="EK178" s="702"/>
      <c r="EL178" s="702"/>
      <c r="EM178" s="702"/>
      <c r="EN178" s="702"/>
      <c r="EO178" s="702"/>
      <c r="EP178" s="702"/>
      <c r="EQ178" s="702"/>
      <c r="ER178" s="702"/>
      <c r="ES178" s="702"/>
      <c r="ET178" s="702"/>
      <c r="EU178" s="702"/>
      <c r="EV178" s="702"/>
      <c r="EW178" s="702"/>
      <c r="EX178" s="702"/>
      <c r="EY178" s="702"/>
      <c r="EZ178" s="702"/>
      <c r="FA178" s="702"/>
      <c r="FB178" s="702"/>
      <c r="FC178" s="702"/>
      <c r="FD178" s="702"/>
      <c r="FE178" s="702"/>
      <c r="FF178" s="702"/>
      <c r="FG178" s="702"/>
      <c r="FH178" s="702"/>
      <c r="FI178" s="702"/>
      <c r="FJ178" s="702"/>
      <c r="FK178" s="702"/>
      <c r="FL178" s="702"/>
      <c r="FM178" s="702"/>
      <c r="FN178" s="702"/>
      <c r="FO178" s="702"/>
      <c r="FP178" s="702"/>
      <c r="FQ178" s="702"/>
      <c r="FR178" s="702"/>
      <c r="FS178" s="702"/>
      <c r="FT178" s="702"/>
      <c r="FU178" s="702"/>
      <c r="FV178" s="702"/>
      <c r="FW178" s="702"/>
      <c r="FX178" s="702"/>
      <c r="FY178" s="702"/>
      <c r="FZ178" s="702"/>
      <c r="GA178" s="702"/>
      <c r="GB178" s="702"/>
      <c r="GC178" s="702"/>
      <c r="GD178" s="702"/>
      <c r="GE178" s="702"/>
      <c r="GF178" s="702"/>
      <c r="GG178" s="702"/>
      <c r="GH178" s="702"/>
      <c r="GI178" s="702"/>
      <c r="GJ178" s="702"/>
      <c r="GK178" s="702"/>
      <c r="GL178" s="702"/>
      <c r="GM178" s="702"/>
      <c r="GN178" s="702"/>
      <c r="GO178" s="702"/>
      <c r="GP178" s="702"/>
      <c r="GQ178" s="702"/>
      <c r="GR178" s="702"/>
      <c r="GS178" s="702"/>
      <c r="GT178" s="702"/>
      <c r="GU178" s="702"/>
      <c r="GV178" s="702"/>
      <c r="GW178" s="702"/>
      <c r="GX178" s="702"/>
      <c r="GY178" s="702"/>
      <c r="GZ178" s="702"/>
      <c r="HA178" s="702"/>
      <c r="HB178" s="702"/>
      <c r="HC178" s="702"/>
      <c r="HD178" s="702"/>
      <c r="HE178" s="702"/>
      <c r="HF178" s="702"/>
      <c r="HG178" s="702"/>
      <c r="HH178" s="702"/>
      <c r="HI178" s="702"/>
      <c r="HJ178" s="702"/>
      <c r="HK178" s="702"/>
      <c r="HL178" s="702"/>
      <c r="HM178" s="702"/>
      <c r="HN178" s="702"/>
      <c r="HO178" s="702"/>
      <c r="HP178" s="702"/>
      <c r="HQ178" s="702"/>
      <c r="HR178" s="702"/>
      <c r="HS178" s="702"/>
      <c r="HT178" s="702"/>
      <c r="HU178" s="702"/>
      <c r="HV178" s="702"/>
      <c r="HW178" s="702"/>
      <c r="HX178" s="702"/>
      <c r="HY178" s="702"/>
      <c r="HZ178" s="702"/>
      <c r="IA178" s="702"/>
      <c r="IB178" s="702"/>
      <c r="IC178" s="702"/>
      <c r="ID178" s="702"/>
      <c r="IE178" s="702"/>
      <c r="IF178" s="702"/>
      <c r="IG178" s="702"/>
      <c r="IH178" s="702"/>
      <c r="II178" s="702"/>
      <c r="IJ178" s="702"/>
      <c r="IK178" s="702"/>
      <c r="IL178" s="702"/>
      <c r="IM178" s="702"/>
    </row>
    <row r="179" spans="1:247" s="412" customFormat="1" ht="34.5" customHeight="1" x14ac:dyDescent="0.2">
      <c r="A179" s="711"/>
      <c r="B179" s="711" t="s">
        <v>342</v>
      </c>
      <c r="C179" s="713" t="s">
        <v>527</v>
      </c>
      <c r="D179" s="1073" t="s">
        <v>774</v>
      </c>
      <c r="E179" s="1114" t="s">
        <v>818</v>
      </c>
      <c r="F179" s="1114" t="s">
        <v>677</v>
      </c>
      <c r="G179" s="1114" t="s">
        <v>674</v>
      </c>
      <c r="H179" s="1115"/>
      <c r="I179" s="1116" t="s">
        <v>56</v>
      </c>
      <c r="J179" s="1116" t="s">
        <v>56</v>
      </c>
      <c r="K179" s="1117" t="s">
        <v>671</v>
      </c>
      <c r="L179" s="1118">
        <v>11</v>
      </c>
      <c r="M179" s="1179">
        <v>23</v>
      </c>
      <c r="N179" s="1184"/>
      <c r="O179" s="1114"/>
      <c r="P179" s="1114">
        <v>18</v>
      </c>
      <c r="Q179" s="1114"/>
      <c r="R179" s="1114"/>
      <c r="S179" s="1185"/>
      <c r="T179" s="958"/>
      <c r="U179" s="958"/>
      <c r="V179" s="1085">
        <v>1</v>
      </c>
      <c r="W179" s="619" t="s">
        <v>311</v>
      </c>
      <c r="X179" s="619"/>
      <c r="Y179" s="619"/>
      <c r="Z179" s="708">
        <v>1</v>
      </c>
      <c r="AA179" s="707" t="s">
        <v>314</v>
      </c>
      <c r="AB179" s="707" t="s">
        <v>350</v>
      </c>
      <c r="AC179" s="707" t="s">
        <v>353</v>
      </c>
      <c r="AD179" s="1319"/>
      <c r="AE179" s="937" t="str">
        <f t="shared" si="24"/>
        <v/>
      </c>
      <c r="AF179" s="648">
        <v>1</v>
      </c>
      <c r="AG179" s="619" t="s">
        <v>314</v>
      </c>
      <c r="AH179" s="619" t="s">
        <v>350</v>
      </c>
      <c r="AI179" s="619" t="s">
        <v>353</v>
      </c>
      <c r="AJ179" s="708">
        <v>1</v>
      </c>
      <c r="AK179" s="707" t="s">
        <v>314</v>
      </c>
      <c r="AL179" s="707" t="s">
        <v>350</v>
      </c>
      <c r="AM179" s="712" t="s">
        <v>353</v>
      </c>
      <c r="AN179" s="715" t="s">
        <v>580</v>
      </c>
      <c r="AO179" s="702"/>
      <c r="AP179" s="702"/>
      <c r="AQ179" s="702"/>
      <c r="AR179" s="702"/>
      <c r="AS179" s="702"/>
      <c r="AT179" s="702"/>
      <c r="AU179" s="702"/>
      <c r="AV179" s="702"/>
      <c r="AW179" s="702"/>
      <c r="AX179" s="702"/>
      <c r="AY179" s="702"/>
      <c r="AZ179" s="702"/>
      <c r="BA179" s="702"/>
      <c r="BB179" s="702"/>
      <c r="BC179" s="702"/>
      <c r="BD179" s="702"/>
      <c r="BE179" s="702"/>
      <c r="BF179" s="702"/>
      <c r="BG179" s="702"/>
      <c r="BH179" s="702"/>
      <c r="BI179" s="702"/>
      <c r="BJ179" s="702"/>
      <c r="BK179" s="702"/>
      <c r="BL179" s="702"/>
      <c r="BM179" s="702"/>
      <c r="BN179" s="702"/>
      <c r="BO179" s="702"/>
      <c r="BP179" s="702"/>
      <c r="BQ179" s="702"/>
      <c r="BR179" s="702"/>
      <c r="BS179" s="702"/>
      <c r="BT179" s="702"/>
      <c r="BU179" s="702"/>
      <c r="BV179" s="702"/>
      <c r="BW179" s="702"/>
      <c r="BX179" s="702"/>
      <c r="BY179" s="702"/>
      <c r="BZ179" s="702"/>
      <c r="CA179" s="702"/>
      <c r="CB179" s="702"/>
      <c r="CC179" s="702"/>
      <c r="CD179" s="702"/>
      <c r="CE179" s="702"/>
      <c r="CF179" s="702"/>
      <c r="CG179" s="702"/>
      <c r="CH179" s="702"/>
      <c r="CI179" s="702"/>
      <c r="CJ179" s="702"/>
      <c r="CK179" s="702"/>
      <c r="CL179" s="702"/>
      <c r="CM179" s="702"/>
      <c r="CN179" s="702"/>
      <c r="CO179" s="702"/>
      <c r="CP179" s="702"/>
      <c r="CQ179" s="702"/>
      <c r="CR179" s="702"/>
      <c r="CS179" s="702"/>
      <c r="CT179" s="702"/>
      <c r="CU179" s="702"/>
      <c r="CV179" s="702"/>
      <c r="CW179" s="702"/>
      <c r="CX179" s="702"/>
      <c r="CY179" s="702"/>
      <c r="CZ179" s="702"/>
      <c r="DA179" s="702"/>
      <c r="DB179" s="702"/>
      <c r="DC179" s="702"/>
      <c r="DD179" s="702"/>
      <c r="DE179" s="702"/>
      <c r="DF179" s="702"/>
      <c r="DG179" s="702"/>
      <c r="DH179" s="702"/>
      <c r="DI179" s="702"/>
      <c r="DJ179" s="702"/>
      <c r="DK179" s="702"/>
      <c r="DL179" s="702"/>
      <c r="DM179" s="702"/>
      <c r="DN179" s="702"/>
      <c r="DO179" s="702"/>
      <c r="DP179" s="702"/>
      <c r="DQ179" s="702"/>
      <c r="DR179" s="702"/>
      <c r="DS179" s="702"/>
      <c r="DT179" s="702"/>
      <c r="DU179" s="702"/>
      <c r="DV179" s="702"/>
      <c r="DW179" s="702"/>
      <c r="DX179" s="702"/>
      <c r="DY179" s="702"/>
      <c r="DZ179" s="702"/>
      <c r="EA179" s="702"/>
      <c r="EB179" s="702"/>
      <c r="EC179" s="702"/>
      <c r="ED179" s="702"/>
      <c r="EE179" s="702"/>
      <c r="EF179" s="702"/>
      <c r="EG179" s="702"/>
      <c r="EH179" s="702"/>
      <c r="EI179" s="702"/>
      <c r="EJ179" s="702"/>
      <c r="EK179" s="702"/>
      <c r="EL179" s="702"/>
      <c r="EM179" s="702"/>
      <c r="EN179" s="702"/>
      <c r="EO179" s="702"/>
      <c r="EP179" s="702"/>
      <c r="EQ179" s="702"/>
      <c r="ER179" s="702"/>
      <c r="ES179" s="702"/>
      <c r="ET179" s="702"/>
      <c r="EU179" s="702"/>
      <c r="EV179" s="702"/>
      <c r="EW179" s="702"/>
      <c r="EX179" s="702"/>
      <c r="EY179" s="702"/>
      <c r="EZ179" s="702"/>
      <c r="FA179" s="702"/>
      <c r="FB179" s="702"/>
      <c r="FC179" s="702"/>
      <c r="FD179" s="702"/>
      <c r="FE179" s="702"/>
      <c r="FF179" s="702"/>
      <c r="FG179" s="702"/>
      <c r="FH179" s="702"/>
      <c r="FI179" s="702"/>
      <c r="FJ179" s="702"/>
      <c r="FK179" s="702"/>
      <c r="FL179" s="702"/>
      <c r="FM179" s="702"/>
      <c r="FN179" s="702"/>
      <c r="FO179" s="702"/>
      <c r="FP179" s="702"/>
      <c r="FQ179" s="702"/>
      <c r="FR179" s="702"/>
      <c r="FS179" s="702"/>
      <c r="FT179" s="702"/>
      <c r="FU179" s="702"/>
      <c r="FV179" s="702"/>
      <c r="FW179" s="702"/>
      <c r="FX179" s="702"/>
      <c r="FY179" s="702"/>
      <c r="FZ179" s="702"/>
      <c r="GA179" s="702"/>
      <c r="GB179" s="702"/>
      <c r="GC179" s="702"/>
      <c r="GD179" s="702"/>
      <c r="GE179" s="702"/>
      <c r="GF179" s="702"/>
      <c r="GG179" s="702"/>
      <c r="GH179" s="702"/>
      <c r="GI179" s="702"/>
      <c r="GJ179" s="702"/>
      <c r="GK179" s="702"/>
      <c r="GL179" s="702"/>
      <c r="GM179" s="702"/>
      <c r="GN179" s="702"/>
      <c r="GO179" s="702"/>
      <c r="GP179" s="702"/>
      <c r="GQ179" s="702"/>
      <c r="GR179" s="702"/>
      <c r="GS179" s="702"/>
      <c r="GT179" s="702"/>
      <c r="GU179" s="702"/>
      <c r="GV179" s="702"/>
      <c r="GW179" s="702"/>
      <c r="GX179" s="702"/>
      <c r="GY179" s="702"/>
      <c r="GZ179" s="702"/>
      <c r="HA179" s="702"/>
      <c r="HB179" s="702"/>
      <c r="HC179" s="702"/>
      <c r="HD179" s="702"/>
      <c r="HE179" s="702"/>
      <c r="HF179" s="702"/>
      <c r="HG179" s="702"/>
      <c r="HH179" s="702"/>
      <c r="HI179" s="702"/>
      <c r="HJ179" s="702"/>
      <c r="HK179" s="702"/>
      <c r="HL179" s="702"/>
      <c r="HM179" s="702"/>
      <c r="HN179" s="702"/>
      <c r="HO179" s="702"/>
      <c r="HP179" s="702"/>
      <c r="HQ179" s="702"/>
      <c r="HR179" s="702"/>
      <c r="HS179" s="702"/>
      <c r="HT179" s="702"/>
      <c r="HU179" s="702"/>
      <c r="HV179" s="702"/>
      <c r="HW179" s="702"/>
      <c r="HX179" s="702"/>
      <c r="HY179" s="702"/>
      <c r="HZ179" s="702"/>
      <c r="IA179" s="702"/>
      <c r="IB179" s="702"/>
      <c r="IC179" s="702"/>
      <c r="ID179" s="702"/>
      <c r="IE179" s="702"/>
      <c r="IF179" s="702"/>
      <c r="IG179" s="702"/>
      <c r="IH179" s="702"/>
      <c r="II179" s="702"/>
      <c r="IJ179" s="702"/>
      <c r="IK179" s="702"/>
      <c r="IL179" s="702"/>
      <c r="IM179" s="702"/>
    </row>
    <row r="180" spans="1:247" s="412" customFormat="1" ht="34.5" customHeight="1" x14ac:dyDescent="0.2">
      <c r="A180" s="711"/>
      <c r="B180" s="711" t="s">
        <v>343</v>
      </c>
      <c r="C180" s="713" t="s">
        <v>528</v>
      </c>
      <c r="D180" s="1073" t="s">
        <v>775</v>
      </c>
      <c r="E180" s="1114" t="s">
        <v>818</v>
      </c>
      <c r="F180" s="1114" t="s">
        <v>677</v>
      </c>
      <c r="G180" s="1116" t="s">
        <v>674</v>
      </c>
      <c r="H180" s="1119"/>
      <c r="I180" s="1114" t="s">
        <v>56</v>
      </c>
      <c r="J180" s="1114" t="s">
        <v>56</v>
      </c>
      <c r="K180" s="1117" t="s">
        <v>1120</v>
      </c>
      <c r="L180" s="1118">
        <v>14</v>
      </c>
      <c r="M180" s="1179">
        <v>6</v>
      </c>
      <c r="N180" s="1184"/>
      <c r="O180" s="1114"/>
      <c r="P180" s="1114">
        <v>18</v>
      </c>
      <c r="Q180" s="1114"/>
      <c r="R180" s="1114"/>
      <c r="S180" s="1185"/>
      <c r="T180" s="1366"/>
      <c r="U180" s="1367"/>
      <c r="V180" s="1085">
        <v>1</v>
      </c>
      <c r="W180" s="619" t="s">
        <v>311</v>
      </c>
      <c r="X180" s="619"/>
      <c r="Y180" s="619"/>
      <c r="Z180" s="708">
        <v>1</v>
      </c>
      <c r="AA180" s="707" t="s">
        <v>314</v>
      </c>
      <c r="AB180" s="707" t="s">
        <v>350</v>
      </c>
      <c r="AC180" s="707" t="s">
        <v>353</v>
      </c>
      <c r="AD180" s="1319"/>
      <c r="AE180" s="937" t="str">
        <f t="shared" si="24"/>
        <v/>
      </c>
      <c r="AF180" s="648">
        <v>1</v>
      </c>
      <c r="AG180" s="619" t="s">
        <v>314</v>
      </c>
      <c r="AH180" s="619" t="s">
        <v>350</v>
      </c>
      <c r="AI180" s="619" t="s">
        <v>353</v>
      </c>
      <c r="AJ180" s="708">
        <v>1</v>
      </c>
      <c r="AK180" s="707" t="s">
        <v>314</v>
      </c>
      <c r="AL180" s="707" t="s">
        <v>350</v>
      </c>
      <c r="AM180" s="712" t="s">
        <v>353</v>
      </c>
      <c r="AN180" s="715" t="s">
        <v>580</v>
      </c>
      <c r="AO180" s="702"/>
      <c r="AP180" s="702"/>
      <c r="AQ180" s="702"/>
      <c r="AR180" s="702"/>
      <c r="AS180" s="702"/>
      <c r="AT180" s="702"/>
      <c r="AU180" s="702"/>
      <c r="AV180" s="702"/>
      <c r="AW180" s="702"/>
      <c r="AX180" s="702"/>
      <c r="AY180" s="702"/>
      <c r="AZ180" s="702"/>
      <c r="BA180" s="702"/>
      <c r="BB180" s="702"/>
      <c r="BC180" s="702"/>
      <c r="BD180" s="702"/>
      <c r="BE180" s="702"/>
      <c r="BF180" s="702"/>
      <c r="BG180" s="702"/>
      <c r="BH180" s="702"/>
      <c r="BI180" s="702"/>
      <c r="BJ180" s="702"/>
      <c r="BK180" s="702"/>
      <c r="BL180" s="702"/>
      <c r="BM180" s="702"/>
      <c r="BN180" s="702"/>
      <c r="BO180" s="702"/>
      <c r="BP180" s="702"/>
      <c r="BQ180" s="702"/>
      <c r="BR180" s="702"/>
      <c r="BS180" s="702"/>
      <c r="BT180" s="702"/>
      <c r="BU180" s="702"/>
      <c r="BV180" s="702"/>
      <c r="BW180" s="702"/>
      <c r="BX180" s="702"/>
      <c r="BY180" s="702"/>
      <c r="BZ180" s="702"/>
      <c r="CA180" s="702"/>
      <c r="CB180" s="702"/>
      <c r="CC180" s="702"/>
      <c r="CD180" s="702"/>
      <c r="CE180" s="702"/>
      <c r="CF180" s="702"/>
      <c r="CG180" s="702"/>
      <c r="CH180" s="702"/>
      <c r="CI180" s="702"/>
      <c r="CJ180" s="702"/>
      <c r="CK180" s="702"/>
      <c r="CL180" s="702"/>
      <c r="CM180" s="702"/>
      <c r="CN180" s="702"/>
      <c r="CO180" s="702"/>
      <c r="CP180" s="702"/>
      <c r="CQ180" s="702"/>
      <c r="CR180" s="702"/>
      <c r="CS180" s="702"/>
      <c r="CT180" s="702"/>
      <c r="CU180" s="702"/>
      <c r="CV180" s="702"/>
      <c r="CW180" s="702"/>
      <c r="CX180" s="702"/>
      <c r="CY180" s="702"/>
      <c r="CZ180" s="702"/>
      <c r="DA180" s="702"/>
      <c r="DB180" s="702"/>
      <c r="DC180" s="702"/>
      <c r="DD180" s="702"/>
      <c r="DE180" s="702"/>
      <c r="DF180" s="702"/>
      <c r="DG180" s="702"/>
      <c r="DH180" s="702"/>
      <c r="DI180" s="702"/>
      <c r="DJ180" s="702"/>
      <c r="DK180" s="702"/>
      <c r="DL180" s="702"/>
      <c r="DM180" s="702"/>
      <c r="DN180" s="702"/>
      <c r="DO180" s="702"/>
      <c r="DP180" s="702"/>
      <c r="DQ180" s="702"/>
      <c r="DR180" s="702"/>
      <c r="DS180" s="702"/>
      <c r="DT180" s="702"/>
      <c r="DU180" s="702"/>
      <c r="DV180" s="702"/>
      <c r="DW180" s="702"/>
      <c r="DX180" s="702"/>
      <c r="DY180" s="702"/>
      <c r="DZ180" s="702"/>
      <c r="EA180" s="702"/>
      <c r="EB180" s="702"/>
      <c r="EC180" s="702"/>
      <c r="ED180" s="702"/>
      <c r="EE180" s="702"/>
      <c r="EF180" s="702"/>
      <c r="EG180" s="702"/>
      <c r="EH180" s="702"/>
      <c r="EI180" s="702"/>
      <c r="EJ180" s="702"/>
      <c r="EK180" s="702"/>
      <c r="EL180" s="702"/>
      <c r="EM180" s="702"/>
      <c r="EN180" s="702"/>
      <c r="EO180" s="702"/>
      <c r="EP180" s="702"/>
      <c r="EQ180" s="702"/>
      <c r="ER180" s="702"/>
      <c r="ES180" s="702"/>
      <c r="ET180" s="702"/>
      <c r="EU180" s="702"/>
      <c r="EV180" s="702"/>
      <c r="EW180" s="702"/>
      <c r="EX180" s="702"/>
      <c r="EY180" s="702"/>
      <c r="EZ180" s="702"/>
      <c r="FA180" s="702"/>
      <c r="FB180" s="702"/>
      <c r="FC180" s="702"/>
      <c r="FD180" s="702"/>
      <c r="FE180" s="702"/>
      <c r="FF180" s="702"/>
      <c r="FG180" s="702"/>
      <c r="FH180" s="702"/>
      <c r="FI180" s="702"/>
      <c r="FJ180" s="702"/>
      <c r="FK180" s="702"/>
      <c r="FL180" s="702"/>
      <c r="FM180" s="702"/>
      <c r="FN180" s="702"/>
      <c r="FO180" s="702"/>
      <c r="FP180" s="702"/>
      <c r="FQ180" s="702"/>
      <c r="FR180" s="702"/>
      <c r="FS180" s="702"/>
      <c r="FT180" s="702"/>
      <c r="FU180" s="702"/>
      <c r="FV180" s="702"/>
      <c r="FW180" s="702"/>
      <c r="FX180" s="702"/>
      <c r="FY180" s="702"/>
      <c r="FZ180" s="702"/>
      <c r="GA180" s="702"/>
      <c r="GB180" s="702"/>
      <c r="GC180" s="702"/>
      <c r="GD180" s="702"/>
      <c r="GE180" s="702"/>
      <c r="GF180" s="702"/>
      <c r="GG180" s="702"/>
      <c r="GH180" s="702"/>
      <c r="GI180" s="702"/>
      <c r="GJ180" s="702"/>
      <c r="GK180" s="702"/>
      <c r="GL180" s="702"/>
      <c r="GM180" s="702"/>
      <c r="GN180" s="702"/>
      <c r="GO180" s="702"/>
      <c r="GP180" s="702"/>
      <c r="GQ180" s="702"/>
      <c r="GR180" s="702"/>
      <c r="GS180" s="702"/>
      <c r="GT180" s="702"/>
      <c r="GU180" s="702"/>
      <c r="GV180" s="702"/>
      <c r="GW180" s="702"/>
      <c r="GX180" s="702"/>
      <c r="GY180" s="702"/>
      <c r="GZ180" s="702"/>
      <c r="HA180" s="702"/>
      <c r="HB180" s="702"/>
      <c r="HC180" s="702"/>
      <c r="HD180" s="702"/>
      <c r="HE180" s="702"/>
      <c r="HF180" s="702"/>
      <c r="HG180" s="702"/>
      <c r="HH180" s="702"/>
      <c r="HI180" s="702"/>
      <c r="HJ180" s="702"/>
      <c r="HK180" s="702"/>
      <c r="HL180" s="702"/>
      <c r="HM180" s="702"/>
      <c r="HN180" s="702"/>
      <c r="HO180" s="702"/>
      <c r="HP180" s="702"/>
      <c r="HQ180" s="702"/>
      <c r="HR180" s="702"/>
      <c r="HS180" s="702"/>
      <c r="HT180" s="702"/>
      <c r="HU180" s="702"/>
      <c r="HV180" s="702"/>
      <c r="HW180" s="702"/>
      <c r="HX180" s="702"/>
      <c r="HY180" s="702"/>
      <c r="HZ180" s="702"/>
      <c r="IA180" s="702"/>
      <c r="IB180" s="702"/>
      <c r="IC180" s="702"/>
      <c r="ID180" s="702"/>
      <c r="IE180" s="702"/>
      <c r="IF180" s="702"/>
      <c r="IG180" s="702"/>
      <c r="IH180" s="702"/>
      <c r="II180" s="702"/>
      <c r="IJ180" s="702"/>
      <c r="IK180" s="702"/>
      <c r="IL180" s="702"/>
      <c r="IM180" s="702"/>
    </row>
    <row r="181" spans="1:247" s="412" customFormat="1" ht="11.25" customHeight="1" x14ac:dyDescent="0.2">
      <c r="A181" s="711"/>
      <c r="B181" s="711"/>
      <c r="C181" s="713"/>
      <c r="D181" s="1073"/>
      <c r="E181" s="1114"/>
      <c r="F181" s="1114"/>
      <c r="G181" s="1116"/>
      <c r="H181" s="1119"/>
      <c r="I181" s="1114"/>
      <c r="J181" s="1114"/>
      <c r="K181" s="1117"/>
      <c r="L181" s="1120"/>
      <c r="M181" s="1179"/>
      <c r="N181" s="1184"/>
      <c r="O181" s="1114"/>
      <c r="P181" s="1114"/>
      <c r="Q181" s="1114"/>
      <c r="R181" s="1114"/>
      <c r="S181" s="1185"/>
      <c r="T181" s="958"/>
      <c r="U181" s="958"/>
      <c r="V181" s="1085"/>
      <c r="W181" s="619"/>
      <c r="X181" s="619"/>
      <c r="Y181" s="619"/>
      <c r="Z181" s="708"/>
      <c r="AA181" s="707"/>
      <c r="AB181" s="707"/>
      <c r="AC181" s="707"/>
      <c r="AD181" s="948"/>
      <c r="AE181" s="948"/>
      <c r="AF181" s="648"/>
      <c r="AG181" s="619"/>
      <c r="AH181" s="619"/>
      <c r="AI181" s="619"/>
      <c r="AJ181" s="708"/>
      <c r="AK181" s="707"/>
      <c r="AL181" s="707"/>
      <c r="AM181" s="712"/>
      <c r="AN181" s="715"/>
      <c r="AO181" s="723"/>
      <c r="AP181" s="723"/>
      <c r="AQ181" s="723"/>
      <c r="AR181" s="723"/>
      <c r="AS181" s="723"/>
      <c r="AT181" s="723"/>
      <c r="AU181" s="723"/>
      <c r="AV181" s="723"/>
      <c r="AW181" s="723"/>
      <c r="AX181" s="723"/>
      <c r="AY181" s="723"/>
      <c r="AZ181" s="723"/>
      <c r="BA181" s="723"/>
      <c r="BB181" s="723"/>
      <c r="BC181" s="723"/>
      <c r="BD181" s="723"/>
      <c r="BE181" s="723"/>
      <c r="BF181" s="723"/>
      <c r="BG181" s="723"/>
      <c r="BH181" s="723"/>
      <c r="BI181" s="723"/>
      <c r="BJ181" s="723"/>
      <c r="BK181" s="723"/>
      <c r="BL181" s="723"/>
      <c r="BM181" s="723"/>
      <c r="BN181" s="723"/>
      <c r="BO181" s="723"/>
      <c r="BP181" s="723"/>
      <c r="BQ181" s="723"/>
      <c r="BR181" s="723"/>
      <c r="BS181" s="723"/>
      <c r="BT181" s="723"/>
      <c r="BU181" s="723"/>
      <c r="BV181" s="723"/>
      <c r="BW181" s="723"/>
      <c r="BX181" s="723"/>
      <c r="BY181" s="723"/>
      <c r="BZ181" s="723"/>
      <c r="CA181" s="723"/>
      <c r="CB181" s="723"/>
      <c r="CC181" s="723"/>
      <c r="CD181" s="723"/>
      <c r="CE181" s="723"/>
      <c r="CF181" s="723"/>
      <c r="CG181" s="723"/>
      <c r="CH181" s="723"/>
      <c r="CI181" s="723"/>
      <c r="CJ181" s="723"/>
      <c r="CK181" s="723"/>
      <c r="CL181" s="723"/>
      <c r="CM181" s="723"/>
      <c r="CN181" s="723"/>
      <c r="CO181" s="723"/>
      <c r="CP181" s="723"/>
      <c r="CQ181" s="723"/>
      <c r="CR181" s="723"/>
      <c r="CS181" s="723"/>
      <c r="CT181" s="723"/>
      <c r="CU181" s="723"/>
      <c r="CV181" s="723"/>
      <c r="CW181" s="723"/>
      <c r="CX181" s="723"/>
      <c r="CY181" s="723"/>
      <c r="CZ181" s="723"/>
      <c r="DA181" s="723"/>
      <c r="DB181" s="723"/>
      <c r="DC181" s="723"/>
      <c r="DD181" s="723"/>
      <c r="DE181" s="723"/>
      <c r="DF181" s="723"/>
      <c r="DG181" s="723"/>
      <c r="DH181" s="723"/>
      <c r="DI181" s="723"/>
      <c r="DJ181" s="723"/>
      <c r="DK181" s="723"/>
      <c r="DL181" s="723"/>
      <c r="DM181" s="723"/>
      <c r="DN181" s="723"/>
      <c r="DO181" s="723"/>
      <c r="DP181" s="723"/>
      <c r="DQ181" s="723"/>
      <c r="DR181" s="723"/>
      <c r="DS181" s="723"/>
      <c r="DT181" s="723"/>
      <c r="DU181" s="723"/>
      <c r="DV181" s="723"/>
      <c r="DW181" s="723"/>
      <c r="DX181" s="723"/>
      <c r="DY181" s="723"/>
      <c r="DZ181" s="723"/>
      <c r="EA181" s="723"/>
      <c r="EB181" s="723"/>
      <c r="EC181" s="723"/>
      <c r="ED181" s="723"/>
      <c r="EE181" s="723"/>
      <c r="EF181" s="723"/>
      <c r="EG181" s="723"/>
      <c r="EH181" s="723"/>
      <c r="EI181" s="723"/>
      <c r="EJ181" s="723"/>
      <c r="EK181" s="723"/>
      <c r="EL181" s="723"/>
      <c r="EM181" s="723"/>
      <c r="EN181" s="723"/>
      <c r="EO181" s="723"/>
      <c r="EP181" s="723"/>
      <c r="EQ181" s="723"/>
      <c r="ER181" s="723"/>
      <c r="ES181" s="723"/>
      <c r="ET181" s="723"/>
      <c r="EU181" s="723"/>
      <c r="EV181" s="723"/>
      <c r="EW181" s="723"/>
      <c r="EX181" s="723"/>
      <c r="EY181" s="723"/>
      <c r="EZ181" s="723"/>
      <c r="FA181" s="723"/>
      <c r="FB181" s="723"/>
      <c r="FC181" s="723"/>
      <c r="FD181" s="723"/>
      <c r="FE181" s="723"/>
      <c r="FF181" s="723"/>
      <c r="FG181" s="723"/>
      <c r="FH181" s="723"/>
      <c r="FI181" s="723"/>
      <c r="FJ181" s="723"/>
      <c r="FK181" s="723"/>
      <c r="FL181" s="723"/>
      <c r="FM181" s="723"/>
      <c r="FN181" s="723"/>
      <c r="FO181" s="723"/>
      <c r="FP181" s="723"/>
      <c r="FQ181" s="723"/>
      <c r="FR181" s="723"/>
      <c r="FS181" s="723"/>
      <c r="FT181" s="723"/>
      <c r="FU181" s="723"/>
      <c r="FV181" s="723"/>
      <c r="FW181" s="723"/>
      <c r="FX181" s="723"/>
      <c r="FY181" s="723"/>
      <c r="FZ181" s="723"/>
      <c r="GA181" s="723"/>
      <c r="GB181" s="723"/>
      <c r="GC181" s="723"/>
      <c r="GD181" s="723"/>
      <c r="GE181" s="723"/>
      <c r="GF181" s="723"/>
      <c r="GG181" s="723"/>
      <c r="GH181" s="723"/>
      <c r="GI181" s="723"/>
      <c r="GJ181" s="723"/>
      <c r="GK181" s="723"/>
      <c r="GL181" s="723"/>
      <c r="GM181" s="723"/>
      <c r="GN181" s="723"/>
      <c r="GO181" s="723"/>
      <c r="GP181" s="723"/>
      <c r="GQ181" s="723"/>
      <c r="GR181" s="723"/>
      <c r="GS181" s="723"/>
      <c r="GT181" s="723"/>
      <c r="GU181" s="723"/>
      <c r="GV181" s="723"/>
      <c r="GW181" s="723"/>
      <c r="GX181" s="723"/>
      <c r="GY181" s="723"/>
      <c r="GZ181" s="723"/>
      <c r="HA181" s="723"/>
      <c r="HB181" s="723"/>
      <c r="HC181" s="723"/>
      <c r="HD181" s="723"/>
      <c r="HE181" s="723"/>
      <c r="HF181" s="723"/>
      <c r="HG181" s="723"/>
      <c r="HH181" s="723"/>
      <c r="HI181" s="723"/>
      <c r="HJ181" s="723"/>
      <c r="HK181" s="723"/>
      <c r="HL181" s="723"/>
      <c r="HM181" s="723"/>
      <c r="HN181" s="723"/>
      <c r="HO181" s="723"/>
      <c r="HP181" s="723"/>
      <c r="HQ181" s="723"/>
      <c r="HR181" s="723"/>
      <c r="HS181" s="723"/>
      <c r="HT181" s="723"/>
      <c r="HU181" s="723"/>
      <c r="HV181" s="723"/>
      <c r="HW181" s="723"/>
      <c r="HX181" s="723"/>
      <c r="HY181" s="723"/>
      <c r="HZ181" s="723"/>
      <c r="IA181" s="723"/>
      <c r="IB181" s="723"/>
      <c r="IC181" s="723"/>
      <c r="ID181" s="723"/>
      <c r="IE181" s="723"/>
      <c r="IF181" s="723"/>
      <c r="IG181" s="723"/>
      <c r="IH181" s="723"/>
      <c r="II181" s="723"/>
      <c r="IJ181" s="723"/>
      <c r="IK181" s="723"/>
      <c r="IL181" s="723"/>
      <c r="IM181" s="723"/>
    </row>
    <row r="182" spans="1:247" s="521" customFormat="1" ht="34.5" customHeight="1" x14ac:dyDescent="0.2">
      <c r="A182" s="515"/>
      <c r="B182" s="515"/>
      <c r="C182" s="516" t="s">
        <v>655</v>
      </c>
      <c r="D182" s="1070"/>
      <c r="E182" s="1101"/>
      <c r="F182" s="1101"/>
      <c r="G182" s="1101"/>
      <c r="H182" s="1009"/>
      <c r="I182" s="1009">
        <f>+I183+I187</f>
        <v>9</v>
      </c>
      <c r="J182" s="1009">
        <f>+J183+J187</f>
        <v>9</v>
      </c>
      <c r="K182" s="1009"/>
      <c r="L182" s="1102"/>
      <c r="M182" s="1175"/>
      <c r="N182" s="1158"/>
      <c r="O182" s="1009"/>
      <c r="P182" s="1009"/>
      <c r="Q182" s="1009"/>
      <c r="R182" s="1009"/>
      <c r="S182" s="1159"/>
      <c r="T182" s="519"/>
      <c r="U182" s="519"/>
      <c r="V182" s="1086"/>
      <c r="W182" s="519"/>
      <c r="X182" s="519"/>
      <c r="Y182" s="519"/>
      <c r="Z182" s="520"/>
      <c r="AA182" s="519"/>
      <c r="AB182" s="519"/>
      <c r="AC182" s="519"/>
      <c r="AD182" s="928"/>
      <c r="AE182" s="928"/>
      <c r="AF182" s="520"/>
      <c r="AG182" s="519"/>
      <c r="AH182" s="519"/>
      <c r="AI182" s="519"/>
      <c r="AJ182" s="520"/>
      <c r="AK182" s="519"/>
      <c r="AL182" s="519"/>
      <c r="AM182" s="519"/>
      <c r="AN182" s="519"/>
      <c r="BH182" s="519"/>
    </row>
    <row r="183" spans="1:247" s="521" customFormat="1" ht="34.5" customHeight="1" x14ac:dyDescent="0.2">
      <c r="A183" s="524" t="s">
        <v>899</v>
      </c>
      <c r="B183" s="524" t="s">
        <v>468</v>
      </c>
      <c r="C183" s="525" t="s">
        <v>820</v>
      </c>
      <c r="D183" s="1074"/>
      <c r="E183" s="1110" t="s">
        <v>726</v>
      </c>
      <c r="F183" s="1110"/>
      <c r="G183" s="1111" t="s">
        <v>681</v>
      </c>
      <c r="H183" s="1065" t="s">
        <v>819</v>
      </c>
      <c r="I183" s="1112">
        <v>6</v>
      </c>
      <c r="J183" s="1065">
        <v>6</v>
      </c>
      <c r="K183" s="1112"/>
      <c r="L183" s="1113"/>
      <c r="M183" s="1178"/>
      <c r="N183" s="1165"/>
      <c r="O183" s="1065"/>
      <c r="P183" s="1021"/>
      <c r="Q183" s="1021"/>
      <c r="R183" s="1021"/>
      <c r="S183" s="1166"/>
      <c r="T183" s="530"/>
      <c r="U183" s="530"/>
      <c r="V183" s="1050"/>
      <c r="W183" s="532"/>
      <c r="X183" s="532"/>
      <c r="Y183" s="532"/>
      <c r="Z183" s="533"/>
      <c r="AA183" s="534"/>
      <c r="AB183" s="534"/>
      <c r="AC183" s="534"/>
      <c r="AD183" s="943"/>
      <c r="AE183" s="943"/>
      <c r="AF183" s="535"/>
      <c r="AG183" s="534"/>
      <c r="AH183" s="534"/>
      <c r="AI183" s="534"/>
      <c r="AJ183" s="535"/>
      <c r="AK183" s="534"/>
      <c r="AL183" s="534"/>
      <c r="AM183" s="534"/>
      <c r="AN183" s="536"/>
    </row>
    <row r="184" spans="1:247" s="412" customFormat="1" ht="51.75" customHeight="1" x14ac:dyDescent="0.2">
      <c r="A184" s="446"/>
      <c r="B184" s="446" t="s">
        <v>388</v>
      </c>
      <c r="C184" s="444" t="s">
        <v>220</v>
      </c>
      <c r="D184" s="1075" t="s">
        <v>542</v>
      </c>
      <c r="E184" s="1106" t="s">
        <v>130</v>
      </c>
      <c r="F184" s="1106"/>
      <c r="G184" s="1066" t="s">
        <v>681</v>
      </c>
      <c r="H184" s="1107"/>
      <c r="I184" s="1106" t="s">
        <v>30</v>
      </c>
      <c r="J184" s="1106" t="s">
        <v>30</v>
      </c>
      <c r="K184" s="1356" t="s">
        <v>1215</v>
      </c>
      <c r="L184" s="1108" t="s">
        <v>57</v>
      </c>
      <c r="M184" s="1177"/>
      <c r="N184" s="1167"/>
      <c r="O184" s="1066"/>
      <c r="P184" s="1066">
        <v>24</v>
      </c>
      <c r="Q184" s="1066"/>
      <c r="R184" s="1066"/>
      <c r="S184" s="1183"/>
      <c r="T184" s="1319"/>
      <c r="U184" s="1319"/>
      <c r="V184" s="1084" t="s">
        <v>689</v>
      </c>
      <c r="W184" s="640" t="s">
        <v>348</v>
      </c>
      <c r="X184" s="640" t="s">
        <v>312</v>
      </c>
      <c r="Y184" s="640" t="s">
        <v>391</v>
      </c>
      <c r="Z184" s="449">
        <v>1</v>
      </c>
      <c r="AA184" s="386" t="s">
        <v>314</v>
      </c>
      <c r="AB184" s="386" t="s">
        <v>312</v>
      </c>
      <c r="AC184" s="386" t="s">
        <v>354</v>
      </c>
      <c r="AD184" s="1319"/>
      <c r="AE184" s="937" t="str">
        <f t="shared" ref="AE184:AE186" si="25">IF(AD184="","",+AD184)</f>
        <v/>
      </c>
      <c r="AF184" s="645">
        <v>1</v>
      </c>
      <c r="AG184" s="640" t="s">
        <v>314</v>
      </c>
      <c r="AH184" s="640" t="s">
        <v>312</v>
      </c>
      <c r="AI184" s="640" t="s">
        <v>354</v>
      </c>
      <c r="AJ184" s="449">
        <v>1</v>
      </c>
      <c r="AK184" s="386" t="s">
        <v>314</v>
      </c>
      <c r="AL184" s="386" t="s">
        <v>312</v>
      </c>
      <c r="AM184" s="460" t="s">
        <v>354</v>
      </c>
      <c r="AN184" s="466" t="s">
        <v>605</v>
      </c>
      <c r="AO184" s="411"/>
      <c r="AP184" s="411"/>
      <c r="AQ184" s="411"/>
      <c r="AR184" s="411"/>
      <c r="AS184" s="411"/>
      <c r="AT184" s="411"/>
      <c r="AU184" s="411"/>
      <c r="AV184" s="411"/>
      <c r="AW184" s="411"/>
      <c r="AX184" s="411"/>
      <c r="AY184" s="411"/>
      <c r="AZ184" s="411"/>
      <c r="BA184" s="411"/>
      <c r="BB184" s="411"/>
      <c r="BC184" s="411"/>
      <c r="BD184" s="411"/>
      <c r="BE184" s="411"/>
      <c r="BF184" s="411"/>
      <c r="BG184" s="411"/>
      <c r="BH184" s="502"/>
      <c r="BI184" s="411"/>
      <c r="BJ184" s="411"/>
      <c r="BK184" s="411"/>
      <c r="BL184" s="411"/>
      <c r="BM184" s="411"/>
      <c r="BN184" s="411"/>
      <c r="BO184" s="411"/>
      <c r="BP184" s="411"/>
      <c r="BQ184" s="411"/>
      <c r="BR184" s="411"/>
      <c r="BS184" s="411"/>
      <c r="BT184" s="411"/>
      <c r="BU184" s="411"/>
      <c r="BV184" s="411"/>
      <c r="BW184" s="411"/>
      <c r="BX184" s="411"/>
      <c r="BY184" s="411"/>
      <c r="BZ184" s="411"/>
      <c r="CA184" s="411"/>
      <c r="CB184" s="411"/>
      <c r="CC184" s="411"/>
      <c r="CD184" s="411"/>
      <c r="CE184" s="411"/>
      <c r="CF184" s="411"/>
      <c r="CG184" s="411"/>
      <c r="CH184" s="411"/>
      <c r="CI184" s="411"/>
      <c r="CJ184" s="411"/>
      <c r="CK184" s="411"/>
      <c r="CL184" s="411"/>
      <c r="CM184" s="411"/>
      <c r="CN184" s="411"/>
      <c r="CO184" s="411"/>
      <c r="CP184" s="411"/>
      <c r="CQ184" s="411"/>
      <c r="CR184" s="411"/>
      <c r="CS184" s="411"/>
      <c r="CT184" s="411"/>
      <c r="CU184" s="411"/>
      <c r="CV184" s="411"/>
      <c r="CW184" s="411"/>
      <c r="CX184" s="411"/>
      <c r="CY184" s="411"/>
      <c r="CZ184" s="411"/>
      <c r="DA184" s="411"/>
      <c r="DB184" s="411"/>
      <c r="DC184" s="411"/>
      <c r="DD184" s="411"/>
      <c r="DE184" s="411"/>
      <c r="DF184" s="411"/>
      <c r="DG184" s="411"/>
      <c r="DH184" s="411"/>
      <c r="DI184" s="411"/>
      <c r="DJ184" s="411"/>
      <c r="DK184" s="411"/>
      <c r="DL184" s="411"/>
      <c r="DM184" s="411"/>
      <c r="DN184" s="411"/>
      <c r="DO184" s="411"/>
      <c r="DP184" s="411"/>
      <c r="DQ184" s="411"/>
      <c r="DR184" s="411"/>
      <c r="DS184" s="411"/>
      <c r="DT184" s="411"/>
      <c r="DU184" s="411"/>
      <c r="DV184" s="411"/>
      <c r="DW184" s="411"/>
      <c r="DX184" s="411"/>
      <c r="DY184" s="411"/>
      <c r="DZ184" s="411"/>
      <c r="EA184" s="411"/>
      <c r="EB184" s="411"/>
      <c r="EC184" s="411"/>
      <c r="ED184" s="411"/>
      <c r="EE184" s="411"/>
      <c r="EF184" s="411"/>
      <c r="EG184" s="411"/>
      <c r="EH184" s="411"/>
      <c r="EI184" s="411"/>
      <c r="EJ184" s="411"/>
      <c r="EK184" s="411"/>
      <c r="EL184" s="411"/>
      <c r="EM184" s="411"/>
      <c r="EN184" s="411"/>
      <c r="EO184" s="411"/>
      <c r="EP184" s="411"/>
      <c r="EQ184" s="411"/>
      <c r="ER184" s="411"/>
      <c r="ES184" s="411"/>
      <c r="ET184" s="411"/>
      <c r="EU184" s="411"/>
      <c r="EV184" s="411"/>
      <c r="EW184" s="411"/>
      <c r="EX184" s="411"/>
      <c r="EY184" s="411"/>
      <c r="EZ184" s="411"/>
      <c r="FA184" s="411"/>
      <c r="FB184" s="411"/>
      <c r="FC184" s="411"/>
      <c r="FD184" s="411"/>
      <c r="FE184" s="411"/>
      <c r="FF184" s="411"/>
      <c r="FG184" s="411"/>
      <c r="FH184" s="411"/>
      <c r="FI184" s="411"/>
      <c r="FJ184" s="411"/>
      <c r="FK184" s="411"/>
      <c r="FL184" s="411"/>
      <c r="FM184" s="411"/>
      <c r="FN184" s="411"/>
      <c r="FO184" s="411"/>
      <c r="FP184" s="411"/>
      <c r="FQ184" s="411"/>
      <c r="FR184" s="411"/>
      <c r="FS184" s="411"/>
      <c r="FT184" s="411"/>
      <c r="FU184" s="411"/>
      <c r="FV184" s="411"/>
      <c r="FW184" s="411"/>
      <c r="FX184" s="411"/>
      <c r="FY184" s="411"/>
      <c r="FZ184" s="411"/>
      <c r="GA184" s="411"/>
      <c r="GB184" s="411"/>
      <c r="GC184" s="411"/>
      <c r="GD184" s="411"/>
      <c r="GE184" s="411"/>
      <c r="GF184" s="411"/>
      <c r="GG184" s="411"/>
      <c r="GH184" s="411"/>
      <c r="GI184" s="411"/>
      <c r="GJ184" s="411"/>
      <c r="GK184" s="411"/>
      <c r="GL184" s="411"/>
      <c r="GM184" s="411"/>
      <c r="GN184" s="411"/>
      <c r="GO184" s="411"/>
      <c r="GP184" s="411"/>
      <c r="GQ184" s="411"/>
      <c r="GR184" s="411"/>
      <c r="GS184" s="411"/>
      <c r="GT184" s="411"/>
      <c r="GU184" s="411"/>
      <c r="GV184" s="411"/>
      <c r="GW184" s="411"/>
      <c r="GX184" s="411"/>
      <c r="GY184" s="411"/>
      <c r="GZ184" s="411"/>
      <c r="HA184" s="411"/>
      <c r="HB184" s="411"/>
      <c r="HC184" s="411"/>
      <c r="HD184" s="411"/>
      <c r="HE184" s="411"/>
      <c r="HF184" s="411"/>
      <c r="HG184" s="411"/>
      <c r="HH184" s="411"/>
      <c r="HI184" s="411"/>
      <c r="HJ184" s="411"/>
      <c r="HK184" s="411"/>
      <c r="HL184" s="411"/>
      <c r="HM184" s="411"/>
      <c r="HN184" s="411"/>
      <c r="HO184" s="411"/>
      <c r="HP184" s="411"/>
      <c r="HQ184" s="411"/>
      <c r="HR184" s="411"/>
      <c r="HS184" s="411"/>
      <c r="HT184" s="411"/>
      <c r="HU184" s="411"/>
      <c r="HV184" s="411"/>
      <c r="HW184" s="411"/>
    </row>
    <row r="185" spans="1:247" s="412" customFormat="1" ht="34.5" customHeight="1" x14ac:dyDescent="0.2">
      <c r="A185" s="446"/>
      <c r="B185" s="446" t="s">
        <v>389</v>
      </c>
      <c r="C185" s="445" t="s">
        <v>900</v>
      </c>
      <c r="D185" s="1075" t="s">
        <v>543</v>
      </c>
      <c r="E185" s="1106" t="s">
        <v>130</v>
      </c>
      <c r="F185" s="1106" t="s">
        <v>64</v>
      </c>
      <c r="G185" s="1066" t="s">
        <v>681</v>
      </c>
      <c r="H185" s="1107"/>
      <c r="I185" s="1106" t="s">
        <v>30</v>
      </c>
      <c r="J185" s="1106" t="s">
        <v>30</v>
      </c>
      <c r="K185" s="1397" t="s">
        <v>813</v>
      </c>
      <c r="L185" s="1108" t="s">
        <v>31</v>
      </c>
      <c r="M185" s="1177"/>
      <c r="N185" s="1167"/>
      <c r="O185" s="1066"/>
      <c r="P185" s="1066">
        <v>24</v>
      </c>
      <c r="Q185" s="1066"/>
      <c r="R185" s="1066"/>
      <c r="S185" s="1183"/>
      <c r="T185" s="1319"/>
      <c r="U185" s="1319"/>
      <c r="V185" s="1084" t="s">
        <v>689</v>
      </c>
      <c r="W185" s="640" t="s">
        <v>348</v>
      </c>
      <c r="X185" s="640" t="s">
        <v>349</v>
      </c>
      <c r="Y185" s="640" t="s">
        <v>373</v>
      </c>
      <c r="Z185" s="449">
        <v>1</v>
      </c>
      <c r="AA185" s="386" t="s">
        <v>314</v>
      </c>
      <c r="AB185" s="386" t="s">
        <v>312</v>
      </c>
      <c r="AC185" s="386" t="s">
        <v>353</v>
      </c>
      <c r="AD185" s="1319"/>
      <c r="AE185" s="937" t="str">
        <f t="shared" si="25"/>
        <v/>
      </c>
      <c r="AF185" s="645">
        <v>1</v>
      </c>
      <c r="AG185" s="640" t="s">
        <v>314</v>
      </c>
      <c r="AH185" s="640" t="s">
        <v>312</v>
      </c>
      <c r="AI185" s="640" t="s">
        <v>353</v>
      </c>
      <c r="AJ185" s="449">
        <v>1</v>
      </c>
      <c r="AK185" s="386" t="s">
        <v>314</v>
      </c>
      <c r="AL185" s="386" t="s">
        <v>312</v>
      </c>
      <c r="AM185" s="460" t="s">
        <v>353</v>
      </c>
      <c r="AN185" s="466" t="s">
        <v>615</v>
      </c>
      <c r="AO185" s="411"/>
      <c r="AP185" s="411"/>
      <c r="AQ185" s="411"/>
      <c r="AR185" s="411"/>
      <c r="AS185" s="411"/>
      <c r="AT185" s="411"/>
      <c r="AU185" s="411"/>
      <c r="AV185" s="411"/>
      <c r="AW185" s="411"/>
      <c r="AX185" s="411"/>
      <c r="AY185" s="411"/>
      <c r="AZ185" s="411"/>
      <c r="BA185" s="411"/>
      <c r="BB185" s="411"/>
      <c r="BC185" s="411"/>
      <c r="BD185" s="411"/>
      <c r="BE185" s="411"/>
      <c r="BF185" s="411"/>
      <c r="BG185" s="411"/>
      <c r="BH185" s="502"/>
      <c r="BI185" s="411"/>
      <c r="BJ185" s="411"/>
      <c r="BK185" s="411"/>
      <c r="BL185" s="411"/>
      <c r="BM185" s="411"/>
      <c r="BN185" s="411"/>
      <c r="BO185" s="411"/>
      <c r="BP185" s="411"/>
      <c r="BQ185" s="411"/>
      <c r="BR185" s="411"/>
      <c r="BS185" s="411"/>
      <c r="BT185" s="411"/>
      <c r="BU185" s="411"/>
      <c r="BV185" s="411"/>
      <c r="BW185" s="411"/>
      <c r="BX185" s="411"/>
      <c r="BY185" s="411"/>
      <c r="BZ185" s="411"/>
      <c r="CA185" s="411"/>
      <c r="CB185" s="411"/>
      <c r="CC185" s="411"/>
      <c r="CD185" s="411"/>
      <c r="CE185" s="411"/>
      <c r="CF185" s="411"/>
      <c r="CG185" s="411"/>
      <c r="CH185" s="411"/>
      <c r="CI185" s="411"/>
      <c r="CJ185" s="411"/>
      <c r="CK185" s="411"/>
      <c r="CL185" s="411"/>
      <c r="CM185" s="411"/>
      <c r="CN185" s="411"/>
      <c r="CO185" s="411"/>
      <c r="CP185" s="411"/>
      <c r="CQ185" s="411"/>
      <c r="CR185" s="411"/>
      <c r="CS185" s="411"/>
      <c r="CT185" s="411"/>
      <c r="CU185" s="411"/>
      <c r="CV185" s="411"/>
      <c r="CW185" s="411"/>
      <c r="CX185" s="411"/>
      <c r="CY185" s="411"/>
      <c r="CZ185" s="411"/>
      <c r="DA185" s="411"/>
      <c r="DB185" s="411"/>
      <c r="DC185" s="411"/>
      <c r="DD185" s="411"/>
      <c r="DE185" s="411"/>
      <c r="DF185" s="411"/>
      <c r="DG185" s="411"/>
      <c r="DH185" s="411"/>
      <c r="DI185" s="411"/>
      <c r="DJ185" s="411"/>
      <c r="DK185" s="411"/>
      <c r="DL185" s="411"/>
      <c r="DM185" s="411"/>
      <c r="DN185" s="411"/>
      <c r="DO185" s="411"/>
      <c r="DP185" s="411"/>
      <c r="DQ185" s="411"/>
      <c r="DR185" s="411"/>
      <c r="DS185" s="411"/>
      <c r="DT185" s="411"/>
      <c r="DU185" s="411"/>
      <c r="DV185" s="411"/>
      <c r="DW185" s="411"/>
      <c r="DX185" s="411"/>
      <c r="DY185" s="411"/>
      <c r="DZ185" s="411"/>
      <c r="EA185" s="411"/>
      <c r="EB185" s="411"/>
      <c r="EC185" s="411"/>
      <c r="ED185" s="411"/>
      <c r="EE185" s="411"/>
      <c r="EF185" s="411"/>
      <c r="EG185" s="411"/>
      <c r="EH185" s="411"/>
      <c r="EI185" s="411"/>
      <c r="EJ185" s="411"/>
      <c r="EK185" s="411"/>
      <c r="EL185" s="411"/>
      <c r="EM185" s="411"/>
      <c r="EN185" s="411"/>
      <c r="EO185" s="411"/>
      <c r="EP185" s="411"/>
      <c r="EQ185" s="411"/>
      <c r="ER185" s="411"/>
      <c r="ES185" s="411"/>
      <c r="ET185" s="411"/>
      <c r="EU185" s="411"/>
      <c r="EV185" s="411"/>
      <c r="EW185" s="411"/>
      <c r="EX185" s="411"/>
      <c r="EY185" s="411"/>
      <c r="EZ185" s="411"/>
      <c r="FA185" s="411"/>
      <c r="FB185" s="411"/>
      <c r="FC185" s="411"/>
      <c r="FD185" s="411"/>
      <c r="FE185" s="411"/>
      <c r="FF185" s="411"/>
      <c r="FG185" s="411"/>
      <c r="FH185" s="411"/>
      <c r="FI185" s="411"/>
      <c r="FJ185" s="411"/>
      <c r="FK185" s="411"/>
      <c r="FL185" s="411"/>
      <c r="FM185" s="411"/>
      <c r="FN185" s="411"/>
      <c r="FO185" s="411"/>
      <c r="FP185" s="411"/>
      <c r="FQ185" s="411"/>
      <c r="FR185" s="411"/>
      <c r="FS185" s="411"/>
      <c r="FT185" s="411"/>
      <c r="FU185" s="411"/>
      <c r="FV185" s="411"/>
      <c r="FW185" s="411"/>
      <c r="FX185" s="411"/>
      <c r="FY185" s="411"/>
      <c r="FZ185" s="411"/>
      <c r="GA185" s="411"/>
      <c r="GB185" s="411"/>
      <c r="GC185" s="411"/>
      <c r="GD185" s="411"/>
      <c r="GE185" s="411"/>
      <c r="GF185" s="411"/>
      <c r="GG185" s="411"/>
      <c r="GH185" s="411"/>
      <c r="GI185" s="411"/>
      <c r="GJ185" s="411"/>
      <c r="GK185" s="411"/>
      <c r="GL185" s="411"/>
      <c r="GM185" s="411"/>
      <c r="GN185" s="411"/>
      <c r="GO185" s="411"/>
      <c r="GP185" s="411"/>
      <c r="GQ185" s="411"/>
      <c r="GR185" s="411"/>
      <c r="GS185" s="411"/>
      <c r="GT185" s="411"/>
      <c r="GU185" s="411"/>
      <c r="GV185" s="411"/>
      <c r="GW185" s="411"/>
      <c r="GX185" s="411"/>
      <c r="GY185" s="411"/>
      <c r="GZ185" s="411"/>
      <c r="HA185" s="411"/>
      <c r="HB185" s="411"/>
      <c r="HC185" s="411"/>
      <c r="HD185" s="411"/>
      <c r="HE185" s="411"/>
      <c r="HF185" s="411"/>
      <c r="HG185" s="411"/>
      <c r="HH185" s="411"/>
      <c r="HI185" s="411"/>
      <c r="HJ185" s="411"/>
      <c r="HK185" s="411"/>
      <c r="HL185" s="411"/>
      <c r="HM185" s="411"/>
      <c r="HN185" s="411"/>
      <c r="HO185" s="411"/>
      <c r="HP185" s="411"/>
      <c r="HQ185" s="411"/>
      <c r="HR185" s="411"/>
      <c r="HS185" s="411"/>
      <c r="HT185" s="411"/>
      <c r="HU185" s="411"/>
      <c r="HV185" s="411"/>
      <c r="HW185" s="411"/>
    </row>
    <row r="186" spans="1:247" s="412" customFormat="1" ht="34.5" customHeight="1" x14ac:dyDescent="0.2">
      <c r="A186" s="446"/>
      <c r="B186" s="446" t="s">
        <v>467</v>
      </c>
      <c r="C186" s="444" t="s">
        <v>529</v>
      </c>
      <c r="D186" s="1075" t="s">
        <v>954</v>
      </c>
      <c r="E186" s="1106" t="s">
        <v>130</v>
      </c>
      <c r="F186" s="1121" t="s">
        <v>950</v>
      </c>
      <c r="G186" s="1066" t="s">
        <v>681</v>
      </c>
      <c r="H186" s="1107"/>
      <c r="I186" s="1106" t="s">
        <v>30</v>
      </c>
      <c r="J186" s="1106" t="s">
        <v>30</v>
      </c>
      <c r="K186" s="1356" t="s">
        <v>1216</v>
      </c>
      <c r="L186" s="1108" t="s">
        <v>777</v>
      </c>
      <c r="M186" s="1177"/>
      <c r="N186" s="1167"/>
      <c r="O186" s="1066"/>
      <c r="P186" s="1066">
        <v>24</v>
      </c>
      <c r="Q186" s="1066"/>
      <c r="R186" s="1066"/>
      <c r="S186" s="1183"/>
      <c r="T186" s="1319"/>
      <c r="U186" s="1319"/>
      <c r="V186" s="1087">
        <v>1</v>
      </c>
      <c r="W186" s="640" t="s">
        <v>311</v>
      </c>
      <c r="X186" s="640"/>
      <c r="Y186" s="640"/>
      <c r="Z186" s="449">
        <v>1</v>
      </c>
      <c r="AA186" s="386" t="s">
        <v>314</v>
      </c>
      <c r="AB186" s="386" t="s">
        <v>312</v>
      </c>
      <c r="AC186" s="386" t="s">
        <v>353</v>
      </c>
      <c r="AD186" s="1319"/>
      <c r="AE186" s="937" t="str">
        <f t="shared" si="25"/>
        <v/>
      </c>
      <c r="AF186" s="645">
        <v>1</v>
      </c>
      <c r="AG186" s="640" t="s">
        <v>314</v>
      </c>
      <c r="AH186" s="640" t="s">
        <v>312</v>
      </c>
      <c r="AI186" s="640" t="s">
        <v>353</v>
      </c>
      <c r="AJ186" s="449">
        <v>1</v>
      </c>
      <c r="AK186" s="386" t="s">
        <v>314</v>
      </c>
      <c r="AL186" s="386" t="s">
        <v>312</v>
      </c>
      <c r="AM186" s="460" t="s">
        <v>353</v>
      </c>
      <c r="AN186" s="466" t="s">
        <v>606</v>
      </c>
      <c r="AO186" s="411"/>
      <c r="AP186" s="411"/>
      <c r="AQ186" s="411"/>
      <c r="AR186" s="411"/>
      <c r="AS186" s="411"/>
      <c r="AT186" s="411"/>
      <c r="AU186" s="411"/>
      <c r="AV186" s="411"/>
      <c r="AW186" s="411"/>
      <c r="AX186" s="411"/>
      <c r="AY186" s="411"/>
      <c r="AZ186" s="411"/>
      <c r="BA186" s="411"/>
      <c r="BB186" s="411"/>
      <c r="BC186" s="411"/>
      <c r="BD186" s="411"/>
      <c r="BE186" s="411"/>
      <c r="BF186" s="411"/>
      <c r="BG186" s="411"/>
      <c r="BH186" s="502"/>
      <c r="BI186" s="411"/>
      <c r="BJ186" s="411"/>
      <c r="BK186" s="411"/>
      <c r="BL186" s="411"/>
      <c r="BM186" s="411"/>
      <c r="BN186" s="411"/>
      <c r="BO186" s="411"/>
      <c r="BP186" s="411"/>
      <c r="BQ186" s="411"/>
      <c r="BR186" s="411"/>
      <c r="BS186" s="411"/>
      <c r="BT186" s="411"/>
      <c r="BU186" s="411"/>
      <c r="BV186" s="411"/>
      <c r="BW186" s="411"/>
      <c r="BX186" s="411"/>
      <c r="BY186" s="411"/>
      <c r="BZ186" s="411"/>
      <c r="CA186" s="411"/>
      <c r="CB186" s="411"/>
      <c r="CC186" s="411"/>
      <c r="CD186" s="411"/>
      <c r="CE186" s="411"/>
      <c r="CF186" s="411"/>
      <c r="CG186" s="411"/>
      <c r="CH186" s="411"/>
      <c r="CI186" s="411"/>
      <c r="CJ186" s="411"/>
      <c r="CK186" s="411"/>
      <c r="CL186" s="411"/>
      <c r="CM186" s="411"/>
      <c r="CN186" s="411"/>
      <c r="CO186" s="411"/>
      <c r="CP186" s="411"/>
      <c r="CQ186" s="411"/>
      <c r="CR186" s="411"/>
      <c r="CS186" s="411"/>
      <c r="CT186" s="411"/>
      <c r="CU186" s="411"/>
      <c r="CV186" s="411"/>
      <c r="CW186" s="411"/>
      <c r="CX186" s="411"/>
      <c r="CY186" s="411"/>
      <c r="CZ186" s="411"/>
      <c r="DA186" s="411"/>
      <c r="DB186" s="411"/>
      <c r="DC186" s="411"/>
      <c r="DD186" s="411"/>
      <c r="DE186" s="411"/>
      <c r="DF186" s="411"/>
      <c r="DG186" s="411"/>
      <c r="DH186" s="411"/>
      <c r="DI186" s="411"/>
      <c r="DJ186" s="411"/>
      <c r="DK186" s="411"/>
      <c r="DL186" s="411"/>
      <c r="DM186" s="411"/>
      <c r="DN186" s="411"/>
      <c r="DO186" s="411"/>
      <c r="DP186" s="411"/>
      <c r="DQ186" s="411"/>
      <c r="DR186" s="411"/>
      <c r="DS186" s="411"/>
      <c r="DT186" s="411"/>
      <c r="DU186" s="411"/>
      <c r="DV186" s="411"/>
      <c r="DW186" s="411"/>
      <c r="DX186" s="411"/>
      <c r="DY186" s="411"/>
      <c r="DZ186" s="411"/>
      <c r="EA186" s="411"/>
      <c r="EB186" s="411"/>
      <c r="EC186" s="411"/>
      <c r="ED186" s="411"/>
      <c r="EE186" s="411"/>
      <c r="EF186" s="411"/>
      <c r="EG186" s="411"/>
      <c r="EH186" s="411"/>
      <c r="EI186" s="411"/>
      <c r="EJ186" s="411"/>
      <c r="EK186" s="411"/>
      <c r="EL186" s="411"/>
      <c r="EM186" s="411"/>
      <c r="EN186" s="411"/>
      <c r="EO186" s="411"/>
      <c r="EP186" s="411"/>
      <c r="EQ186" s="411"/>
      <c r="ER186" s="411"/>
      <c r="ES186" s="411"/>
      <c r="ET186" s="411"/>
      <c r="EU186" s="411"/>
      <c r="EV186" s="411"/>
      <c r="EW186" s="411"/>
      <c r="EX186" s="411"/>
      <c r="EY186" s="411"/>
      <c r="EZ186" s="411"/>
      <c r="FA186" s="411"/>
      <c r="FB186" s="411"/>
      <c r="FC186" s="411"/>
      <c r="FD186" s="411"/>
      <c r="FE186" s="411"/>
      <c r="FF186" s="411"/>
      <c r="FG186" s="411"/>
      <c r="FH186" s="411"/>
      <c r="FI186" s="411"/>
      <c r="FJ186" s="411"/>
      <c r="FK186" s="411"/>
      <c r="FL186" s="411"/>
      <c r="FM186" s="411"/>
      <c r="FN186" s="411"/>
      <c r="FO186" s="411"/>
      <c r="FP186" s="411"/>
      <c r="FQ186" s="411"/>
      <c r="FR186" s="411"/>
      <c r="FS186" s="411"/>
      <c r="FT186" s="411"/>
      <c r="FU186" s="411"/>
      <c r="FV186" s="411"/>
      <c r="FW186" s="411"/>
      <c r="FX186" s="411"/>
      <c r="FY186" s="411"/>
      <c r="FZ186" s="411"/>
      <c r="GA186" s="411"/>
      <c r="GB186" s="411"/>
      <c r="GC186" s="411"/>
      <c r="GD186" s="411"/>
      <c r="GE186" s="411"/>
      <c r="GF186" s="411"/>
      <c r="GG186" s="411"/>
      <c r="GH186" s="411"/>
      <c r="GI186" s="411"/>
      <c r="GJ186" s="411"/>
      <c r="GK186" s="411"/>
      <c r="GL186" s="411"/>
      <c r="GM186" s="411"/>
      <c r="GN186" s="411"/>
      <c r="GO186" s="411"/>
      <c r="GP186" s="411"/>
      <c r="GQ186" s="411"/>
      <c r="GR186" s="411"/>
      <c r="GS186" s="411"/>
      <c r="GT186" s="411"/>
      <c r="GU186" s="411"/>
      <c r="GV186" s="411"/>
      <c r="GW186" s="411"/>
      <c r="GX186" s="411"/>
      <c r="GY186" s="411"/>
      <c r="GZ186" s="411"/>
      <c r="HA186" s="411"/>
      <c r="HB186" s="411"/>
      <c r="HC186" s="411"/>
      <c r="HD186" s="411"/>
      <c r="HE186" s="411"/>
      <c r="HF186" s="411"/>
      <c r="HG186" s="411"/>
      <c r="HH186" s="411"/>
      <c r="HI186" s="411"/>
      <c r="HJ186" s="411"/>
      <c r="HK186" s="411"/>
      <c r="HL186" s="411"/>
      <c r="HM186" s="411"/>
      <c r="HN186" s="411"/>
      <c r="HO186" s="411"/>
      <c r="HP186" s="411"/>
      <c r="HQ186" s="411"/>
      <c r="HR186" s="411"/>
      <c r="HS186" s="411"/>
      <c r="HT186" s="411"/>
      <c r="HU186" s="411"/>
      <c r="HV186" s="411"/>
      <c r="HW186" s="411"/>
    </row>
    <row r="187" spans="1:247" s="521" customFormat="1" ht="34.5" customHeight="1" x14ac:dyDescent="0.2">
      <c r="A187" s="524" t="s">
        <v>901</v>
      </c>
      <c r="B187" s="524" t="s">
        <v>469</v>
      </c>
      <c r="C187" s="525" t="s">
        <v>821</v>
      </c>
      <c r="D187" s="1072"/>
      <c r="E187" s="1110" t="s">
        <v>676</v>
      </c>
      <c r="F187" s="1110"/>
      <c r="G187" s="1111" t="s">
        <v>681</v>
      </c>
      <c r="H187" s="1065" t="s">
        <v>692</v>
      </c>
      <c r="I187" s="1112">
        <v>3</v>
      </c>
      <c r="J187" s="1065">
        <v>3</v>
      </c>
      <c r="K187" s="1112"/>
      <c r="L187" s="1113"/>
      <c r="M187" s="1178"/>
      <c r="N187" s="1165"/>
      <c r="O187" s="1065"/>
      <c r="P187" s="1021"/>
      <c r="Q187" s="1021"/>
      <c r="R187" s="1021"/>
      <c r="S187" s="1166"/>
      <c r="T187" s="530"/>
      <c r="U187" s="530"/>
      <c r="V187" s="1050"/>
      <c r="W187" s="532"/>
      <c r="X187" s="532"/>
      <c r="Y187" s="532"/>
      <c r="Z187" s="533"/>
      <c r="AA187" s="534"/>
      <c r="AB187" s="534"/>
      <c r="AC187" s="534"/>
      <c r="AD187" s="943"/>
      <c r="AE187" s="943"/>
      <c r="AF187" s="535"/>
      <c r="AG187" s="534"/>
      <c r="AH187" s="534"/>
      <c r="AI187" s="534"/>
      <c r="AJ187" s="535"/>
      <c r="AK187" s="534"/>
      <c r="AL187" s="534"/>
      <c r="AM187" s="534"/>
      <c r="AN187" s="536"/>
    </row>
    <row r="188" spans="1:247" s="412" customFormat="1" ht="34.5" customHeight="1" x14ac:dyDescent="0.2">
      <c r="A188" s="448"/>
      <c r="B188" s="446" t="s">
        <v>479</v>
      </c>
      <c r="C188" s="444" t="s">
        <v>466</v>
      </c>
      <c r="D188" s="1075" t="s">
        <v>955</v>
      </c>
      <c r="E188" s="1106" t="s">
        <v>1114</v>
      </c>
      <c r="F188" s="1106" t="s">
        <v>949</v>
      </c>
      <c r="G188" s="1066" t="s">
        <v>681</v>
      </c>
      <c r="H188" s="1107"/>
      <c r="I188" s="1106" t="s">
        <v>30</v>
      </c>
      <c r="J188" s="1106" t="s">
        <v>30</v>
      </c>
      <c r="K188" s="1106" t="s">
        <v>805</v>
      </c>
      <c r="L188" s="1108" t="s">
        <v>24</v>
      </c>
      <c r="M188" s="1177"/>
      <c r="N188" s="1167">
        <v>20</v>
      </c>
      <c r="O188" s="1066"/>
      <c r="P188" s="1109"/>
      <c r="Q188" s="1109"/>
      <c r="R188" s="1066"/>
      <c r="S188" s="1183"/>
      <c r="T188" s="1319"/>
      <c r="U188" s="1319"/>
      <c r="V188" s="1084" t="s">
        <v>689</v>
      </c>
      <c r="W188" s="640" t="s">
        <v>348</v>
      </c>
      <c r="X188" s="640" t="s">
        <v>349</v>
      </c>
      <c r="Y188" s="640" t="s">
        <v>713</v>
      </c>
      <c r="Z188" s="449">
        <v>1</v>
      </c>
      <c r="AA188" s="386" t="s">
        <v>314</v>
      </c>
      <c r="AB188" s="386" t="s">
        <v>312</v>
      </c>
      <c r="AC188" s="386" t="s">
        <v>351</v>
      </c>
      <c r="AD188" s="1319"/>
      <c r="AE188" s="937" t="str">
        <f t="shared" ref="AE188:AE189" si="26">IF(AD188="","",+AD188)</f>
        <v/>
      </c>
      <c r="AF188" s="645">
        <v>1</v>
      </c>
      <c r="AG188" s="640" t="s">
        <v>314</v>
      </c>
      <c r="AH188" s="640" t="s">
        <v>312</v>
      </c>
      <c r="AI188" s="640" t="s">
        <v>351</v>
      </c>
      <c r="AJ188" s="449">
        <v>1</v>
      </c>
      <c r="AK188" s="386" t="s">
        <v>314</v>
      </c>
      <c r="AL188" s="386" t="s">
        <v>312</v>
      </c>
      <c r="AM188" s="460" t="s">
        <v>351</v>
      </c>
      <c r="AN188" s="466" t="s">
        <v>603</v>
      </c>
      <c r="AO188" s="411"/>
      <c r="AP188" s="411"/>
      <c r="AQ188" s="411"/>
      <c r="AR188" s="411"/>
      <c r="AS188" s="411"/>
      <c r="AT188" s="411"/>
      <c r="AU188" s="411"/>
      <c r="AV188" s="411"/>
      <c r="AW188" s="411"/>
      <c r="AX188" s="411"/>
      <c r="AY188" s="411"/>
      <c r="AZ188" s="411"/>
      <c r="BA188" s="411"/>
      <c r="BB188" s="411"/>
      <c r="BC188" s="411"/>
      <c r="BD188" s="411"/>
      <c r="BE188" s="411"/>
      <c r="BF188" s="411"/>
      <c r="BG188" s="411"/>
      <c r="BH188" s="502"/>
      <c r="BI188" s="411"/>
      <c r="BJ188" s="411"/>
      <c r="BK188" s="411"/>
      <c r="BL188" s="411"/>
      <c r="BM188" s="411"/>
      <c r="BN188" s="411"/>
      <c r="BO188" s="411"/>
      <c r="BP188" s="411"/>
      <c r="BQ188" s="411"/>
      <c r="BR188" s="411"/>
      <c r="BS188" s="411"/>
      <c r="BT188" s="411"/>
      <c r="BU188" s="411"/>
      <c r="BV188" s="411"/>
      <c r="BW188" s="411"/>
      <c r="BX188" s="411"/>
      <c r="BY188" s="411"/>
      <c r="BZ188" s="411"/>
      <c r="CA188" s="411"/>
      <c r="CB188" s="411"/>
      <c r="CC188" s="411"/>
      <c r="CD188" s="411"/>
      <c r="CE188" s="411"/>
      <c r="CF188" s="411"/>
      <c r="CG188" s="411"/>
      <c r="CH188" s="411"/>
      <c r="CI188" s="411"/>
      <c r="CJ188" s="411"/>
      <c r="CK188" s="411"/>
      <c r="CL188" s="411"/>
      <c r="CM188" s="411"/>
      <c r="CN188" s="411"/>
      <c r="CO188" s="411"/>
      <c r="CP188" s="411"/>
      <c r="CQ188" s="411"/>
      <c r="CR188" s="411"/>
      <c r="CS188" s="411"/>
      <c r="CT188" s="411"/>
      <c r="CU188" s="411"/>
      <c r="CV188" s="411"/>
      <c r="CW188" s="411"/>
      <c r="CX188" s="411"/>
      <c r="CY188" s="411"/>
      <c r="CZ188" s="411"/>
      <c r="DA188" s="411"/>
      <c r="DB188" s="411"/>
      <c r="DC188" s="411"/>
      <c r="DD188" s="411"/>
      <c r="DE188" s="411"/>
      <c r="DF188" s="411"/>
      <c r="DG188" s="411"/>
      <c r="DH188" s="411"/>
      <c r="DI188" s="411"/>
      <c r="DJ188" s="411"/>
      <c r="DK188" s="411"/>
      <c r="DL188" s="411"/>
      <c r="DM188" s="411"/>
      <c r="DN188" s="411"/>
      <c r="DO188" s="411"/>
      <c r="DP188" s="411"/>
      <c r="DQ188" s="411"/>
      <c r="DR188" s="411"/>
      <c r="DS188" s="411"/>
      <c r="DT188" s="411"/>
      <c r="DU188" s="411"/>
      <c r="DV188" s="411"/>
      <c r="DW188" s="411"/>
      <c r="DX188" s="411"/>
      <c r="DY188" s="411"/>
      <c r="DZ188" s="411"/>
      <c r="EA188" s="411"/>
      <c r="EB188" s="411"/>
      <c r="EC188" s="411"/>
      <c r="ED188" s="411"/>
      <c r="EE188" s="411"/>
      <c r="EF188" s="411"/>
      <c r="EG188" s="411"/>
      <c r="EH188" s="411"/>
      <c r="EI188" s="411"/>
      <c r="EJ188" s="411"/>
      <c r="EK188" s="411"/>
      <c r="EL188" s="411"/>
      <c r="EM188" s="411"/>
      <c r="EN188" s="411"/>
      <c r="EO188" s="411"/>
      <c r="EP188" s="411"/>
      <c r="EQ188" s="411"/>
      <c r="ER188" s="411"/>
      <c r="ES188" s="411"/>
      <c r="ET188" s="411"/>
      <c r="EU188" s="411"/>
      <c r="EV188" s="411"/>
      <c r="EW188" s="411"/>
      <c r="EX188" s="411"/>
      <c r="EY188" s="411"/>
      <c r="EZ188" s="411"/>
      <c r="FA188" s="411"/>
      <c r="FB188" s="411"/>
      <c r="FC188" s="411"/>
      <c r="FD188" s="411"/>
      <c r="FE188" s="411"/>
      <c r="FF188" s="411"/>
      <c r="FG188" s="411"/>
      <c r="FH188" s="411"/>
      <c r="FI188" s="411"/>
      <c r="FJ188" s="411"/>
      <c r="FK188" s="411"/>
      <c r="FL188" s="411"/>
      <c r="FM188" s="411"/>
      <c r="FN188" s="411"/>
      <c r="FO188" s="411"/>
      <c r="FP188" s="411"/>
      <c r="FQ188" s="411"/>
      <c r="FR188" s="411"/>
      <c r="FS188" s="411"/>
      <c r="FT188" s="411"/>
      <c r="FU188" s="411"/>
      <c r="FV188" s="411"/>
      <c r="FW188" s="411"/>
      <c r="FX188" s="411"/>
      <c r="FY188" s="411"/>
      <c r="FZ188" s="411"/>
      <c r="GA188" s="411"/>
      <c r="GB188" s="411"/>
      <c r="GC188" s="411"/>
      <c r="GD188" s="411"/>
      <c r="GE188" s="411"/>
      <c r="GF188" s="411"/>
      <c r="GG188" s="411"/>
      <c r="GH188" s="411"/>
      <c r="GI188" s="411"/>
      <c r="GJ188" s="411"/>
      <c r="GK188" s="411"/>
      <c r="GL188" s="411"/>
      <c r="GM188" s="411"/>
      <c r="GN188" s="411"/>
      <c r="GO188" s="411"/>
      <c r="GP188" s="411"/>
      <c r="GQ188" s="411"/>
      <c r="GR188" s="411"/>
      <c r="GS188" s="411"/>
      <c r="GT188" s="411"/>
      <c r="GU188" s="411"/>
      <c r="GV188" s="411"/>
      <c r="GW188" s="411"/>
      <c r="GX188" s="411"/>
      <c r="GY188" s="411"/>
      <c r="GZ188" s="411"/>
      <c r="HA188" s="411"/>
      <c r="HB188" s="411"/>
      <c r="HC188" s="411"/>
      <c r="HD188" s="411"/>
      <c r="HE188" s="411"/>
      <c r="HF188" s="411"/>
      <c r="HG188" s="411"/>
      <c r="HH188" s="411"/>
      <c r="HI188" s="411"/>
      <c r="HJ188" s="411"/>
      <c r="HK188" s="411"/>
      <c r="HL188" s="411"/>
      <c r="HM188" s="411"/>
      <c r="HN188" s="411"/>
      <c r="HO188" s="411"/>
      <c r="HP188" s="411"/>
      <c r="HQ188" s="411"/>
      <c r="HR188" s="411"/>
      <c r="HS188" s="411"/>
      <c r="HT188" s="411"/>
      <c r="HU188" s="411"/>
      <c r="HV188" s="411"/>
      <c r="HW188" s="411"/>
    </row>
    <row r="189" spans="1:247" s="412" customFormat="1" ht="34.5" customHeight="1" x14ac:dyDescent="0.2">
      <c r="A189" s="448"/>
      <c r="B189" s="446" t="s">
        <v>549</v>
      </c>
      <c r="C189" s="445" t="s">
        <v>516</v>
      </c>
      <c r="D189" s="1075" t="s">
        <v>541</v>
      </c>
      <c r="E189" s="1106" t="s">
        <v>1115</v>
      </c>
      <c r="F189" s="1106"/>
      <c r="G189" s="1066" t="s">
        <v>681</v>
      </c>
      <c r="H189" s="1107"/>
      <c r="I189" s="1106" t="s">
        <v>30</v>
      </c>
      <c r="J189" s="1106" t="s">
        <v>30</v>
      </c>
      <c r="K189" s="1106" t="s">
        <v>806</v>
      </c>
      <c r="L189" s="1108" t="s">
        <v>31</v>
      </c>
      <c r="M189" s="1177"/>
      <c r="N189" s="1167">
        <v>20</v>
      </c>
      <c r="O189" s="1066"/>
      <c r="P189" s="1066"/>
      <c r="Q189" s="1066"/>
      <c r="R189" s="1066"/>
      <c r="S189" s="1183"/>
      <c r="T189" s="1319"/>
      <c r="U189" s="1319"/>
      <c r="V189" s="1087">
        <v>1</v>
      </c>
      <c r="W189" s="640" t="s">
        <v>311</v>
      </c>
      <c r="X189" s="640" t="s">
        <v>349</v>
      </c>
      <c r="Y189" s="640"/>
      <c r="Z189" s="449">
        <v>1</v>
      </c>
      <c r="AA189" s="386" t="s">
        <v>314</v>
      </c>
      <c r="AB189" s="386" t="s">
        <v>312</v>
      </c>
      <c r="AC189" s="386" t="s">
        <v>353</v>
      </c>
      <c r="AD189" s="1319"/>
      <c r="AE189" s="937" t="str">
        <f t="shared" si="26"/>
        <v/>
      </c>
      <c r="AF189" s="645">
        <v>1</v>
      </c>
      <c r="AG189" s="640" t="s">
        <v>314</v>
      </c>
      <c r="AH189" s="640" t="s">
        <v>312</v>
      </c>
      <c r="AI189" s="640" t="s">
        <v>353</v>
      </c>
      <c r="AJ189" s="449">
        <v>1</v>
      </c>
      <c r="AK189" s="386" t="s">
        <v>314</v>
      </c>
      <c r="AL189" s="386" t="s">
        <v>312</v>
      </c>
      <c r="AM189" s="460" t="s">
        <v>353</v>
      </c>
      <c r="AN189" s="466" t="s">
        <v>604</v>
      </c>
      <c r="AO189" s="411"/>
      <c r="AP189" s="411"/>
      <c r="AQ189" s="411"/>
      <c r="AR189" s="411"/>
      <c r="AS189" s="411"/>
      <c r="AT189" s="411"/>
      <c r="AU189" s="411"/>
      <c r="AV189" s="411"/>
      <c r="AW189" s="411"/>
      <c r="AX189" s="411"/>
      <c r="AY189" s="411"/>
      <c r="AZ189" s="411"/>
      <c r="BA189" s="411"/>
      <c r="BB189" s="411"/>
      <c r="BC189" s="411"/>
      <c r="BD189" s="411"/>
      <c r="BE189" s="411"/>
      <c r="BF189" s="411"/>
      <c r="BG189" s="411"/>
      <c r="BH189" s="502"/>
      <c r="BI189" s="411"/>
      <c r="BJ189" s="411"/>
      <c r="BK189" s="411"/>
      <c r="BL189" s="411"/>
      <c r="BM189" s="411"/>
      <c r="BN189" s="411"/>
      <c r="BO189" s="411"/>
      <c r="BP189" s="411"/>
      <c r="BQ189" s="411"/>
      <c r="BR189" s="411"/>
      <c r="BS189" s="411"/>
      <c r="BT189" s="411"/>
      <c r="BU189" s="411"/>
      <c r="BV189" s="411"/>
      <c r="BW189" s="411"/>
      <c r="BX189" s="411"/>
      <c r="BY189" s="411"/>
      <c r="BZ189" s="411"/>
      <c r="CA189" s="411"/>
      <c r="CB189" s="411"/>
      <c r="CC189" s="411"/>
      <c r="CD189" s="411"/>
      <c r="CE189" s="411"/>
      <c r="CF189" s="411"/>
      <c r="CG189" s="411"/>
      <c r="CH189" s="411"/>
      <c r="CI189" s="411"/>
      <c r="CJ189" s="411"/>
      <c r="CK189" s="411"/>
      <c r="CL189" s="411"/>
      <c r="CM189" s="411"/>
      <c r="CN189" s="411"/>
      <c r="CO189" s="411"/>
      <c r="CP189" s="411"/>
      <c r="CQ189" s="411"/>
      <c r="CR189" s="411"/>
      <c r="CS189" s="411"/>
      <c r="CT189" s="411"/>
      <c r="CU189" s="411"/>
      <c r="CV189" s="411"/>
      <c r="CW189" s="411"/>
      <c r="CX189" s="411"/>
      <c r="CY189" s="411"/>
      <c r="CZ189" s="411"/>
      <c r="DA189" s="411"/>
      <c r="DB189" s="411"/>
      <c r="DC189" s="411"/>
      <c r="DD189" s="411"/>
      <c r="DE189" s="411"/>
      <c r="DF189" s="411"/>
      <c r="DG189" s="411"/>
      <c r="DH189" s="411"/>
      <c r="DI189" s="411"/>
      <c r="DJ189" s="411"/>
      <c r="DK189" s="411"/>
      <c r="DL189" s="411"/>
      <c r="DM189" s="411"/>
      <c r="DN189" s="411"/>
      <c r="DO189" s="411"/>
      <c r="DP189" s="411"/>
      <c r="DQ189" s="411"/>
      <c r="DR189" s="411"/>
      <c r="DS189" s="411"/>
      <c r="DT189" s="411"/>
      <c r="DU189" s="411"/>
      <c r="DV189" s="411"/>
      <c r="DW189" s="411"/>
      <c r="DX189" s="411"/>
      <c r="DY189" s="411"/>
      <c r="DZ189" s="411"/>
      <c r="EA189" s="411"/>
      <c r="EB189" s="411"/>
      <c r="EC189" s="411"/>
      <c r="ED189" s="411"/>
      <c r="EE189" s="411"/>
      <c r="EF189" s="411"/>
      <c r="EG189" s="411"/>
      <c r="EH189" s="411"/>
      <c r="EI189" s="411"/>
      <c r="EJ189" s="411"/>
      <c r="EK189" s="411"/>
      <c r="EL189" s="411"/>
      <c r="EM189" s="411"/>
      <c r="EN189" s="411"/>
      <c r="EO189" s="411"/>
      <c r="EP189" s="411"/>
      <c r="EQ189" s="411"/>
      <c r="ER189" s="411"/>
      <c r="ES189" s="411"/>
      <c r="ET189" s="411"/>
      <c r="EU189" s="411"/>
      <c r="EV189" s="411"/>
      <c r="EW189" s="411"/>
      <c r="EX189" s="411"/>
      <c r="EY189" s="411"/>
      <c r="EZ189" s="411"/>
      <c r="FA189" s="411"/>
      <c r="FB189" s="411"/>
      <c r="FC189" s="411"/>
      <c r="FD189" s="411"/>
      <c r="FE189" s="411"/>
      <c r="FF189" s="411"/>
      <c r="FG189" s="411"/>
      <c r="FH189" s="411"/>
      <c r="FI189" s="411"/>
      <c r="FJ189" s="411"/>
      <c r="FK189" s="411"/>
      <c r="FL189" s="411"/>
      <c r="FM189" s="411"/>
      <c r="FN189" s="411"/>
      <c r="FO189" s="411"/>
      <c r="FP189" s="411"/>
      <c r="FQ189" s="411"/>
      <c r="FR189" s="411"/>
      <c r="FS189" s="411"/>
      <c r="FT189" s="411"/>
      <c r="FU189" s="411"/>
      <c r="FV189" s="411"/>
      <c r="FW189" s="411"/>
      <c r="FX189" s="411"/>
      <c r="FY189" s="411"/>
      <c r="FZ189" s="411"/>
      <c r="GA189" s="411"/>
      <c r="GB189" s="411"/>
      <c r="GC189" s="411"/>
      <c r="GD189" s="411"/>
      <c r="GE189" s="411"/>
      <c r="GF189" s="411"/>
      <c r="GG189" s="411"/>
      <c r="GH189" s="411"/>
      <c r="GI189" s="411"/>
      <c r="GJ189" s="411"/>
      <c r="GK189" s="411"/>
      <c r="GL189" s="411"/>
      <c r="GM189" s="411"/>
      <c r="GN189" s="411"/>
      <c r="GO189" s="411"/>
      <c r="GP189" s="411"/>
      <c r="GQ189" s="411"/>
      <c r="GR189" s="411"/>
      <c r="GS189" s="411"/>
      <c r="GT189" s="411"/>
      <c r="GU189" s="411"/>
      <c r="GV189" s="411"/>
      <c r="GW189" s="411"/>
      <c r="GX189" s="411"/>
      <c r="GY189" s="411"/>
      <c r="GZ189" s="411"/>
      <c r="HA189" s="411"/>
      <c r="HB189" s="411"/>
      <c r="HC189" s="411"/>
      <c r="HD189" s="411"/>
      <c r="HE189" s="411"/>
      <c r="HF189" s="411"/>
      <c r="HG189" s="411"/>
      <c r="HH189" s="411"/>
      <c r="HI189" s="411"/>
      <c r="HJ189" s="411"/>
      <c r="HK189" s="411"/>
      <c r="HL189" s="411"/>
      <c r="HM189" s="411"/>
      <c r="HN189" s="411"/>
      <c r="HO189" s="411"/>
      <c r="HP189" s="411"/>
      <c r="HQ189" s="411"/>
      <c r="HR189" s="411"/>
      <c r="HS189" s="411"/>
      <c r="HT189" s="411"/>
      <c r="HU189" s="411"/>
      <c r="HV189" s="411"/>
      <c r="HW189" s="411"/>
    </row>
    <row r="190" spans="1:247" s="521" customFormat="1" ht="34.5" customHeight="1" x14ac:dyDescent="0.2">
      <c r="A190" s="547" t="s">
        <v>1116</v>
      </c>
      <c r="B190" s="547" t="s">
        <v>471</v>
      </c>
      <c r="C190" s="548" t="s">
        <v>725</v>
      </c>
      <c r="D190" s="1076" t="s">
        <v>553</v>
      </c>
      <c r="E190" s="1122" t="s">
        <v>682</v>
      </c>
      <c r="F190" s="1122"/>
      <c r="G190" s="1122"/>
      <c r="H190" s="1123"/>
      <c r="I190" s="1123">
        <f>+I$174+I$182+I191</f>
        <v>30</v>
      </c>
      <c r="J190" s="1123">
        <f>+J$174+J$182+J191</f>
        <v>30</v>
      </c>
      <c r="K190" s="1123"/>
      <c r="L190" s="1124"/>
      <c r="M190" s="1180"/>
      <c r="N190" s="1169"/>
      <c r="O190" s="1012"/>
      <c r="P190" s="1012"/>
      <c r="Q190" s="1012"/>
      <c r="R190" s="1012"/>
      <c r="S190" s="1170"/>
      <c r="T190" s="553"/>
      <c r="U190" s="553"/>
      <c r="V190" s="1058"/>
      <c r="W190" s="555"/>
      <c r="X190" s="555"/>
      <c r="Y190" s="555"/>
      <c r="Z190" s="556"/>
      <c r="AA190" s="549"/>
      <c r="AB190" s="557"/>
      <c r="AC190" s="558"/>
      <c r="AD190" s="942"/>
      <c r="AE190" s="942"/>
      <c r="AF190" s="559"/>
      <c r="AG190" s="557"/>
      <c r="AH190" s="557"/>
      <c r="AI190" s="557"/>
      <c r="AJ190" s="559"/>
      <c r="AK190" s="557"/>
      <c r="AL190" s="557"/>
      <c r="AM190" s="557"/>
      <c r="AN190" s="560"/>
    </row>
    <row r="191" spans="1:247" s="521" customFormat="1" ht="34.5" customHeight="1" x14ac:dyDescent="0.2">
      <c r="A191" s="524" t="s">
        <v>827</v>
      </c>
      <c r="B191" s="524" t="s">
        <v>472</v>
      </c>
      <c r="C191" s="525" t="s">
        <v>825</v>
      </c>
      <c r="D191" s="1074"/>
      <c r="E191" s="1110" t="s">
        <v>726</v>
      </c>
      <c r="F191" s="1110"/>
      <c r="G191" s="1111" t="s">
        <v>681</v>
      </c>
      <c r="H191" s="1065"/>
      <c r="I191" s="1112">
        <v>7</v>
      </c>
      <c r="J191" s="1065">
        <v>7</v>
      </c>
      <c r="K191" s="1112"/>
      <c r="L191" s="1113"/>
      <c r="M191" s="1178"/>
      <c r="N191" s="1165"/>
      <c r="O191" s="1065"/>
      <c r="P191" s="1021"/>
      <c r="Q191" s="1021"/>
      <c r="R191" s="1021"/>
      <c r="S191" s="1166"/>
      <c r="T191" s="530"/>
      <c r="U191" s="530"/>
      <c r="V191" s="1050"/>
      <c r="W191" s="532"/>
      <c r="X191" s="532"/>
      <c r="Y191" s="532"/>
      <c r="Z191" s="533"/>
      <c r="AA191" s="534"/>
      <c r="AB191" s="534"/>
      <c r="AC191" s="534"/>
      <c r="AD191" s="943"/>
      <c r="AE191" s="943"/>
      <c r="AF191" s="535"/>
      <c r="AG191" s="534"/>
      <c r="AH191" s="534"/>
      <c r="AI191" s="534"/>
      <c r="AJ191" s="535"/>
      <c r="AK191" s="534"/>
      <c r="AL191" s="534"/>
      <c r="AM191" s="534"/>
      <c r="AN191" s="536"/>
    </row>
    <row r="192" spans="1:247" s="412" customFormat="1" ht="34.5" customHeight="1" x14ac:dyDescent="0.2">
      <c r="A192" s="448"/>
      <c r="B192" s="446" t="s">
        <v>390</v>
      </c>
      <c r="C192" s="445" t="s">
        <v>224</v>
      </c>
      <c r="D192" s="1075" t="s">
        <v>544</v>
      </c>
      <c r="E192" s="1106" t="s">
        <v>120</v>
      </c>
      <c r="F192" s="1106"/>
      <c r="G192" s="1066" t="s">
        <v>681</v>
      </c>
      <c r="H192" s="1107"/>
      <c r="I192" s="1106" t="s">
        <v>56</v>
      </c>
      <c r="J192" s="1106" t="s">
        <v>56</v>
      </c>
      <c r="K192" s="1106" t="s">
        <v>805</v>
      </c>
      <c r="L192" s="1108" t="s">
        <v>24</v>
      </c>
      <c r="M192" s="1177"/>
      <c r="N192" s="1167">
        <v>22</v>
      </c>
      <c r="O192" s="1066"/>
      <c r="P192" s="1109"/>
      <c r="Q192" s="1109"/>
      <c r="R192" s="1066"/>
      <c r="S192" s="1183"/>
      <c r="T192" s="1319"/>
      <c r="U192" s="1319"/>
      <c r="V192" s="1087" t="s">
        <v>689</v>
      </c>
      <c r="W192" s="640" t="s">
        <v>348</v>
      </c>
      <c r="X192" s="640" t="s">
        <v>315</v>
      </c>
      <c r="Y192" s="640" t="s">
        <v>370</v>
      </c>
      <c r="Z192" s="449">
        <v>1</v>
      </c>
      <c r="AA192" s="386" t="s">
        <v>314</v>
      </c>
      <c r="AB192" s="386" t="s">
        <v>315</v>
      </c>
      <c r="AC192" s="386" t="s">
        <v>370</v>
      </c>
      <c r="AD192" s="1319"/>
      <c r="AE192" s="937" t="str">
        <f t="shared" ref="AE192:AE194" si="27">IF(AD192="","",+AD192)</f>
        <v/>
      </c>
      <c r="AF192" s="645">
        <v>1</v>
      </c>
      <c r="AG192" s="640" t="s">
        <v>314</v>
      </c>
      <c r="AH192" s="640" t="s">
        <v>315</v>
      </c>
      <c r="AI192" s="640" t="s">
        <v>370</v>
      </c>
      <c r="AJ192" s="449">
        <v>1</v>
      </c>
      <c r="AK192" s="386" t="s">
        <v>314</v>
      </c>
      <c r="AL192" s="386" t="s">
        <v>315</v>
      </c>
      <c r="AM192" s="460" t="s">
        <v>370</v>
      </c>
      <c r="AN192" s="466" t="s">
        <v>607</v>
      </c>
      <c r="AO192" s="411"/>
      <c r="AP192" s="411"/>
      <c r="AQ192" s="411"/>
      <c r="AR192" s="411"/>
      <c r="AS192" s="411"/>
      <c r="AT192" s="411"/>
      <c r="AU192" s="411"/>
      <c r="AV192" s="411"/>
      <c r="AW192" s="411"/>
      <c r="AX192" s="411"/>
      <c r="AY192" s="411"/>
      <c r="AZ192" s="411"/>
      <c r="BA192" s="411"/>
      <c r="BB192" s="411"/>
      <c r="BC192" s="411"/>
      <c r="BD192" s="411"/>
      <c r="BE192" s="411"/>
      <c r="BF192" s="411"/>
      <c r="BG192" s="411"/>
      <c r="BH192" s="502"/>
      <c r="BI192" s="411"/>
      <c r="BJ192" s="411"/>
      <c r="BK192" s="411"/>
      <c r="BL192" s="411"/>
      <c r="BM192" s="411"/>
      <c r="BN192" s="411"/>
      <c r="BO192" s="411"/>
      <c r="BP192" s="411"/>
      <c r="BQ192" s="411"/>
      <c r="BR192" s="411"/>
      <c r="BS192" s="411"/>
      <c r="BT192" s="411"/>
      <c r="BU192" s="411"/>
      <c r="BV192" s="411"/>
      <c r="BW192" s="411"/>
      <c r="BX192" s="411"/>
      <c r="BY192" s="411"/>
      <c r="BZ192" s="411"/>
      <c r="CA192" s="411"/>
      <c r="CB192" s="411"/>
      <c r="CC192" s="411"/>
      <c r="CD192" s="411"/>
      <c r="CE192" s="411"/>
      <c r="CF192" s="411"/>
      <c r="CG192" s="411"/>
      <c r="CH192" s="411"/>
      <c r="CI192" s="411"/>
      <c r="CJ192" s="411"/>
      <c r="CK192" s="411"/>
      <c r="CL192" s="411"/>
      <c r="CM192" s="411"/>
      <c r="CN192" s="411"/>
      <c r="CO192" s="411"/>
      <c r="CP192" s="411"/>
      <c r="CQ192" s="411"/>
      <c r="CR192" s="411"/>
      <c r="CS192" s="411"/>
      <c r="CT192" s="411"/>
      <c r="CU192" s="411"/>
      <c r="CV192" s="411"/>
      <c r="CW192" s="411"/>
      <c r="CX192" s="411"/>
      <c r="CY192" s="411"/>
      <c r="CZ192" s="411"/>
      <c r="DA192" s="411"/>
      <c r="DB192" s="411"/>
      <c r="DC192" s="411"/>
      <c r="DD192" s="411"/>
      <c r="DE192" s="411"/>
      <c r="DF192" s="411"/>
      <c r="DG192" s="411"/>
      <c r="DH192" s="411"/>
      <c r="DI192" s="411"/>
      <c r="DJ192" s="411"/>
      <c r="DK192" s="411"/>
      <c r="DL192" s="411"/>
      <c r="DM192" s="411"/>
      <c r="DN192" s="411"/>
      <c r="DO192" s="411"/>
      <c r="DP192" s="411"/>
      <c r="DQ192" s="411"/>
      <c r="DR192" s="411"/>
      <c r="DS192" s="411"/>
      <c r="DT192" s="411"/>
      <c r="DU192" s="411"/>
      <c r="DV192" s="411"/>
      <c r="DW192" s="411"/>
      <c r="DX192" s="411"/>
      <c r="DY192" s="411"/>
      <c r="DZ192" s="411"/>
      <c r="EA192" s="411"/>
      <c r="EB192" s="411"/>
      <c r="EC192" s="411"/>
      <c r="ED192" s="411"/>
      <c r="EE192" s="411"/>
      <c r="EF192" s="411"/>
      <c r="EG192" s="411"/>
      <c r="EH192" s="411"/>
      <c r="EI192" s="411"/>
      <c r="EJ192" s="411"/>
      <c r="EK192" s="411"/>
      <c r="EL192" s="411"/>
      <c r="EM192" s="411"/>
      <c r="EN192" s="411"/>
      <c r="EO192" s="411"/>
      <c r="EP192" s="411"/>
      <c r="EQ192" s="411"/>
      <c r="ER192" s="411"/>
      <c r="ES192" s="411"/>
      <c r="ET192" s="411"/>
      <c r="EU192" s="411"/>
      <c r="EV192" s="411"/>
      <c r="EW192" s="411"/>
      <c r="EX192" s="411"/>
      <c r="EY192" s="411"/>
      <c r="EZ192" s="411"/>
      <c r="FA192" s="411"/>
      <c r="FB192" s="411"/>
      <c r="FC192" s="411"/>
      <c r="FD192" s="411"/>
      <c r="FE192" s="411"/>
      <c r="FF192" s="411"/>
      <c r="FG192" s="411"/>
      <c r="FH192" s="411"/>
      <c r="FI192" s="411"/>
      <c r="FJ192" s="411"/>
      <c r="FK192" s="411"/>
      <c r="FL192" s="411"/>
      <c r="FM192" s="411"/>
      <c r="FN192" s="411"/>
      <c r="FO192" s="411"/>
      <c r="FP192" s="411"/>
      <c r="FQ192" s="411"/>
      <c r="FR192" s="411"/>
      <c r="FS192" s="411"/>
      <c r="FT192" s="411"/>
      <c r="FU192" s="411"/>
      <c r="FV192" s="411"/>
      <c r="FW192" s="411"/>
      <c r="FX192" s="411"/>
      <c r="FY192" s="411"/>
      <c r="FZ192" s="411"/>
      <c r="GA192" s="411"/>
      <c r="GB192" s="411"/>
      <c r="GC192" s="411"/>
      <c r="GD192" s="411"/>
      <c r="GE192" s="411"/>
      <c r="GF192" s="411"/>
      <c r="GG192" s="411"/>
      <c r="GH192" s="411"/>
      <c r="GI192" s="411"/>
      <c r="GJ192" s="411"/>
      <c r="GK192" s="411"/>
      <c r="GL192" s="411"/>
      <c r="GM192" s="411"/>
      <c r="GN192" s="411"/>
      <c r="GO192" s="411"/>
      <c r="GP192" s="411"/>
      <c r="GQ192" s="411"/>
      <c r="GR192" s="411"/>
      <c r="GS192" s="411"/>
      <c r="GT192" s="411"/>
      <c r="GU192" s="411"/>
      <c r="GV192" s="411"/>
      <c r="GW192" s="411"/>
      <c r="GX192" s="411"/>
      <c r="GY192" s="411"/>
      <c r="GZ192" s="411"/>
      <c r="HA192" s="411"/>
      <c r="HB192" s="411"/>
      <c r="HC192" s="411"/>
      <c r="HD192" s="411"/>
      <c r="HE192" s="411"/>
      <c r="HF192" s="411"/>
      <c r="HG192" s="411"/>
      <c r="HH192" s="411"/>
      <c r="HI192" s="411"/>
      <c r="HJ192" s="411"/>
      <c r="HK192" s="411"/>
      <c r="HL192" s="411"/>
      <c r="HM192" s="411"/>
      <c r="HN192" s="411"/>
      <c r="HO192" s="411"/>
      <c r="HP192" s="411"/>
      <c r="HQ192" s="411"/>
      <c r="HR192" s="411"/>
      <c r="HS192" s="411"/>
      <c r="HT192" s="411"/>
      <c r="HU192" s="411"/>
      <c r="HV192" s="411"/>
      <c r="HW192" s="411"/>
    </row>
    <row r="193" spans="1:247" s="412" customFormat="1" ht="34.5" customHeight="1" x14ac:dyDescent="0.2">
      <c r="A193" s="448"/>
      <c r="B193" s="446" t="s">
        <v>392</v>
      </c>
      <c r="C193" s="444" t="s">
        <v>824</v>
      </c>
      <c r="D193" s="1075"/>
      <c r="E193" s="1106" t="s">
        <v>120</v>
      </c>
      <c r="F193" s="1106" t="s">
        <v>29</v>
      </c>
      <c r="G193" s="1066" t="s">
        <v>686</v>
      </c>
      <c r="H193" s="1107"/>
      <c r="I193" s="1106" t="s">
        <v>56</v>
      </c>
      <c r="J193" s="1106" t="s">
        <v>56</v>
      </c>
      <c r="K193" s="1106" t="s">
        <v>826</v>
      </c>
      <c r="L193" s="1108" t="s">
        <v>42</v>
      </c>
      <c r="M193" s="1177"/>
      <c r="N193" s="1167">
        <v>15</v>
      </c>
      <c r="O193" s="1066"/>
      <c r="P193" s="1066"/>
      <c r="Q193" s="1066"/>
      <c r="R193" s="1066"/>
      <c r="S193" s="1183"/>
      <c r="T193" s="1319"/>
      <c r="U193" s="1319"/>
      <c r="V193" s="1087">
        <v>1</v>
      </c>
      <c r="W193" s="640" t="s">
        <v>314</v>
      </c>
      <c r="X193" s="640" t="s">
        <v>350</v>
      </c>
      <c r="Y193" s="640" t="s">
        <v>354</v>
      </c>
      <c r="Z193" s="449">
        <v>1</v>
      </c>
      <c r="AA193" s="386" t="s">
        <v>314</v>
      </c>
      <c r="AB193" s="386" t="s">
        <v>350</v>
      </c>
      <c r="AC193" s="386" t="s">
        <v>354</v>
      </c>
      <c r="AD193" s="1319"/>
      <c r="AE193" s="937" t="str">
        <f t="shared" si="27"/>
        <v/>
      </c>
      <c r="AF193" s="645">
        <v>1</v>
      </c>
      <c r="AG193" s="640" t="s">
        <v>314</v>
      </c>
      <c r="AH193" s="640" t="s">
        <v>315</v>
      </c>
      <c r="AI193" s="640" t="s">
        <v>359</v>
      </c>
      <c r="AJ193" s="449">
        <v>1</v>
      </c>
      <c r="AK193" s="386" t="s">
        <v>314</v>
      </c>
      <c r="AL193" s="386" t="s">
        <v>358</v>
      </c>
      <c r="AM193" s="460" t="s">
        <v>359</v>
      </c>
      <c r="AN193" s="466" t="s">
        <v>612</v>
      </c>
      <c r="AO193" s="411"/>
      <c r="AP193" s="411"/>
      <c r="AQ193" s="411"/>
      <c r="AR193" s="411"/>
      <c r="AS193" s="411"/>
      <c r="AT193" s="411"/>
      <c r="AU193" s="411"/>
      <c r="AV193" s="411"/>
      <c r="AW193" s="411"/>
      <c r="AX193" s="411"/>
      <c r="AY193" s="411"/>
      <c r="AZ193" s="411"/>
      <c r="BA193" s="411"/>
      <c r="BB193" s="411"/>
      <c r="BC193" s="411"/>
      <c r="BD193" s="411"/>
      <c r="BE193" s="411"/>
      <c r="BF193" s="411"/>
      <c r="BG193" s="411"/>
      <c r="BH193" s="502"/>
      <c r="BI193" s="411"/>
      <c r="BJ193" s="411"/>
      <c r="BK193" s="411"/>
      <c r="BL193" s="411"/>
      <c r="BM193" s="411"/>
      <c r="BN193" s="411"/>
      <c r="BO193" s="411"/>
      <c r="BP193" s="411"/>
      <c r="BQ193" s="411"/>
      <c r="BR193" s="411"/>
      <c r="BS193" s="411"/>
      <c r="BT193" s="411"/>
      <c r="BU193" s="411"/>
      <c r="BV193" s="411"/>
      <c r="BW193" s="411"/>
      <c r="BX193" s="411"/>
      <c r="BY193" s="411"/>
      <c r="BZ193" s="411"/>
      <c r="CA193" s="411"/>
      <c r="CB193" s="411"/>
      <c r="CC193" s="411"/>
      <c r="CD193" s="411"/>
      <c r="CE193" s="411"/>
      <c r="CF193" s="411"/>
      <c r="CG193" s="411"/>
      <c r="CH193" s="411"/>
      <c r="CI193" s="411"/>
      <c r="CJ193" s="411"/>
      <c r="CK193" s="411"/>
      <c r="CL193" s="411"/>
      <c r="CM193" s="411"/>
      <c r="CN193" s="411"/>
      <c r="CO193" s="411"/>
      <c r="CP193" s="411"/>
      <c r="CQ193" s="411"/>
      <c r="CR193" s="411"/>
      <c r="CS193" s="411"/>
      <c r="CT193" s="411"/>
      <c r="CU193" s="411"/>
      <c r="CV193" s="411"/>
      <c r="CW193" s="411"/>
      <c r="CX193" s="411"/>
      <c r="CY193" s="411"/>
      <c r="CZ193" s="411"/>
      <c r="DA193" s="411"/>
      <c r="DB193" s="411"/>
      <c r="DC193" s="411"/>
      <c r="DD193" s="411"/>
      <c r="DE193" s="411"/>
      <c r="DF193" s="411"/>
      <c r="DG193" s="411"/>
      <c r="DH193" s="411"/>
      <c r="DI193" s="411"/>
      <c r="DJ193" s="411"/>
      <c r="DK193" s="411"/>
      <c r="DL193" s="411"/>
      <c r="DM193" s="411"/>
      <c r="DN193" s="411"/>
      <c r="DO193" s="411"/>
      <c r="DP193" s="411"/>
      <c r="DQ193" s="411"/>
      <c r="DR193" s="411"/>
      <c r="DS193" s="411"/>
      <c r="DT193" s="411"/>
      <c r="DU193" s="411"/>
      <c r="DV193" s="411"/>
      <c r="DW193" s="411"/>
      <c r="DX193" s="411"/>
      <c r="DY193" s="411"/>
      <c r="DZ193" s="411"/>
      <c r="EA193" s="411"/>
      <c r="EB193" s="411"/>
      <c r="EC193" s="411"/>
      <c r="ED193" s="411"/>
      <c r="EE193" s="411"/>
      <c r="EF193" s="411"/>
      <c r="EG193" s="411"/>
      <c r="EH193" s="411"/>
      <c r="EI193" s="411"/>
      <c r="EJ193" s="411"/>
      <c r="EK193" s="411"/>
      <c r="EL193" s="411"/>
      <c r="EM193" s="411"/>
      <c r="EN193" s="411"/>
      <c r="EO193" s="411"/>
      <c r="EP193" s="411"/>
      <c r="EQ193" s="411"/>
      <c r="ER193" s="411"/>
      <c r="ES193" s="411"/>
      <c r="ET193" s="411"/>
      <c r="EU193" s="411"/>
      <c r="EV193" s="411"/>
      <c r="EW193" s="411"/>
      <c r="EX193" s="411"/>
      <c r="EY193" s="411"/>
      <c r="EZ193" s="411"/>
      <c r="FA193" s="411"/>
      <c r="FB193" s="411"/>
      <c r="FC193" s="411"/>
      <c r="FD193" s="411"/>
      <c r="FE193" s="411"/>
      <c r="FF193" s="411"/>
      <c r="FG193" s="411"/>
      <c r="FH193" s="411"/>
      <c r="FI193" s="411"/>
      <c r="FJ193" s="411"/>
      <c r="FK193" s="411"/>
      <c r="FL193" s="411"/>
      <c r="FM193" s="411"/>
      <c r="FN193" s="411"/>
      <c r="FO193" s="411"/>
      <c r="FP193" s="411"/>
      <c r="FQ193" s="411"/>
      <c r="FR193" s="411"/>
      <c r="FS193" s="411"/>
      <c r="FT193" s="411"/>
      <c r="FU193" s="411"/>
      <c r="FV193" s="411"/>
      <c r="FW193" s="411"/>
      <c r="FX193" s="411"/>
      <c r="FY193" s="411"/>
      <c r="FZ193" s="411"/>
      <c r="GA193" s="411"/>
      <c r="GB193" s="411"/>
      <c r="GC193" s="411"/>
      <c r="GD193" s="411"/>
      <c r="GE193" s="411"/>
      <c r="GF193" s="411"/>
      <c r="GG193" s="411"/>
      <c r="GH193" s="411"/>
      <c r="GI193" s="411"/>
      <c r="GJ193" s="411"/>
      <c r="GK193" s="411"/>
      <c r="GL193" s="411"/>
      <c r="GM193" s="411"/>
      <c r="GN193" s="411"/>
      <c r="GO193" s="411"/>
      <c r="GP193" s="411"/>
      <c r="GQ193" s="411"/>
      <c r="GR193" s="411"/>
      <c r="GS193" s="411"/>
      <c r="GT193" s="411"/>
      <c r="GU193" s="411"/>
      <c r="GV193" s="411"/>
      <c r="GW193" s="411"/>
      <c r="GX193" s="411"/>
      <c r="GY193" s="411"/>
      <c r="GZ193" s="411"/>
      <c r="HA193" s="411"/>
      <c r="HB193" s="411"/>
      <c r="HC193" s="411"/>
      <c r="HD193" s="411"/>
      <c r="HE193" s="411"/>
      <c r="HF193" s="411"/>
      <c r="HG193" s="411"/>
      <c r="HH193" s="411"/>
      <c r="HI193" s="411"/>
      <c r="HJ193" s="411"/>
      <c r="HK193" s="411"/>
      <c r="HL193" s="411"/>
      <c r="HM193" s="411"/>
      <c r="HN193" s="411"/>
      <c r="HO193" s="411"/>
      <c r="HP193" s="411"/>
      <c r="HQ193" s="411"/>
      <c r="HR193" s="411"/>
      <c r="HS193" s="411"/>
      <c r="HT193" s="411"/>
      <c r="HU193" s="411"/>
      <c r="HV193" s="411"/>
      <c r="HW193" s="411"/>
    </row>
    <row r="194" spans="1:247" s="671" customFormat="1" ht="57.75" customHeight="1" x14ac:dyDescent="0.2">
      <c r="A194" s="725"/>
      <c r="B194" s="725" t="s">
        <v>470</v>
      </c>
      <c r="C194" s="726" t="s">
        <v>530</v>
      </c>
      <c r="D194" s="1077" t="s">
        <v>822</v>
      </c>
      <c r="E194" s="1125" t="s">
        <v>120</v>
      </c>
      <c r="F194" s="1126" t="s">
        <v>1129</v>
      </c>
      <c r="G194" s="1066" t="s">
        <v>1104</v>
      </c>
      <c r="H194" s="1127"/>
      <c r="I194" s="1128" t="s">
        <v>30</v>
      </c>
      <c r="J194" s="1128" t="s">
        <v>30</v>
      </c>
      <c r="K194" s="1129" t="s">
        <v>823</v>
      </c>
      <c r="L194" s="1130">
        <v>70</v>
      </c>
      <c r="M194" s="1181"/>
      <c r="N194" s="1167">
        <v>22</v>
      </c>
      <c r="O194" s="1066"/>
      <c r="P194" s="1066"/>
      <c r="Q194" s="1066"/>
      <c r="R194" s="1066"/>
      <c r="S194" s="1183"/>
      <c r="T194" s="1319" t="s">
        <v>1209</v>
      </c>
      <c r="U194" s="1319" t="s">
        <v>1209</v>
      </c>
      <c r="V194" s="1087">
        <v>1</v>
      </c>
      <c r="W194" s="640" t="s">
        <v>314</v>
      </c>
      <c r="X194" s="640" t="s">
        <v>312</v>
      </c>
      <c r="Y194" s="640" t="s">
        <v>1096</v>
      </c>
      <c r="Z194" s="449">
        <v>1</v>
      </c>
      <c r="AA194" s="386" t="s">
        <v>314</v>
      </c>
      <c r="AB194" s="386" t="s">
        <v>312</v>
      </c>
      <c r="AC194" s="386" t="s">
        <v>1096</v>
      </c>
      <c r="AD194" s="1319" t="s">
        <v>1209</v>
      </c>
      <c r="AE194" s="937" t="str">
        <f t="shared" si="27"/>
        <v>100% CT DM / dépôt copie sur CELENE / devoir-pdf</v>
      </c>
      <c r="AF194" s="645">
        <v>1</v>
      </c>
      <c r="AG194" s="640" t="s">
        <v>314</v>
      </c>
      <c r="AH194" s="640" t="s">
        <v>358</v>
      </c>
      <c r="AI194" s="640" t="s">
        <v>359</v>
      </c>
      <c r="AJ194" s="449">
        <v>1</v>
      </c>
      <c r="AK194" s="386" t="s">
        <v>314</v>
      </c>
      <c r="AL194" s="386" t="s">
        <v>358</v>
      </c>
      <c r="AM194" s="460" t="s">
        <v>359</v>
      </c>
      <c r="AN194" s="628" t="s">
        <v>611</v>
      </c>
      <c r="AO194" s="679"/>
      <c r="AP194" s="679"/>
      <c r="AQ194" s="679"/>
      <c r="AR194" s="679"/>
      <c r="AS194" s="679"/>
      <c r="AT194" s="679"/>
      <c r="AU194" s="679"/>
      <c r="AV194" s="679"/>
      <c r="AW194" s="679"/>
      <c r="AX194" s="679"/>
      <c r="AY194" s="679"/>
      <c r="AZ194" s="679"/>
      <c r="BA194" s="679"/>
      <c r="BB194" s="679"/>
      <c r="BC194" s="679"/>
      <c r="BD194" s="679"/>
      <c r="BE194" s="679"/>
      <c r="BF194" s="679"/>
      <c r="BG194" s="679"/>
      <c r="BH194" s="679"/>
      <c r="BI194" s="679"/>
      <c r="BJ194" s="679"/>
      <c r="BK194" s="679"/>
      <c r="BL194" s="679"/>
      <c r="BM194" s="679"/>
      <c r="BN194" s="679"/>
      <c r="BO194" s="679"/>
      <c r="BP194" s="679"/>
      <c r="BQ194" s="679"/>
      <c r="BR194" s="679"/>
      <c r="BS194" s="679"/>
      <c r="BT194" s="679"/>
      <c r="BU194" s="679"/>
      <c r="BV194" s="679"/>
      <c r="BW194" s="679"/>
      <c r="BX194" s="679"/>
      <c r="BY194" s="679"/>
      <c r="BZ194" s="679"/>
      <c r="CA194" s="679"/>
      <c r="CB194" s="679"/>
      <c r="CC194" s="679"/>
      <c r="CD194" s="679"/>
      <c r="CE194" s="679"/>
      <c r="CF194" s="679"/>
      <c r="CG194" s="679"/>
      <c r="CH194" s="679"/>
      <c r="CI194" s="679"/>
      <c r="CJ194" s="679"/>
      <c r="CK194" s="679"/>
      <c r="CL194" s="679"/>
      <c r="CM194" s="679"/>
      <c r="CN194" s="679"/>
      <c r="CO194" s="679"/>
      <c r="CP194" s="679"/>
      <c r="CQ194" s="679"/>
      <c r="CR194" s="679"/>
      <c r="CS194" s="679"/>
      <c r="CT194" s="679"/>
      <c r="CU194" s="679"/>
      <c r="CV194" s="679"/>
      <c r="CW194" s="679"/>
      <c r="CX194" s="679"/>
      <c r="CY194" s="679"/>
      <c r="CZ194" s="679"/>
      <c r="DA194" s="679"/>
      <c r="DB194" s="679"/>
      <c r="DC194" s="679"/>
      <c r="DD194" s="679"/>
      <c r="DE194" s="679"/>
      <c r="DF194" s="679"/>
      <c r="DG194" s="679"/>
      <c r="DH194" s="679"/>
      <c r="DI194" s="679"/>
      <c r="DJ194" s="679"/>
      <c r="DK194" s="679"/>
      <c r="DL194" s="679"/>
      <c r="DM194" s="679"/>
      <c r="DN194" s="679"/>
      <c r="DO194" s="679"/>
      <c r="DP194" s="679"/>
      <c r="DQ194" s="679"/>
      <c r="DR194" s="679"/>
      <c r="DS194" s="679"/>
      <c r="DT194" s="679"/>
      <c r="DU194" s="679"/>
      <c r="DV194" s="679"/>
      <c r="DW194" s="679"/>
      <c r="DX194" s="679"/>
      <c r="DY194" s="679"/>
      <c r="DZ194" s="679"/>
      <c r="EA194" s="679"/>
      <c r="EB194" s="679"/>
      <c r="EC194" s="679"/>
      <c r="ED194" s="679"/>
      <c r="EE194" s="679"/>
      <c r="EF194" s="679"/>
      <c r="EG194" s="679"/>
      <c r="EH194" s="679"/>
      <c r="EI194" s="679"/>
      <c r="EJ194" s="679"/>
      <c r="EK194" s="679"/>
      <c r="EL194" s="679"/>
      <c r="EM194" s="679"/>
      <c r="EN194" s="679"/>
      <c r="EO194" s="679"/>
      <c r="EP194" s="679"/>
      <c r="EQ194" s="679"/>
      <c r="ER194" s="679"/>
      <c r="ES194" s="679"/>
      <c r="ET194" s="679"/>
      <c r="EU194" s="679"/>
      <c r="EV194" s="679"/>
      <c r="EW194" s="679"/>
      <c r="EX194" s="679"/>
      <c r="EY194" s="679"/>
      <c r="EZ194" s="679"/>
      <c r="FA194" s="679"/>
      <c r="FB194" s="679"/>
      <c r="FC194" s="679"/>
      <c r="FD194" s="679"/>
      <c r="FE194" s="679"/>
      <c r="FF194" s="679"/>
      <c r="FG194" s="679"/>
      <c r="FH194" s="679"/>
      <c r="FI194" s="679"/>
      <c r="FJ194" s="679"/>
      <c r="FK194" s="679"/>
      <c r="FL194" s="679"/>
      <c r="FM194" s="679"/>
      <c r="FN194" s="679"/>
      <c r="FO194" s="679"/>
      <c r="FP194" s="679"/>
      <c r="FQ194" s="679"/>
      <c r="FR194" s="679"/>
      <c r="FS194" s="679"/>
      <c r="FT194" s="679"/>
      <c r="FU194" s="679"/>
      <c r="FV194" s="679"/>
      <c r="FW194" s="679"/>
      <c r="FX194" s="679"/>
      <c r="FY194" s="679"/>
      <c r="FZ194" s="679"/>
      <c r="GA194" s="679"/>
      <c r="GB194" s="679"/>
      <c r="GC194" s="679"/>
      <c r="GD194" s="679"/>
      <c r="GE194" s="679"/>
      <c r="GF194" s="679"/>
      <c r="GG194" s="679"/>
      <c r="GH194" s="679"/>
      <c r="GI194" s="679"/>
      <c r="GJ194" s="679"/>
      <c r="GK194" s="679"/>
      <c r="GL194" s="679"/>
      <c r="GM194" s="679"/>
      <c r="GN194" s="679"/>
      <c r="GO194" s="679"/>
      <c r="GP194" s="679"/>
      <c r="GQ194" s="679"/>
      <c r="GR194" s="679"/>
      <c r="GS194" s="679"/>
      <c r="GT194" s="679"/>
      <c r="GU194" s="679"/>
      <c r="GV194" s="679"/>
      <c r="GW194" s="679"/>
      <c r="GX194" s="679"/>
      <c r="GY194" s="679"/>
      <c r="GZ194" s="679"/>
      <c r="HA194" s="679"/>
      <c r="HB194" s="679"/>
      <c r="HC194" s="679"/>
      <c r="HD194" s="679"/>
      <c r="HE194" s="679"/>
      <c r="HF194" s="679"/>
      <c r="HG194" s="679"/>
      <c r="HH194" s="679"/>
      <c r="HI194" s="679"/>
      <c r="HJ194" s="679"/>
      <c r="HK194" s="679"/>
      <c r="HL194" s="679"/>
      <c r="HM194" s="679"/>
      <c r="HN194" s="679"/>
      <c r="HO194" s="679"/>
      <c r="HP194" s="679"/>
      <c r="HQ194" s="679"/>
      <c r="HR194" s="679"/>
      <c r="HS194" s="679"/>
      <c r="HT194" s="679"/>
      <c r="HU194" s="679"/>
      <c r="HV194" s="679"/>
      <c r="HW194" s="679"/>
      <c r="HX194" s="679"/>
      <c r="HY194" s="679"/>
      <c r="HZ194" s="679"/>
      <c r="IA194" s="679"/>
      <c r="IB194" s="679"/>
      <c r="IC194" s="679"/>
      <c r="ID194" s="679"/>
      <c r="IE194" s="679"/>
      <c r="IF194" s="679"/>
      <c r="IG194" s="679"/>
      <c r="IH194" s="679"/>
      <c r="II194" s="679"/>
      <c r="IJ194" s="679"/>
      <c r="IK194" s="679"/>
      <c r="IL194" s="679"/>
      <c r="IM194" s="679"/>
    </row>
    <row r="195" spans="1:247" s="521" customFormat="1" ht="34.5" customHeight="1" x14ac:dyDescent="0.2">
      <c r="A195" s="547" t="s">
        <v>1117</v>
      </c>
      <c r="B195" s="547" t="s">
        <v>473</v>
      </c>
      <c r="C195" s="548" t="s">
        <v>188</v>
      </c>
      <c r="D195" s="1076" t="s">
        <v>554</v>
      </c>
      <c r="E195" s="1122" t="s">
        <v>682</v>
      </c>
      <c r="F195" s="1122"/>
      <c r="G195" s="1122"/>
      <c r="H195" s="1123"/>
      <c r="I195" s="1123">
        <f>+I$174+I$182+I196</f>
        <v>30</v>
      </c>
      <c r="J195" s="1123">
        <f>+J$174+J$182+J196</f>
        <v>30</v>
      </c>
      <c r="K195" s="1123"/>
      <c r="L195" s="1124"/>
      <c r="M195" s="1180"/>
      <c r="N195" s="1169"/>
      <c r="O195" s="1012"/>
      <c r="P195" s="1012"/>
      <c r="Q195" s="1012"/>
      <c r="R195" s="1012"/>
      <c r="S195" s="1170"/>
      <c r="T195" s="553"/>
      <c r="U195" s="553"/>
      <c r="V195" s="1058"/>
      <c r="W195" s="555"/>
      <c r="X195" s="555"/>
      <c r="Y195" s="555"/>
      <c r="Z195" s="556"/>
      <c r="AA195" s="549"/>
      <c r="AB195" s="557"/>
      <c r="AC195" s="558"/>
      <c r="AD195" s="942"/>
      <c r="AE195" s="942"/>
      <c r="AF195" s="559"/>
      <c r="AG195" s="557"/>
      <c r="AH195" s="557"/>
      <c r="AI195" s="557"/>
      <c r="AJ195" s="559"/>
      <c r="AK195" s="557"/>
      <c r="AL195" s="557"/>
      <c r="AM195" s="557"/>
      <c r="AN195" s="560"/>
    </row>
    <row r="196" spans="1:247" s="521" customFormat="1" ht="34.5" customHeight="1" x14ac:dyDescent="0.2">
      <c r="A196" s="524" t="s">
        <v>828</v>
      </c>
      <c r="B196" s="524" t="s">
        <v>474</v>
      </c>
      <c r="C196" s="525" t="s">
        <v>475</v>
      </c>
      <c r="D196" s="1074"/>
      <c r="E196" s="1110" t="s">
        <v>726</v>
      </c>
      <c r="F196" s="1110"/>
      <c r="G196" s="1111" t="s">
        <v>681</v>
      </c>
      <c r="H196" s="1065"/>
      <c r="I196" s="1112">
        <v>7</v>
      </c>
      <c r="J196" s="1065">
        <v>7</v>
      </c>
      <c r="K196" s="1112"/>
      <c r="L196" s="1113"/>
      <c r="M196" s="1178"/>
      <c r="N196" s="1165"/>
      <c r="O196" s="1065"/>
      <c r="P196" s="1021"/>
      <c r="Q196" s="1021"/>
      <c r="R196" s="1021"/>
      <c r="S196" s="1166"/>
      <c r="T196" s="530"/>
      <c r="U196" s="530"/>
      <c r="V196" s="1050"/>
      <c r="W196" s="532"/>
      <c r="X196" s="532"/>
      <c r="Y196" s="532"/>
      <c r="Z196" s="533"/>
      <c r="AA196" s="534"/>
      <c r="AB196" s="534"/>
      <c r="AC196" s="534"/>
      <c r="AD196" s="943"/>
      <c r="AE196" s="943"/>
      <c r="AF196" s="535"/>
      <c r="AG196" s="534"/>
      <c r="AH196" s="534"/>
      <c r="AI196" s="534"/>
      <c r="AJ196" s="535"/>
      <c r="AK196" s="534"/>
      <c r="AL196" s="534"/>
      <c r="AM196" s="534"/>
      <c r="AN196" s="536"/>
    </row>
    <row r="197" spans="1:247" s="412" customFormat="1" ht="34.5" customHeight="1" x14ac:dyDescent="0.2">
      <c r="A197" s="448"/>
      <c r="B197" s="446" t="s">
        <v>486</v>
      </c>
      <c r="C197" s="445" t="s">
        <v>206</v>
      </c>
      <c r="D197" s="1075"/>
      <c r="E197" s="1106" t="s">
        <v>120</v>
      </c>
      <c r="F197" s="1106"/>
      <c r="G197" s="1066" t="s">
        <v>681</v>
      </c>
      <c r="H197" s="1107"/>
      <c r="I197" s="1106" t="s">
        <v>56</v>
      </c>
      <c r="J197" s="1106">
        <v>2</v>
      </c>
      <c r="K197" s="1106" t="s">
        <v>813</v>
      </c>
      <c r="L197" s="1108" t="s">
        <v>57</v>
      </c>
      <c r="M197" s="1177"/>
      <c r="N197" s="1167"/>
      <c r="O197" s="1066"/>
      <c r="P197" s="1066">
        <v>24</v>
      </c>
      <c r="Q197" s="1066"/>
      <c r="R197" s="1066"/>
      <c r="S197" s="1183"/>
      <c r="T197" s="1319"/>
      <c r="U197" s="1319"/>
      <c r="V197" s="1087" t="s">
        <v>756</v>
      </c>
      <c r="W197" s="640" t="s">
        <v>348</v>
      </c>
      <c r="X197" s="640" t="s">
        <v>349</v>
      </c>
      <c r="Y197" s="640" t="s">
        <v>440</v>
      </c>
      <c r="Z197" s="449">
        <v>1</v>
      </c>
      <c r="AA197" s="386" t="s">
        <v>314</v>
      </c>
      <c r="AB197" s="386" t="s">
        <v>312</v>
      </c>
      <c r="AC197" s="386" t="s">
        <v>353</v>
      </c>
      <c r="AD197" s="1319"/>
      <c r="AE197" s="937" t="str">
        <f t="shared" ref="AE197:AE199" si="28">IF(AD197="","",+AD197)</f>
        <v/>
      </c>
      <c r="AF197" s="645">
        <v>1</v>
      </c>
      <c r="AG197" s="640" t="s">
        <v>314</v>
      </c>
      <c r="AH197" s="640" t="s">
        <v>312</v>
      </c>
      <c r="AI197" s="640" t="s">
        <v>353</v>
      </c>
      <c r="AJ197" s="449">
        <v>1</v>
      </c>
      <c r="AK197" s="386" t="s">
        <v>314</v>
      </c>
      <c r="AL197" s="386" t="s">
        <v>312</v>
      </c>
      <c r="AM197" s="460" t="s">
        <v>353</v>
      </c>
      <c r="AN197" s="466" t="s">
        <v>608</v>
      </c>
      <c r="AO197" s="411"/>
      <c r="AP197" s="411"/>
      <c r="AQ197" s="411"/>
      <c r="AR197" s="411"/>
      <c r="AS197" s="411"/>
      <c r="AT197" s="411"/>
      <c r="AU197" s="411"/>
      <c r="AV197" s="411"/>
      <c r="AW197" s="411"/>
      <c r="AX197" s="411"/>
      <c r="AY197" s="411"/>
      <c r="AZ197" s="411"/>
      <c r="BA197" s="411"/>
      <c r="BB197" s="411"/>
      <c r="BC197" s="411"/>
      <c r="BD197" s="411"/>
      <c r="BE197" s="411"/>
      <c r="BF197" s="411"/>
      <c r="BG197" s="411"/>
      <c r="BH197" s="502"/>
      <c r="BI197" s="411"/>
      <c r="BJ197" s="411"/>
      <c r="BK197" s="411"/>
      <c r="BL197" s="411"/>
      <c r="BM197" s="411"/>
      <c r="BN197" s="411"/>
      <c r="BO197" s="411"/>
      <c r="BP197" s="411"/>
      <c r="BQ197" s="411"/>
      <c r="BR197" s="411"/>
      <c r="BS197" s="411"/>
      <c r="BT197" s="411"/>
      <c r="BU197" s="411"/>
      <c r="BV197" s="411"/>
      <c r="BW197" s="411"/>
      <c r="BX197" s="411"/>
      <c r="BY197" s="411"/>
      <c r="BZ197" s="411"/>
      <c r="CA197" s="411"/>
      <c r="CB197" s="411"/>
      <c r="CC197" s="411"/>
      <c r="CD197" s="411"/>
      <c r="CE197" s="411"/>
      <c r="CF197" s="411"/>
      <c r="CG197" s="411"/>
      <c r="CH197" s="411"/>
      <c r="CI197" s="411"/>
      <c r="CJ197" s="411"/>
      <c r="CK197" s="411"/>
      <c r="CL197" s="411"/>
      <c r="CM197" s="411"/>
      <c r="CN197" s="411"/>
      <c r="CO197" s="411"/>
      <c r="CP197" s="411"/>
      <c r="CQ197" s="411"/>
      <c r="CR197" s="411"/>
      <c r="CS197" s="411"/>
      <c r="CT197" s="411"/>
      <c r="CU197" s="411"/>
      <c r="CV197" s="411"/>
      <c r="CW197" s="411"/>
      <c r="CX197" s="411"/>
      <c r="CY197" s="411"/>
      <c r="CZ197" s="411"/>
      <c r="DA197" s="411"/>
      <c r="DB197" s="411"/>
      <c r="DC197" s="411"/>
      <c r="DD197" s="411"/>
      <c r="DE197" s="411"/>
      <c r="DF197" s="411"/>
      <c r="DG197" s="411"/>
      <c r="DH197" s="411"/>
      <c r="DI197" s="411"/>
      <c r="DJ197" s="411"/>
      <c r="DK197" s="411"/>
      <c r="DL197" s="411"/>
      <c r="DM197" s="411"/>
      <c r="DN197" s="411"/>
      <c r="DO197" s="411"/>
      <c r="DP197" s="411"/>
      <c r="DQ197" s="411"/>
      <c r="DR197" s="411"/>
      <c r="DS197" s="411"/>
      <c r="DT197" s="411"/>
      <c r="DU197" s="411"/>
      <c r="DV197" s="411"/>
      <c r="DW197" s="411"/>
      <c r="DX197" s="411"/>
      <c r="DY197" s="411"/>
      <c r="DZ197" s="411"/>
      <c r="EA197" s="411"/>
      <c r="EB197" s="411"/>
      <c r="EC197" s="411"/>
      <c r="ED197" s="411"/>
      <c r="EE197" s="411"/>
      <c r="EF197" s="411"/>
      <c r="EG197" s="411"/>
      <c r="EH197" s="411"/>
      <c r="EI197" s="411"/>
      <c r="EJ197" s="411"/>
      <c r="EK197" s="411"/>
      <c r="EL197" s="411"/>
      <c r="EM197" s="411"/>
      <c r="EN197" s="411"/>
      <c r="EO197" s="411"/>
      <c r="EP197" s="411"/>
      <c r="EQ197" s="411"/>
      <c r="ER197" s="411"/>
      <c r="ES197" s="411"/>
      <c r="ET197" s="411"/>
      <c r="EU197" s="411"/>
      <c r="EV197" s="411"/>
      <c r="EW197" s="411"/>
      <c r="EX197" s="411"/>
      <c r="EY197" s="411"/>
      <c r="EZ197" s="411"/>
      <c r="FA197" s="411"/>
      <c r="FB197" s="411"/>
      <c r="FC197" s="411"/>
      <c r="FD197" s="411"/>
      <c r="FE197" s="411"/>
      <c r="FF197" s="411"/>
      <c r="FG197" s="411"/>
      <c r="FH197" s="411"/>
      <c r="FI197" s="411"/>
      <c r="FJ197" s="411"/>
      <c r="FK197" s="411"/>
      <c r="FL197" s="411"/>
      <c r="FM197" s="411"/>
      <c r="FN197" s="411"/>
      <c r="FO197" s="411"/>
      <c r="FP197" s="411"/>
      <c r="FQ197" s="411"/>
      <c r="FR197" s="411"/>
      <c r="FS197" s="411"/>
      <c r="FT197" s="411"/>
      <c r="FU197" s="411"/>
      <c r="FV197" s="411"/>
      <c r="FW197" s="411"/>
      <c r="FX197" s="411"/>
      <c r="FY197" s="411"/>
      <c r="FZ197" s="411"/>
      <c r="GA197" s="411"/>
      <c r="GB197" s="411"/>
      <c r="GC197" s="411"/>
      <c r="GD197" s="411"/>
      <c r="GE197" s="411"/>
      <c r="GF197" s="411"/>
      <c r="GG197" s="411"/>
      <c r="GH197" s="411"/>
      <c r="GI197" s="411"/>
      <c r="GJ197" s="411"/>
      <c r="GK197" s="411"/>
      <c r="GL197" s="411"/>
      <c r="GM197" s="411"/>
      <c r="GN197" s="411"/>
      <c r="GO197" s="411"/>
      <c r="GP197" s="411"/>
      <c r="GQ197" s="411"/>
      <c r="GR197" s="411"/>
      <c r="GS197" s="411"/>
      <c r="GT197" s="411"/>
      <c r="GU197" s="411"/>
      <c r="GV197" s="411"/>
      <c r="GW197" s="411"/>
      <c r="GX197" s="411"/>
      <c r="GY197" s="411"/>
      <c r="GZ197" s="411"/>
      <c r="HA197" s="411"/>
      <c r="HB197" s="411"/>
      <c r="HC197" s="411"/>
      <c r="HD197" s="411"/>
      <c r="HE197" s="411"/>
      <c r="HF197" s="411"/>
      <c r="HG197" s="411"/>
      <c r="HH197" s="411"/>
      <c r="HI197" s="411"/>
      <c r="HJ197" s="411"/>
      <c r="HK197" s="411"/>
      <c r="HL197" s="411"/>
      <c r="HM197" s="411"/>
      <c r="HN197" s="411"/>
      <c r="HO197" s="411"/>
      <c r="HP197" s="411"/>
      <c r="HQ197" s="411"/>
      <c r="HR197" s="411"/>
      <c r="HS197" s="411"/>
      <c r="HT197" s="411"/>
      <c r="HU197" s="411"/>
      <c r="HV197" s="411"/>
      <c r="HW197" s="411"/>
    </row>
    <row r="198" spans="1:247" s="412" customFormat="1" ht="34.5" customHeight="1" x14ac:dyDescent="0.2">
      <c r="A198" s="448"/>
      <c r="B198" s="446" t="s">
        <v>487</v>
      </c>
      <c r="C198" s="444" t="s">
        <v>225</v>
      </c>
      <c r="D198" s="1075" t="s">
        <v>956</v>
      </c>
      <c r="E198" s="1106" t="s">
        <v>120</v>
      </c>
      <c r="F198" s="1131" t="s">
        <v>951</v>
      </c>
      <c r="G198" s="1066" t="s">
        <v>681</v>
      </c>
      <c r="H198" s="1107"/>
      <c r="I198" s="1106" t="s">
        <v>30</v>
      </c>
      <c r="J198" s="1106" t="s">
        <v>30</v>
      </c>
      <c r="K198" s="1106" t="s">
        <v>919</v>
      </c>
      <c r="L198" s="1108" t="s">
        <v>24</v>
      </c>
      <c r="M198" s="1177"/>
      <c r="N198" s="1167">
        <v>18</v>
      </c>
      <c r="O198" s="1066"/>
      <c r="P198" s="1066">
        <v>8</v>
      </c>
      <c r="Q198" s="1066"/>
      <c r="R198" s="1066"/>
      <c r="S198" s="1183"/>
      <c r="T198" s="1322"/>
      <c r="U198" s="1323"/>
      <c r="V198" s="1087">
        <v>1</v>
      </c>
      <c r="W198" s="640" t="s">
        <v>311</v>
      </c>
      <c r="X198" s="640" t="s">
        <v>393</v>
      </c>
      <c r="Y198" s="640"/>
      <c r="Z198" s="449">
        <v>1</v>
      </c>
      <c r="AA198" s="386" t="s">
        <v>314</v>
      </c>
      <c r="AB198" s="386" t="s">
        <v>358</v>
      </c>
      <c r="AC198" s="386" t="s">
        <v>359</v>
      </c>
      <c r="AD198" s="1319"/>
      <c r="AE198" s="937" t="str">
        <f t="shared" si="28"/>
        <v/>
      </c>
      <c r="AF198" s="645">
        <v>1</v>
      </c>
      <c r="AG198" s="640" t="s">
        <v>314</v>
      </c>
      <c r="AH198" s="640" t="s">
        <v>358</v>
      </c>
      <c r="AI198" s="640" t="s">
        <v>359</v>
      </c>
      <c r="AJ198" s="449">
        <v>1</v>
      </c>
      <c r="AK198" s="386" t="s">
        <v>314</v>
      </c>
      <c r="AL198" s="386" t="s">
        <v>358</v>
      </c>
      <c r="AM198" s="460" t="s">
        <v>359</v>
      </c>
      <c r="AN198" s="466" t="s">
        <v>609</v>
      </c>
      <c r="AO198" s="411"/>
      <c r="AP198" s="411"/>
      <c r="AQ198" s="411"/>
      <c r="AR198" s="411"/>
      <c r="AS198" s="411"/>
      <c r="AT198" s="411"/>
      <c r="AU198" s="411"/>
      <c r="AV198" s="411"/>
      <c r="AW198" s="411"/>
      <c r="AX198" s="411"/>
      <c r="AY198" s="411"/>
      <c r="AZ198" s="411"/>
      <c r="BA198" s="411"/>
      <c r="BB198" s="411"/>
      <c r="BC198" s="411"/>
      <c r="BD198" s="411"/>
      <c r="BE198" s="411"/>
      <c r="BF198" s="411"/>
      <c r="BG198" s="411"/>
      <c r="BH198" s="502"/>
      <c r="BI198" s="411"/>
      <c r="BJ198" s="411"/>
      <c r="BK198" s="411"/>
      <c r="BL198" s="411"/>
      <c r="BM198" s="411"/>
      <c r="BN198" s="411"/>
      <c r="BO198" s="411"/>
      <c r="BP198" s="411"/>
      <c r="BQ198" s="411"/>
      <c r="BR198" s="411"/>
      <c r="BS198" s="411"/>
      <c r="BT198" s="411"/>
      <c r="BU198" s="411"/>
      <c r="BV198" s="411"/>
      <c r="BW198" s="411"/>
      <c r="BX198" s="411"/>
      <c r="BY198" s="411"/>
      <c r="BZ198" s="411"/>
      <c r="CA198" s="411"/>
      <c r="CB198" s="411"/>
      <c r="CC198" s="411"/>
      <c r="CD198" s="411"/>
      <c r="CE198" s="411"/>
      <c r="CF198" s="411"/>
      <c r="CG198" s="411"/>
      <c r="CH198" s="411"/>
      <c r="CI198" s="411"/>
      <c r="CJ198" s="411"/>
      <c r="CK198" s="411"/>
      <c r="CL198" s="411"/>
      <c r="CM198" s="411"/>
      <c r="CN198" s="411"/>
      <c r="CO198" s="411"/>
      <c r="CP198" s="411"/>
      <c r="CQ198" s="411"/>
      <c r="CR198" s="411"/>
      <c r="CS198" s="411"/>
      <c r="CT198" s="411"/>
      <c r="CU198" s="411"/>
      <c r="CV198" s="411"/>
      <c r="CW198" s="411"/>
      <c r="CX198" s="411"/>
      <c r="CY198" s="411"/>
      <c r="CZ198" s="411"/>
      <c r="DA198" s="411"/>
      <c r="DB198" s="411"/>
      <c r="DC198" s="411"/>
      <c r="DD198" s="411"/>
      <c r="DE198" s="411"/>
      <c r="DF198" s="411"/>
      <c r="DG198" s="411"/>
      <c r="DH198" s="411"/>
      <c r="DI198" s="411"/>
      <c r="DJ198" s="411"/>
      <c r="DK198" s="411"/>
      <c r="DL198" s="411"/>
      <c r="DM198" s="411"/>
      <c r="DN198" s="411"/>
      <c r="DO198" s="411"/>
      <c r="DP198" s="411"/>
      <c r="DQ198" s="411"/>
      <c r="DR198" s="411"/>
      <c r="DS198" s="411"/>
      <c r="DT198" s="411"/>
      <c r="DU198" s="411"/>
      <c r="DV198" s="411"/>
      <c r="DW198" s="411"/>
      <c r="DX198" s="411"/>
      <c r="DY198" s="411"/>
      <c r="DZ198" s="411"/>
      <c r="EA198" s="411"/>
      <c r="EB198" s="411"/>
      <c r="EC198" s="411"/>
      <c r="ED198" s="411"/>
      <c r="EE198" s="411"/>
      <c r="EF198" s="411"/>
      <c r="EG198" s="411"/>
      <c r="EH198" s="411"/>
      <c r="EI198" s="411"/>
      <c r="EJ198" s="411"/>
      <c r="EK198" s="411"/>
      <c r="EL198" s="411"/>
      <c r="EM198" s="411"/>
      <c r="EN198" s="411"/>
      <c r="EO198" s="411"/>
      <c r="EP198" s="411"/>
      <c r="EQ198" s="411"/>
      <c r="ER198" s="411"/>
      <c r="ES198" s="411"/>
      <c r="ET198" s="411"/>
      <c r="EU198" s="411"/>
      <c r="EV198" s="411"/>
      <c r="EW198" s="411"/>
      <c r="EX198" s="411"/>
      <c r="EY198" s="411"/>
      <c r="EZ198" s="411"/>
      <c r="FA198" s="411"/>
      <c r="FB198" s="411"/>
      <c r="FC198" s="411"/>
      <c r="FD198" s="411"/>
      <c r="FE198" s="411"/>
      <c r="FF198" s="411"/>
      <c r="FG198" s="411"/>
      <c r="FH198" s="411"/>
      <c r="FI198" s="411"/>
      <c r="FJ198" s="411"/>
      <c r="FK198" s="411"/>
      <c r="FL198" s="411"/>
      <c r="FM198" s="411"/>
      <c r="FN198" s="411"/>
      <c r="FO198" s="411"/>
      <c r="FP198" s="411"/>
      <c r="FQ198" s="411"/>
      <c r="FR198" s="411"/>
      <c r="FS198" s="411"/>
      <c r="FT198" s="411"/>
      <c r="FU198" s="411"/>
      <c r="FV198" s="411"/>
      <c r="FW198" s="411"/>
      <c r="FX198" s="411"/>
      <c r="FY198" s="411"/>
      <c r="FZ198" s="411"/>
      <c r="GA198" s="411"/>
      <c r="GB198" s="411"/>
      <c r="GC198" s="411"/>
      <c r="GD198" s="411"/>
      <c r="GE198" s="411"/>
      <c r="GF198" s="411"/>
      <c r="GG198" s="411"/>
      <c r="GH198" s="411"/>
      <c r="GI198" s="411"/>
      <c r="GJ198" s="411"/>
      <c r="GK198" s="411"/>
      <c r="GL198" s="411"/>
      <c r="GM198" s="411"/>
      <c r="GN198" s="411"/>
      <c r="GO198" s="411"/>
      <c r="GP198" s="411"/>
      <c r="GQ198" s="411"/>
      <c r="GR198" s="411"/>
      <c r="GS198" s="411"/>
      <c r="GT198" s="411"/>
      <c r="GU198" s="411"/>
      <c r="GV198" s="411"/>
      <c r="GW198" s="411"/>
      <c r="GX198" s="411"/>
      <c r="GY198" s="411"/>
      <c r="GZ198" s="411"/>
      <c r="HA198" s="411"/>
      <c r="HB198" s="411"/>
      <c r="HC198" s="411"/>
      <c r="HD198" s="411"/>
      <c r="HE198" s="411"/>
      <c r="HF198" s="411"/>
      <c r="HG198" s="411"/>
      <c r="HH198" s="411"/>
      <c r="HI198" s="411"/>
      <c r="HJ198" s="411"/>
      <c r="HK198" s="411"/>
      <c r="HL198" s="411"/>
      <c r="HM198" s="411"/>
      <c r="HN198" s="411"/>
      <c r="HO198" s="411"/>
      <c r="HP198" s="411"/>
      <c r="HQ198" s="411"/>
      <c r="HR198" s="411"/>
      <c r="HS198" s="411"/>
      <c r="HT198" s="411"/>
      <c r="HU198" s="411"/>
      <c r="HV198" s="411"/>
      <c r="HW198" s="411"/>
    </row>
    <row r="199" spans="1:247" s="412" customFormat="1" ht="34.5" customHeight="1" x14ac:dyDescent="0.2">
      <c r="A199" s="448"/>
      <c r="B199" s="446" t="s">
        <v>488</v>
      </c>
      <c r="C199" s="444" t="s">
        <v>514</v>
      </c>
      <c r="D199" s="1075" t="s">
        <v>545</v>
      </c>
      <c r="E199" s="1106" t="s">
        <v>120</v>
      </c>
      <c r="F199" s="1106"/>
      <c r="G199" s="1066" t="s">
        <v>681</v>
      </c>
      <c r="H199" s="1107"/>
      <c r="I199" s="1106" t="s">
        <v>56</v>
      </c>
      <c r="J199" s="1106" t="s">
        <v>56</v>
      </c>
      <c r="K199" s="911" t="s">
        <v>806</v>
      </c>
      <c r="L199" s="1108" t="s">
        <v>24</v>
      </c>
      <c r="M199" s="1177"/>
      <c r="N199" s="1167"/>
      <c r="O199" s="1066"/>
      <c r="P199" s="1066">
        <v>12</v>
      </c>
      <c r="Q199" s="1066"/>
      <c r="R199" s="1066"/>
      <c r="S199" s="1183"/>
      <c r="T199" s="1319"/>
      <c r="U199" s="1319"/>
      <c r="V199" s="1087">
        <v>1</v>
      </c>
      <c r="W199" s="640" t="s">
        <v>311</v>
      </c>
      <c r="X199" s="640"/>
      <c r="Y199" s="640"/>
      <c r="Z199" s="449">
        <v>1</v>
      </c>
      <c r="AA199" s="386" t="s">
        <v>314</v>
      </c>
      <c r="AB199" s="386" t="s">
        <v>358</v>
      </c>
      <c r="AC199" s="386" t="s">
        <v>370</v>
      </c>
      <c r="AD199" s="1319"/>
      <c r="AE199" s="937" t="str">
        <f t="shared" si="28"/>
        <v/>
      </c>
      <c r="AF199" s="645">
        <v>1</v>
      </c>
      <c r="AG199" s="640" t="s">
        <v>314</v>
      </c>
      <c r="AH199" s="640" t="s">
        <v>358</v>
      </c>
      <c r="AI199" s="640" t="s">
        <v>370</v>
      </c>
      <c r="AJ199" s="449">
        <v>1</v>
      </c>
      <c r="AK199" s="386" t="s">
        <v>314</v>
      </c>
      <c r="AL199" s="386" t="s">
        <v>358</v>
      </c>
      <c r="AM199" s="460" t="s">
        <v>370</v>
      </c>
      <c r="AN199" s="466" t="s">
        <v>610</v>
      </c>
      <c r="AO199" s="411"/>
      <c r="AP199" s="411"/>
      <c r="AQ199" s="411"/>
      <c r="AR199" s="411"/>
      <c r="AS199" s="411"/>
      <c r="AT199" s="411"/>
      <c r="AU199" s="411"/>
      <c r="AV199" s="411"/>
      <c r="AW199" s="411"/>
      <c r="AX199" s="411"/>
      <c r="AY199" s="411"/>
      <c r="AZ199" s="411"/>
      <c r="BA199" s="411"/>
      <c r="BB199" s="411"/>
      <c r="BC199" s="411"/>
      <c r="BD199" s="411"/>
      <c r="BE199" s="411"/>
      <c r="BF199" s="411"/>
      <c r="BG199" s="411"/>
      <c r="BH199" s="502"/>
      <c r="BI199" s="411"/>
      <c r="BJ199" s="411"/>
      <c r="BK199" s="411"/>
      <c r="BL199" s="411"/>
      <c r="BM199" s="411"/>
      <c r="BN199" s="411"/>
      <c r="BO199" s="411"/>
      <c r="BP199" s="411"/>
      <c r="BQ199" s="411"/>
      <c r="BR199" s="411"/>
      <c r="BS199" s="411"/>
      <c r="BT199" s="411"/>
      <c r="BU199" s="411"/>
      <c r="BV199" s="411"/>
      <c r="BW199" s="411"/>
      <c r="BX199" s="411"/>
      <c r="BY199" s="411"/>
      <c r="BZ199" s="411"/>
      <c r="CA199" s="411"/>
      <c r="CB199" s="411"/>
      <c r="CC199" s="411"/>
      <c r="CD199" s="411"/>
      <c r="CE199" s="411"/>
      <c r="CF199" s="411"/>
      <c r="CG199" s="411"/>
      <c r="CH199" s="411"/>
      <c r="CI199" s="411"/>
      <c r="CJ199" s="411"/>
      <c r="CK199" s="411"/>
      <c r="CL199" s="411"/>
      <c r="CM199" s="411"/>
      <c r="CN199" s="411"/>
      <c r="CO199" s="411"/>
      <c r="CP199" s="411"/>
      <c r="CQ199" s="411"/>
      <c r="CR199" s="411"/>
      <c r="CS199" s="411"/>
      <c r="CT199" s="411"/>
      <c r="CU199" s="411"/>
      <c r="CV199" s="411"/>
      <c r="CW199" s="411"/>
      <c r="CX199" s="411"/>
      <c r="CY199" s="411"/>
      <c r="CZ199" s="411"/>
      <c r="DA199" s="411"/>
      <c r="DB199" s="411"/>
      <c r="DC199" s="411"/>
      <c r="DD199" s="411"/>
      <c r="DE199" s="411"/>
      <c r="DF199" s="411"/>
      <c r="DG199" s="411"/>
      <c r="DH199" s="411"/>
      <c r="DI199" s="411"/>
      <c r="DJ199" s="411"/>
      <c r="DK199" s="411"/>
      <c r="DL199" s="411"/>
      <c r="DM199" s="411"/>
      <c r="DN199" s="411"/>
      <c r="DO199" s="411"/>
      <c r="DP199" s="411"/>
      <c r="DQ199" s="411"/>
      <c r="DR199" s="411"/>
      <c r="DS199" s="411"/>
      <c r="DT199" s="411"/>
      <c r="DU199" s="411"/>
      <c r="DV199" s="411"/>
      <c r="DW199" s="411"/>
      <c r="DX199" s="411"/>
      <c r="DY199" s="411"/>
      <c r="DZ199" s="411"/>
      <c r="EA199" s="411"/>
      <c r="EB199" s="411"/>
      <c r="EC199" s="411"/>
      <c r="ED199" s="411"/>
      <c r="EE199" s="411"/>
      <c r="EF199" s="411"/>
      <c r="EG199" s="411"/>
      <c r="EH199" s="411"/>
      <c r="EI199" s="411"/>
      <c r="EJ199" s="411"/>
      <c r="EK199" s="411"/>
      <c r="EL199" s="411"/>
      <c r="EM199" s="411"/>
      <c r="EN199" s="411"/>
      <c r="EO199" s="411"/>
      <c r="EP199" s="411"/>
      <c r="EQ199" s="411"/>
      <c r="ER199" s="411"/>
      <c r="ES199" s="411"/>
      <c r="ET199" s="411"/>
      <c r="EU199" s="411"/>
      <c r="EV199" s="411"/>
      <c r="EW199" s="411"/>
      <c r="EX199" s="411"/>
      <c r="EY199" s="411"/>
      <c r="EZ199" s="411"/>
      <c r="FA199" s="411"/>
      <c r="FB199" s="411"/>
      <c r="FC199" s="411"/>
      <c r="FD199" s="411"/>
      <c r="FE199" s="411"/>
      <c r="FF199" s="411"/>
      <c r="FG199" s="411"/>
      <c r="FH199" s="411"/>
      <c r="FI199" s="411"/>
      <c r="FJ199" s="411"/>
      <c r="FK199" s="411"/>
      <c r="FL199" s="411"/>
      <c r="FM199" s="411"/>
      <c r="FN199" s="411"/>
      <c r="FO199" s="411"/>
      <c r="FP199" s="411"/>
      <c r="FQ199" s="411"/>
      <c r="FR199" s="411"/>
      <c r="FS199" s="411"/>
      <c r="FT199" s="411"/>
      <c r="FU199" s="411"/>
      <c r="FV199" s="411"/>
      <c r="FW199" s="411"/>
      <c r="FX199" s="411"/>
      <c r="FY199" s="411"/>
      <c r="FZ199" s="411"/>
      <c r="GA199" s="411"/>
      <c r="GB199" s="411"/>
      <c r="GC199" s="411"/>
      <c r="GD199" s="411"/>
      <c r="GE199" s="411"/>
      <c r="GF199" s="411"/>
      <c r="GG199" s="411"/>
      <c r="GH199" s="411"/>
      <c r="GI199" s="411"/>
      <c r="GJ199" s="411"/>
      <c r="GK199" s="411"/>
      <c r="GL199" s="411"/>
      <c r="GM199" s="411"/>
      <c r="GN199" s="411"/>
      <c r="GO199" s="411"/>
      <c r="GP199" s="411"/>
      <c r="GQ199" s="411"/>
      <c r="GR199" s="411"/>
      <c r="GS199" s="411"/>
      <c r="GT199" s="411"/>
      <c r="GU199" s="411"/>
      <c r="GV199" s="411"/>
      <c r="GW199" s="411"/>
      <c r="GX199" s="411"/>
      <c r="GY199" s="411"/>
      <c r="GZ199" s="411"/>
      <c r="HA199" s="411"/>
      <c r="HB199" s="411"/>
      <c r="HC199" s="411"/>
      <c r="HD199" s="411"/>
      <c r="HE199" s="411"/>
      <c r="HF199" s="411"/>
      <c r="HG199" s="411"/>
      <c r="HH199" s="411"/>
      <c r="HI199" s="411"/>
      <c r="HJ199" s="411"/>
      <c r="HK199" s="411"/>
      <c r="HL199" s="411"/>
      <c r="HM199" s="411"/>
      <c r="HN199" s="411"/>
      <c r="HO199" s="411"/>
      <c r="HP199" s="411"/>
      <c r="HQ199" s="411"/>
      <c r="HR199" s="411"/>
      <c r="HS199" s="411"/>
      <c r="HT199" s="411"/>
      <c r="HU199" s="411"/>
      <c r="HV199" s="411"/>
      <c r="HW199" s="411"/>
    </row>
    <row r="200" spans="1:247" s="521" customFormat="1" ht="24" customHeight="1" x14ac:dyDescent="0.2">
      <c r="A200" s="547" t="s">
        <v>829</v>
      </c>
      <c r="B200" s="547" t="s">
        <v>476</v>
      </c>
      <c r="C200" s="548" t="s">
        <v>477</v>
      </c>
      <c r="D200" s="1076" t="s">
        <v>555</v>
      </c>
      <c r="E200" s="1122" t="s">
        <v>682</v>
      </c>
      <c r="F200" s="1122"/>
      <c r="G200" s="1122"/>
      <c r="H200" s="1123"/>
      <c r="I200" s="1123">
        <f>+I$174+I201+I202+I208</f>
        <v>30</v>
      </c>
      <c r="J200" s="1123">
        <f>+J$174+J201+J202+J208</f>
        <v>30</v>
      </c>
      <c r="K200" s="1123"/>
      <c r="L200" s="1124"/>
      <c r="M200" s="1180"/>
      <c r="N200" s="1169"/>
      <c r="O200" s="1012"/>
      <c r="P200" s="1012"/>
      <c r="Q200" s="1012"/>
      <c r="R200" s="1012"/>
      <c r="S200" s="1170"/>
      <c r="T200" s="553"/>
      <c r="U200" s="553"/>
      <c r="V200" s="1058"/>
      <c r="W200" s="555"/>
      <c r="X200" s="555"/>
      <c r="Y200" s="555"/>
      <c r="Z200" s="556"/>
      <c r="AA200" s="549"/>
      <c r="AB200" s="557"/>
      <c r="AC200" s="558"/>
      <c r="AD200" s="942"/>
      <c r="AE200" s="942"/>
      <c r="AF200" s="559"/>
      <c r="AG200" s="557"/>
      <c r="AH200" s="557"/>
      <c r="AI200" s="557"/>
      <c r="AJ200" s="559"/>
      <c r="AK200" s="557"/>
      <c r="AL200" s="557"/>
      <c r="AM200" s="557"/>
      <c r="AN200" s="560"/>
    </row>
    <row r="201" spans="1:247" s="412" customFormat="1" ht="34.5" customHeight="1" x14ac:dyDescent="0.2">
      <c r="A201" s="448" t="str">
        <f>IF(A188="","",A188)</f>
        <v/>
      </c>
      <c r="B201" s="446" t="str">
        <f t="shared" ref="B201:G201" si="29">IF(B188="","",B188)</f>
        <v>LLA5E4A</v>
      </c>
      <c r="C201" s="444" t="str">
        <f t="shared" si="29"/>
        <v>Atelier d'histoire contemporaine S5</v>
      </c>
      <c r="D201" s="1075" t="str">
        <f t="shared" si="29"/>
        <v>DOL5DH23
LOL5DH25
LOL5E3A</v>
      </c>
      <c r="E201" s="1106" t="str">
        <f t="shared" si="29"/>
        <v>parcours MEEF et DROIT</v>
      </c>
      <c r="F201" s="1106" t="str">
        <f t="shared" si="29"/>
        <v>L3 Histoire (Parc. Histoire-Droit = CM uniquement) et DEG (L3 Histoire-Droit)</v>
      </c>
      <c r="G201" s="1066" t="str">
        <f t="shared" si="29"/>
        <v>HIST</v>
      </c>
      <c r="H201" s="1107"/>
      <c r="I201" s="1106" t="s">
        <v>30</v>
      </c>
      <c r="J201" s="1106" t="s">
        <v>30</v>
      </c>
      <c r="K201" s="1106" t="str">
        <f t="shared" ref="K201:S201" si="30">IF(K188="","",K188)</f>
        <v>CASTAGNEZ Noëlline</v>
      </c>
      <c r="L201" s="1108" t="str">
        <f t="shared" si="30"/>
        <v>22</v>
      </c>
      <c r="M201" s="1177" t="str">
        <f t="shared" si="30"/>
        <v/>
      </c>
      <c r="N201" s="1167">
        <f t="shared" si="30"/>
        <v>20</v>
      </c>
      <c r="O201" s="1066"/>
      <c r="P201" s="1066" t="str">
        <f t="shared" si="30"/>
        <v/>
      </c>
      <c r="Q201" s="1066"/>
      <c r="R201" s="1066" t="str">
        <f t="shared" ref="R201" si="31">IF(R188="","",R188)</f>
        <v/>
      </c>
      <c r="S201" s="1183" t="str">
        <f t="shared" si="30"/>
        <v/>
      </c>
      <c r="T201" s="1319"/>
      <c r="U201" s="1319"/>
      <c r="V201" s="1087" t="str">
        <f t="shared" ref="V201:AN201" si="32">IF(V188="","",V188)</f>
        <v>50% CC
50% CT</v>
      </c>
      <c r="W201" s="640" t="str">
        <f t="shared" si="32"/>
        <v>Mixte</v>
      </c>
      <c r="X201" s="640" t="str">
        <f t="shared" si="32"/>
        <v>écrit + oral</v>
      </c>
      <c r="Y201" s="640" t="str">
        <f t="shared" si="32"/>
        <v>CT = écrit 4h00</v>
      </c>
      <c r="Z201" s="449">
        <f t="shared" si="32"/>
        <v>1</v>
      </c>
      <c r="AA201" s="386" t="str">
        <f t="shared" si="32"/>
        <v>CT</v>
      </c>
      <c r="AB201" s="386" t="str">
        <f t="shared" si="32"/>
        <v>écrit</v>
      </c>
      <c r="AC201" s="386" t="str">
        <f t="shared" si="32"/>
        <v>4h00</v>
      </c>
      <c r="AD201" s="1318" t="str">
        <f t="shared" si="32"/>
        <v/>
      </c>
      <c r="AE201" s="937" t="str">
        <f t="shared" ref="AE201" si="33">IF(AD201="","",+AD201)</f>
        <v/>
      </c>
      <c r="AF201" s="645">
        <f t="shared" si="32"/>
        <v>1</v>
      </c>
      <c r="AG201" s="640" t="str">
        <f t="shared" si="32"/>
        <v>CT</v>
      </c>
      <c r="AH201" s="640" t="str">
        <f t="shared" si="32"/>
        <v>écrit</v>
      </c>
      <c r="AI201" s="640" t="str">
        <f t="shared" si="32"/>
        <v>4h00</v>
      </c>
      <c r="AJ201" s="449">
        <f t="shared" si="32"/>
        <v>1</v>
      </c>
      <c r="AK201" s="386" t="str">
        <f t="shared" si="32"/>
        <v>CT</v>
      </c>
      <c r="AL201" s="386" t="str">
        <f t="shared" si="32"/>
        <v>écrit</v>
      </c>
      <c r="AM201" s="460" t="str">
        <f t="shared" si="32"/>
        <v>4h00</v>
      </c>
      <c r="AN201" s="466" t="str">
        <f t="shared" si="32"/>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c r="AO201" s="411"/>
      <c r="AP201" s="411"/>
      <c r="AQ201" s="411"/>
      <c r="AR201" s="411"/>
      <c r="AS201" s="411"/>
      <c r="AT201" s="411"/>
      <c r="AU201" s="411"/>
      <c r="AV201" s="411"/>
      <c r="AW201" s="411"/>
      <c r="AX201" s="411"/>
      <c r="AY201" s="411"/>
      <c r="AZ201" s="411"/>
      <c r="BA201" s="411"/>
      <c r="BB201" s="411"/>
      <c r="BC201" s="411"/>
      <c r="BD201" s="411"/>
      <c r="BE201" s="411"/>
      <c r="BF201" s="411"/>
      <c r="BG201" s="411"/>
      <c r="BH201" s="502"/>
      <c r="BI201" s="411"/>
      <c r="BJ201" s="411"/>
      <c r="BK201" s="411"/>
      <c r="BL201" s="411"/>
      <c r="BM201" s="411"/>
      <c r="BN201" s="411"/>
      <c r="BO201" s="411"/>
      <c r="BP201" s="411"/>
      <c r="BQ201" s="411"/>
      <c r="BR201" s="411"/>
      <c r="BS201" s="411"/>
      <c r="BT201" s="411"/>
      <c r="BU201" s="411"/>
      <c r="BV201" s="411"/>
      <c r="BW201" s="411"/>
      <c r="BX201" s="411"/>
      <c r="BY201" s="411"/>
      <c r="BZ201" s="411"/>
      <c r="CA201" s="411"/>
      <c r="CB201" s="411"/>
      <c r="CC201" s="411"/>
      <c r="CD201" s="411"/>
      <c r="CE201" s="411"/>
      <c r="CF201" s="411"/>
      <c r="CG201" s="411"/>
      <c r="CH201" s="411"/>
      <c r="CI201" s="411"/>
      <c r="CJ201" s="411"/>
      <c r="CK201" s="411"/>
      <c r="CL201" s="411"/>
      <c r="CM201" s="411"/>
      <c r="CN201" s="411"/>
      <c r="CO201" s="411"/>
      <c r="CP201" s="411"/>
      <c r="CQ201" s="411"/>
      <c r="CR201" s="411"/>
      <c r="CS201" s="411"/>
      <c r="CT201" s="411"/>
      <c r="CU201" s="411"/>
      <c r="CV201" s="411"/>
      <c r="CW201" s="411"/>
      <c r="CX201" s="411"/>
      <c r="CY201" s="411"/>
      <c r="CZ201" s="411"/>
      <c r="DA201" s="411"/>
      <c r="DB201" s="411"/>
      <c r="DC201" s="411"/>
      <c r="DD201" s="411"/>
      <c r="DE201" s="411"/>
      <c r="DF201" s="411"/>
      <c r="DG201" s="411"/>
      <c r="DH201" s="411"/>
      <c r="DI201" s="411"/>
      <c r="DJ201" s="411"/>
      <c r="DK201" s="411"/>
      <c r="DL201" s="411"/>
      <c r="DM201" s="411"/>
      <c r="DN201" s="411"/>
      <c r="DO201" s="411"/>
      <c r="DP201" s="411"/>
      <c r="DQ201" s="411"/>
      <c r="DR201" s="411"/>
      <c r="DS201" s="411"/>
      <c r="DT201" s="411"/>
      <c r="DU201" s="411"/>
      <c r="DV201" s="411"/>
      <c r="DW201" s="411"/>
      <c r="DX201" s="411"/>
      <c r="DY201" s="411"/>
      <c r="DZ201" s="411"/>
      <c r="EA201" s="411"/>
      <c r="EB201" s="411"/>
      <c r="EC201" s="411"/>
      <c r="ED201" s="411"/>
      <c r="EE201" s="411"/>
      <c r="EF201" s="411"/>
      <c r="EG201" s="411"/>
      <c r="EH201" s="411"/>
      <c r="EI201" s="411"/>
      <c r="EJ201" s="411"/>
      <c r="EK201" s="411"/>
      <c r="EL201" s="411"/>
      <c r="EM201" s="411"/>
      <c r="EN201" s="411"/>
      <c r="EO201" s="411"/>
      <c r="EP201" s="411"/>
      <c r="EQ201" s="411"/>
      <c r="ER201" s="411"/>
      <c r="ES201" s="411"/>
      <c r="ET201" s="411"/>
      <c r="EU201" s="411"/>
      <c r="EV201" s="411"/>
      <c r="EW201" s="411"/>
      <c r="EX201" s="411"/>
      <c r="EY201" s="411"/>
      <c r="EZ201" s="411"/>
      <c r="FA201" s="411"/>
      <c r="FB201" s="411"/>
      <c r="FC201" s="411"/>
      <c r="FD201" s="411"/>
      <c r="FE201" s="411"/>
      <c r="FF201" s="411"/>
      <c r="FG201" s="411"/>
      <c r="FH201" s="411"/>
      <c r="FI201" s="411"/>
      <c r="FJ201" s="411"/>
      <c r="FK201" s="411"/>
      <c r="FL201" s="411"/>
      <c r="FM201" s="411"/>
      <c r="FN201" s="411"/>
      <c r="FO201" s="411"/>
      <c r="FP201" s="411"/>
      <c r="FQ201" s="411"/>
      <c r="FR201" s="411"/>
      <c r="FS201" s="411"/>
      <c r="FT201" s="411"/>
      <c r="FU201" s="411"/>
      <c r="FV201" s="411"/>
      <c r="FW201" s="411"/>
      <c r="FX201" s="411"/>
      <c r="FY201" s="411"/>
      <c r="FZ201" s="411"/>
      <c r="GA201" s="411"/>
      <c r="GB201" s="411"/>
      <c r="GC201" s="411"/>
      <c r="GD201" s="411"/>
      <c r="GE201" s="411"/>
      <c r="GF201" s="411"/>
      <c r="GG201" s="411"/>
      <c r="GH201" s="411"/>
      <c r="GI201" s="411"/>
      <c r="GJ201" s="411"/>
      <c r="GK201" s="411"/>
      <c r="GL201" s="411"/>
      <c r="GM201" s="411"/>
      <c r="GN201" s="411"/>
      <c r="GO201" s="411"/>
      <c r="GP201" s="411"/>
      <c r="GQ201" s="411"/>
      <c r="GR201" s="411"/>
      <c r="GS201" s="411"/>
      <c r="GT201" s="411"/>
      <c r="GU201" s="411"/>
      <c r="GV201" s="411"/>
      <c r="GW201" s="411"/>
      <c r="GX201" s="411"/>
      <c r="GY201" s="411"/>
      <c r="GZ201" s="411"/>
      <c r="HA201" s="411"/>
      <c r="HB201" s="411"/>
      <c r="HC201" s="411"/>
      <c r="HD201" s="411"/>
      <c r="HE201" s="411"/>
      <c r="HF201" s="411"/>
      <c r="HG201" s="411"/>
      <c r="HH201" s="411"/>
      <c r="HI201" s="411"/>
      <c r="HJ201" s="411"/>
      <c r="HK201" s="411"/>
      <c r="HL201" s="411"/>
      <c r="HM201" s="411"/>
      <c r="HN201" s="411"/>
      <c r="HO201" s="411"/>
      <c r="HP201" s="411"/>
      <c r="HQ201" s="411"/>
      <c r="HR201" s="411"/>
      <c r="HS201" s="411"/>
      <c r="HT201" s="411"/>
      <c r="HU201" s="411"/>
      <c r="HV201" s="411"/>
      <c r="HW201" s="411"/>
    </row>
    <row r="202" spans="1:247" s="521" customFormat="1" ht="34.5" customHeight="1" x14ac:dyDescent="0.2">
      <c r="A202" s="524" t="s">
        <v>830</v>
      </c>
      <c r="B202" s="524" t="s">
        <v>478</v>
      </c>
      <c r="C202" s="525" t="s">
        <v>832</v>
      </c>
      <c r="D202" s="1072"/>
      <c r="E202" s="1110" t="s">
        <v>676</v>
      </c>
      <c r="F202" s="1110"/>
      <c r="G202" s="1111"/>
      <c r="H202" s="1065" t="s">
        <v>485</v>
      </c>
      <c r="I202" s="1112">
        <v>10</v>
      </c>
      <c r="J202" s="1065">
        <v>10</v>
      </c>
      <c r="K202" s="1112"/>
      <c r="L202" s="1113"/>
      <c r="M202" s="1178"/>
      <c r="N202" s="1165"/>
      <c r="O202" s="1065"/>
      <c r="P202" s="1021"/>
      <c r="Q202" s="1021"/>
      <c r="R202" s="1021"/>
      <c r="S202" s="1166"/>
      <c r="T202" s="530"/>
      <c r="U202" s="530"/>
      <c r="V202" s="1050"/>
      <c r="W202" s="532"/>
      <c r="X202" s="532"/>
      <c r="Y202" s="532"/>
      <c r="Z202" s="533"/>
      <c r="AA202" s="534"/>
      <c r="AB202" s="534"/>
      <c r="AC202" s="534"/>
      <c r="AD202" s="943"/>
      <c r="AE202" s="943"/>
      <c r="AF202" s="535"/>
      <c r="AG202" s="534"/>
      <c r="AH202" s="534"/>
      <c r="AI202" s="534"/>
      <c r="AJ202" s="535"/>
      <c r="AK202" s="534"/>
      <c r="AL202" s="534"/>
      <c r="AM202" s="534"/>
      <c r="AN202" s="536"/>
    </row>
    <row r="203" spans="1:247" ht="34.5" customHeight="1" x14ac:dyDescent="0.2">
      <c r="A203" s="448"/>
      <c r="B203" s="446" t="s">
        <v>481</v>
      </c>
      <c r="C203" s="440" t="s">
        <v>903</v>
      </c>
      <c r="D203" s="1071" t="s">
        <v>957</v>
      </c>
      <c r="E203" s="1106" t="s">
        <v>120</v>
      </c>
      <c r="F203" s="1103" t="s">
        <v>102</v>
      </c>
      <c r="G203" s="1103" t="s">
        <v>102</v>
      </c>
      <c r="H203" s="1104"/>
      <c r="I203" s="1129">
        <v>5</v>
      </c>
      <c r="J203" s="1129">
        <v>5</v>
      </c>
      <c r="K203" s="1129" t="s">
        <v>902</v>
      </c>
      <c r="L203" s="1105" t="s">
        <v>706</v>
      </c>
      <c r="M203" s="1176"/>
      <c r="N203" s="1143">
        <v>30</v>
      </c>
      <c r="O203" s="1061"/>
      <c r="P203" s="1061">
        <v>15</v>
      </c>
      <c r="Q203" s="1061"/>
      <c r="R203" s="1061"/>
      <c r="S203" s="1144"/>
      <c r="T203" s="954" t="s">
        <v>375</v>
      </c>
      <c r="U203" s="954" t="s">
        <v>375</v>
      </c>
      <c r="V203" s="1084" t="s">
        <v>375</v>
      </c>
      <c r="W203" s="640" t="s">
        <v>375</v>
      </c>
      <c r="X203" s="640" t="s">
        <v>375</v>
      </c>
      <c r="Y203" s="640" t="s">
        <v>375</v>
      </c>
      <c r="Z203" s="386" t="s">
        <v>375</v>
      </c>
      <c r="AA203" s="386" t="s">
        <v>375</v>
      </c>
      <c r="AB203" s="386" t="s">
        <v>375</v>
      </c>
      <c r="AC203" s="386" t="s">
        <v>375</v>
      </c>
      <c r="AD203" s="937" t="s">
        <v>375</v>
      </c>
      <c r="AE203" s="937" t="str">
        <f t="shared" ref="AE203:AE207" si="34">IF(AD203="","",+AD203)</f>
        <v>voir modalités en DEG</v>
      </c>
      <c r="AF203" s="640" t="s">
        <v>375</v>
      </c>
      <c r="AG203" s="640" t="s">
        <v>375</v>
      </c>
      <c r="AH203" s="640" t="s">
        <v>375</v>
      </c>
      <c r="AI203" s="640" t="s">
        <v>375</v>
      </c>
      <c r="AJ203" s="386" t="s">
        <v>375</v>
      </c>
      <c r="AK203" s="386" t="s">
        <v>375</v>
      </c>
      <c r="AL203" s="386" t="s">
        <v>375</v>
      </c>
      <c r="AM203" s="460" t="s">
        <v>375</v>
      </c>
      <c r="AN203" s="464"/>
      <c r="BH203" s="493"/>
    </row>
    <row r="204" spans="1:247" ht="34.5" customHeight="1" x14ac:dyDescent="0.2">
      <c r="A204" s="448"/>
      <c r="B204" s="446" t="s">
        <v>482</v>
      </c>
      <c r="C204" s="308" t="s">
        <v>905</v>
      </c>
      <c r="D204" s="1071" t="s">
        <v>958</v>
      </c>
      <c r="E204" s="1106" t="s">
        <v>120</v>
      </c>
      <c r="F204" s="1103" t="s">
        <v>102</v>
      </c>
      <c r="G204" s="1103" t="s">
        <v>102</v>
      </c>
      <c r="H204" s="1104"/>
      <c r="I204" s="1129">
        <v>5</v>
      </c>
      <c r="J204" s="1129">
        <v>5</v>
      </c>
      <c r="K204" s="1129" t="s">
        <v>904</v>
      </c>
      <c r="L204" s="1105" t="s">
        <v>706</v>
      </c>
      <c r="M204" s="1176"/>
      <c r="N204" s="1143">
        <v>30</v>
      </c>
      <c r="O204" s="1061"/>
      <c r="P204" s="1061">
        <v>15</v>
      </c>
      <c r="Q204" s="1061"/>
      <c r="R204" s="1061"/>
      <c r="S204" s="1144"/>
      <c r="T204" s="954" t="s">
        <v>375</v>
      </c>
      <c r="U204" s="954" t="s">
        <v>375</v>
      </c>
      <c r="V204" s="1084" t="s">
        <v>375</v>
      </c>
      <c r="W204" s="640" t="s">
        <v>375</v>
      </c>
      <c r="X204" s="640" t="s">
        <v>375</v>
      </c>
      <c r="Y204" s="640" t="s">
        <v>375</v>
      </c>
      <c r="Z204" s="386" t="s">
        <v>375</v>
      </c>
      <c r="AA204" s="386" t="s">
        <v>375</v>
      </c>
      <c r="AB204" s="386" t="s">
        <v>375</v>
      </c>
      <c r="AC204" s="386" t="s">
        <v>375</v>
      </c>
      <c r="AD204" s="937" t="s">
        <v>375</v>
      </c>
      <c r="AE204" s="937" t="str">
        <f t="shared" si="34"/>
        <v>voir modalités en DEG</v>
      </c>
      <c r="AF204" s="640" t="s">
        <v>375</v>
      </c>
      <c r="AG204" s="640" t="s">
        <v>375</v>
      </c>
      <c r="AH204" s="640" t="s">
        <v>375</v>
      </c>
      <c r="AI204" s="640" t="s">
        <v>375</v>
      </c>
      <c r="AJ204" s="386" t="s">
        <v>375</v>
      </c>
      <c r="AK204" s="386" t="s">
        <v>375</v>
      </c>
      <c r="AL204" s="386" t="s">
        <v>375</v>
      </c>
      <c r="AM204" s="460" t="s">
        <v>375</v>
      </c>
      <c r="AN204" s="464"/>
      <c r="BH204" s="493"/>
    </row>
    <row r="205" spans="1:247" ht="34.5" customHeight="1" x14ac:dyDescent="0.2">
      <c r="A205" s="448"/>
      <c r="B205" s="446" t="s">
        <v>484</v>
      </c>
      <c r="C205" s="308" t="s">
        <v>906</v>
      </c>
      <c r="D205" s="1071" t="s">
        <v>959</v>
      </c>
      <c r="E205" s="1106" t="s">
        <v>120</v>
      </c>
      <c r="F205" s="1103" t="s">
        <v>102</v>
      </c>
      <c r="G205" s="1103" t="s">
        <v>102</v>
      </c>
      <c r="H205" s="1104"/>
      <c r="I205" s="1129">
        <v>5</v>
      </c>
      <c r="J205" s="1129">
        <v>5</v>
      </c>
      <c r="K205" s="1129" t="s">
        <v>909</v>
      </c>
      <c r="L205" s="1105" t="s">
        <v>707</v>
      </c>
      <c r="M205" s="1176"/>
      <c r="N205" s="1143">
        <v>30</v>
      </c>
      <c r="O205" s="1061"/>
      <c r="P205" s="1061">
        <v>15</v>
      </c>
      <c r="Q205" s="1061"/>
      <c r="R205" s="1061"/>
      <c r="S205" s="1144"/>
      <c r="T205" s="954" t="s">
        <v>375</v>
      </c>
      <c r="U205" s="954" t="s">
        <v>375</v>
      </c>
      <c r="V205" s="1084" t="s">
        <v>375</v>
      </c>
      <c r="W205" s="640" t="s">
        <v>375</v>
      </c>
      <c r="X205" s="640" t="s">
        <v>375</v>
      </c>
      <c r="Y205" s="640" t="s">
        <v>375</v>
      </c>
      <c r="Z205" s="386" t="s">
        <v>375</v>
      </c>
      <c r="AA205" s="386" t="s">
        <v>375</v>
      </c>
      <c r="AB205" s="386" t="s">
        <v>375</v>
      </c>
      <c r="AC205" s="386" t="s">
        <v>375</v>
      </c>
      <c r="AD205" s="937" t="s">
        <v>375</v>
      </c>
      <c r="AE205" s="937" t="str">
        <f t="shared" si="34"/>
        <v>voir modalités en DEG</v>
      </c>
      <c r="AF205" s="640" t="s">
        <v>375</v>
      </c>
      <c r="AG205" s="640" t="s">
        <v>375</v>
      </c>
      <c r="AH205" s="640" t="s">
        <v>375</v>
      </c>
      <c r="AI205" s="640" t="s">
        <v>375</v>
      </c>
      <c r="AJ205" s="386" t="s">
        <v>375</v>
      </c>
      <c r="AK205" s="386" t="s">
        <v>375</v>
      </c>
      <c r="AL205" s="386" t="s">
        <v>375</v>
      </c>
      <c r="AM205" s="460" t="s">
        <v>375</v>
      </c>
      <c r="AN205" s="464"/>
      <c r="BH205" s="493"/>
    </row>
    <row r="206" spans="1:247" ht="34.5" customHeight="1" x14ac:dyDescent="0.2">
      <c r="A206" s="448"/>
      <c r="B206" s="446" t="s">
        <v>483</v>
      </c>
      <c r="C206" s="440" t="s">
        <v>907</v>
      </c>
      <c r="D206" s="1071" t="s">
        <v>960</v>
      </c>
      <c r="E206" s="1106" t="s">
        <v>120</v>
      </c>
      <c r="F206" s="1103" t="s">
        <v>102</v>
      </c>
      <c r="G206" s="1103" t="s">
        <v>102</v>
      </c>
      <c r="H206" s="1104"/>
      <c r="I206" s="1129">
        <v>5</v>
      </c>
      <c r="J206" s="1129">
        <v>5</v>
      </c>
      <c r="K206" s="1129" t="s">
        <v>910</v>
      </c>
      <c r="L206" s="1105" t="s">
        <v>707</v>
      </c>
      <c r="M206" s="1176"/>
      <c r="N206" s="1143">
        <v>30</v>
      </c>
      <c r="O206" s="1061"/>
      <c r="P206" s="1061">
        <v>15</v>
      </c>
      <c r="Q206" s="1061"/>
      <c r="R206" s="1061"/>
      <c r="S206" s="1144"/>
      <c r="T206" s="954" t="s">
        <v>375</v>
      </c>
      <c r="U206" s="954" t="s">
        <v>375</v>
      </c>
      <c r="V206" s="1084" t="s">
        <v>375</v>
      </c>
      <c r="W206" s="640" t="s">
        <v>375</v>
      </c>
      <c r="X206" s="640" t="s">
        <v>375</v>
      </c>
      <c r="Y206" s="640" t="s">
        <v>375</v>
      </c>
      <c r="Z206" s="386" t="s">
        <v>375</v>
      </c>
      <c r="AA206" s="386" t="s">
        <v>375</v>
      </c>
      <c r="AB206" s="386" t="s">
        <v>375</v>
      </c>
      <c r="AC206" s="386" t="s">
        <v>375</v>
      </c>
      <c r="AD206" s="937" t="s">
        <v>375</v>
      </c>
      <c r="AE206" s="937" t="str">
        <f t="shared" si="34"/>
        <v>voir modalités en DEG</v>
      </c>
      <c r="AF206" s="640" t="s">
        <v>375</v>
      </c>
      <c r="AG206" s="640" t="s">
        <v>375</v>
      </c>
      <c r="AH206" s="640" t="s">
        <v>375</v>
      </c>
      <c r="AI206" s="640" t="s">
        <v>375</v>
      </c>
      <c r="AJ206" s="386" t="s">
        <v>375</v>
      </c>
      <c r="AK206" s="386" t="s">
        <v>375</v>
      </c>
      <c r="AL206" s="386" t="s">
        <v>375</v>
      </c>
      <c r="AM206" s="460" t="s">
        <v>375</v>
      </c>
      <c r="AN206" s="464"/>
      <c r="BH206" s="493"/>
    </row>
    <row r="207" spans="1:247" ht="34.5" customHeight="1" x14ac:dyDescent="0.2">
      <c r="A207" s="448"/>
      <c r="B207" s="446" t="s">
        <v>480</v>
      </c>
      <c r="C207" s="308" t="s">
        <v>908</v>
      </c>
      <c r="D207" s="1071" t="s">
        <v>961</v>
      </c>
      <c r="E207" s="1106" t="s">
        <v>120</v>
      </c>
      <c r="F207" s="1103" t="s">
        <v>102</v>
      </c>
      <c r="G207" s="1103" t="s">
        <v>102</v>
      </c>
      <c r="H207" s="1104"/>
      <c r="I207" s="1129">
        <v>5</v>
      </c>
      <c r="J207" s="1129">
        <v>5</v>
      </c>
      <c r="K207" s="1129" t="s">
        <v>911</v>
      </c>
      <c r="L207" s="1105" t="s">
        <v>706</v>
      </c>
      <c r="M207" s="1176"/>
      <c r="N207" s="1143">
        <v>30</v>
      </c>
      <c r="O207" s="1061"/>
      <c r="P207" s="1061">
        <v>15</v>
      </c>
      <c r="Q207" s="1061"/>
      <c r="R207" s="1061"/>
      <c r="S207" s="1144"/>
      <c r="T207" s="954" t="s">
        <v>375</v>
      </c>
      <c r="U207" s="954" t="s">
        <v>375</v>
      </c>
      <c r="V207" s="1084" t="s">
        <v>375</v>
      </c>
      <c r="W207" s="640" t="s">
        <v>375</v>
      </c>
      <c r="X207" s="640" t="s">
        <v>375</v>
      </c>
      <c r="Y207" s="640" t="s">
        <v>375</v>
      </c>
      <c r="Z207" s="386" t="s">
        <v>375</v>
      </c>
      <c r="AA207" s="386" t="s">
        <v>375</v>
      </c>
      <c r="AB207" s="386" t="s">
        <v>375</v>
      </c>
      <c r="AC207" s="386" t="s">
        <v>375</v>
      </c>
      <c r="AD207" s="937" t="s">
        <v>375</v>
      </c>
      <c r="AE207" s="937" t="str">
        <f t="shared" si="34"/>
        <v>voir modalités en DEG</v>
      </c>
      <c r="AF207" s="640" t="s">
        <v>375</v>
      </c>
      <c r="AG207" s="640" t="s">
        <v>375</v>
      </c>
      <c r="AH207" s="640" t="s">
        <v>375</v>
      </c>
      <c r="AI207" s="640" t="s">
        <v>375</v>
      </c>
      <c r="AJ207" s="386" t="s">
        <v>375</v>
      </c>
      <c r="AK207" s="386" t="s">
        <v>375</v>
      </c>
      <c r="AL207" s="386" t="s">
        <v>375</v>
      </c>
      <c r="AM207" s="460" t="s">
        <v>375</v>
      </c>
      <c r="AN207" s="464"/>
      <c r="BH207" s="493"/>
    </row>
    <row r="208" spans="1:247" s="521" customFormat="1" ht="34.5" customHeight="1" x14ac:dyDescent="0.2">
      <c r="A208" s="524" t="s">
        <v>831</v>
      </c>
      <c r="B208" s="524" t="s">
        <v>395</v>
      </c>
      <c r="C208" s="525" t="s">
        <v>833</v>
      </c>
      <c r="D208" s="1072"/>
      <c r="E208" s="1110" t="s">
        <v>676</v>
      </c>
      <c r="F208" s="1110"/>
      <c r="G208" s="1111"/>
      <c r="H208" s="1065" t="s">
        <v>692</v>
      </c>
      <c r="I208" s="1112">
        <v>3</v>
      </c>
      <c r="J208" s="1065">
        <v>3</v>
      </c>
      <c r="K208" s="1112"/>
      <c r="L208" s="1113"/>
      <c r="M208" s="1178"/>
      <c r="N208" s="1165"/>
      <c r="O208" s="1065"/>
      <c r="P208" s="1021"/>
      <c r="Q208" s="1021"/>
      <c r="R208" s="1021"/>
      <c r="S208" s="1166"/>
      <c r="T208" s="530"/>
      <c r="U208" s="530"/>
      <c r="V208" s="1050"/>
      <c r="W208" s="532"/>
      <c r="X208" s="532"/>
      <c r="Y208" s="532"/>
      <c r="Z208" s="533"/>
      <c r="AA208" s="534"/>
      <c r="AB208" s="534"/>
      <c r="AC208" s="534"/>
      <c r="AD208" s="943"/>
      <c r="AE208" s="943"/>
      <c r="AF208" s="535"/>
      <c r="AG208" s="534"/>
      <c r="AH208" s="534"/>
      <c r="AI208" s="534"/>
      <c r="AJ208" s="535"/>
      <c r="AK208" s="534"/>
      <c r="AL208" s="534"/>
      <c r="AM208" s="534"/>
      <c r="AN208" s="536"/>
    </row>
    <row r="209" spans="1:247" ht="34.5" customHeight="1" x14ac:dyDescent="0.2">
      <c r="A209" s="448"/>
      <c r="B209" s="446" t="s">
        <v>1118</v>
      </c>
      <c r="C209" s="325" t="s">
        <v>912</v>
      </c>
      <c r="D209" s="1078" t="s">
        <v>546</v>
      </c>
      <c r="E209" s="1106" t="s">
        <v>120</v>
      </c>
      <c r="F209" s="1103" t="s">
        <v>102</v>
      </c>
      <c r="G209" s="1103" t="s">
        <v>102</v>
      </c>
      <c r="H209" s="1104"/>
      <c r="I209" s="1132">
        <v>3</v>
      </c>
      <c r="J209" s="1132">
        <v>3</v>
      </c>
      <c r="K209" s="1132" t="s">
        <v>983</v>
      </c>
      <c r="L209" s="1105" t="s">
        <v>782</v>
      </c>
      <c r="M209" s="1182"/>
      <c r="N209" s="1143">
        <v>30</v>
      </c>
      <c r="O209" s="1061"/>
      <c r="P209" s="1061"/>
      <c r="Q209" s="1061"/>
      <c r="R209" s="1061"/>
      <c r="S209" s="1144"/>
      <c r="T209" s="954" t="s">
        <v>375</v>
      </c>
      <c r="U209" s="954" t="s">
        <v>375</v>
      </c>
      <c r="V209" s="1084" t="s">
        <v>375</v>
      </c>
      <c r="W209" s="640" t="s">
        <v>375</v>
      </c>
      <c r="X209" s="640" t="s">
        <v>375</v>
      </c>
      <c r="Y209" s="640" t="s">
        <v>375</v>
      </c>
      <c r="Z209" s="386" t="s">
        <v>375</v>
      </c>
      <c r="AA209" s="386" t="s">
        <v>375</v>
      </c>
      <c r="AB209" s="386" t="s">
        <v>375</v>
      </c>
      <c r="AC209" s="386" t="s">
        <v>375</v>
      </c>
      <c r="AD209" s="937" t="s">
        <v>375</v>
      </c>
      <c r="AE209" s="937" t="str">
        <f t="shared" ref="AE209:AE210" si="35">IF(AD209="","",+AD209)</f>
        <v>voir modalités en DEG</v>
      </c>
      <c r="AF209" s="640" t="s">
        <v>375</v>
      </c>
      <c r="AG209" s="640" t="s">
        <v>375</v>
      </c>
      <c r="AH209" s="640" t="s">
        <v>375</v>
      </c>
      <c r="AI209" s="640" t="s">
        <v>375</v>
      </c>
      <c r="AJ209" s="386" t="s">
        <v>375</v>
      </c>
      <c r="AK209" s="386" t="s">
        <v>375</v>
      </c>
      <c r="AL209" s="386" t="s">
        <v>375</v>
      </c>
      <c r="AM209" s="460" t="s">
        <v>375</v>
      </c>
      <c r="AN209" s="464"/>
      <c r="BH209" s="501"/>
    </row>
    <row r="210" spans="1:247" ht="34.5" customHeight="1" x14ac:dyDescent="0.2">
      <c r="A210" s="448"/>
      <c r="B210" s="446" t="s">
        <v>1119</v>
      </c>
      <c r="C210" s="396" t="s">
        <v>913</v>
      </c>
      <c r="D210" s="1079" t="s">
        <v>547</v>
      </c>
      <c r="E210" s="1106" t="s">
        <v>120</v>
      </c>
      <c r="F210" s="1103" t="s">
        <v>102</v>
      </c>
      <c r="G210" s="1103" t="s">
        <v>102</v>
      </c>
      <c r="H210" s="1104"/>
      <c r="I210" s="1132">
        <v>3</v>
      </c>
      <c r="J210" s="1132">
        <v>3</v>
      </c>
      <c r="K210" s="1132" t="s">
        <v>984</v>
      </c>
      <c r="L210" s="1105" t="s">
        <v>782</v>
      </c>
      <c r="M210" s="1182"/>
      <c r="N210" s="1143">
        <v>30</v>
      </c>
      <c r="O210" s="1061"/>
      <c r="P210" s="1061"/>
      <c r="Q210" s="1061"/>
      <c r="R210" s="1061"/>
      <c r="S210" s="1144"/>
      <c r="T210" s="954" t="s">
        <v>375</v>
      </c>
      <c r="U210" s="954" t="s">
        <v>375</v>
      </c>
      <c r="V210" s="1084" t="s">
        <v>375</v>
      </c>
      <c r="W210" s="640" t="s">
        <v>375</v>
      </c>
      <c r="X210" s="640" t="s">
        <v>375</v>
      </c>
      <c r="Y210" s="640" t="s">
        <v>375</v>
      </c>
      <c r="Z210" s="386" t="s">
        <v>375</v>
      </c>
      <c r="AA210" s="386" t="s">
        <v>375</v>
      </c>
      <c r="AB210" s="386" t="s">
        <v>375</v>
      </c>
      <c r="AC210" s="386" t="s">
        <v>375</v>
      </c>
      <c r="AD210" s="937" t="s">
        <v>375</v>
      </c>
      <c r="AE210" s="937" t="str">
        <f t="shared" si="35"/>
        <v>voir modalités en DEG</v>
      </c>
      <c r="AF210" s="640" t="s">
        <v>375</v>
      </c>
      <c r="AG210" s="640" t="s">
        <v>375</v>
      </c>
      <c r="AH210" s="640" t="s">
        <v>375</v>
      </c>
      <c r="AI210" s="640" t="s">
        <v>375</v>
      </c>
      <c r="AJ210" s="386" t="s">
        <v>375</v>
      </c>
      <c r="AK210" s="386" t="s">
        <v>375</v>
      </c>
      <c r="AL210" s="386" t="s">
        <v>375</v>
      </c>
      <c r="AM210" s="460" t="s">
        <v>375</v>
      </c>
      <c r="AN210" s="464"/>
      <c r="BH210" s="504"/>
    </row>
    <row r="211" spans="1:247" x14ac:dyDescent="0.2">
      <c r="A211" s="334"/>
      <c r="B211" s="334"/>
      <c r="C211" s="370"/>
      <c r="D211" s="427"/>
      <c r="E211" s="1724"/>
      <c r="F211" s="1725"/>
      <c r="G211" s="1725"/>
      <c r="H211" s="1725"/>
      <c r="I211" s="1725"/>
      <c r="J211" s="1725"/>
      <c r="K211" s="1725"/>
      <c r="L211" s="1725"/>
      <c r="M211" s="1725"/>
      <c r="N211" s="1725"/>
      <c r="O211" s="1725"/>
      <c r="P211" s="1725"/>
      <c r="Q211" s="1725"/>
      <c r="R211" s="1725"/>
      <c r="S211" s="1725"/>
      <c r="T211" s="952"/>
      <c r="U211" s="952"/>
      <c r="V211" s="334"/>
      <c r="W211" s="369"/>
      <c r="X211" s="369"/>
      <c r="Y211" s="395"/>
      <c r="Z211" s="395"/>
      <c r="AA211" s="395"/>
      <c r="AB211" s="395"/>
      <c r="AC211" s="395"/>
      <c r="AD211" s="949"/>
      <c r="AE211" s="949"/>
      <c r="AF211" s="395"/>
      <c r="AG211" s="395"/>
      <c r="AH211" s="395"/>
      <c r="AI211" s="395"/>
      <c r="AJ211" s="395"/>
      <c r="AK211" s="395"/>
      <c r="AL211" s="395"/>
      <c r="AM211" s="395"/>
      <c r="AN211" s="464"/>
    </row>
    <row r="212" spans="1:247" x14ac:dyDescent="0.2">
      <c r="A212" s="383"/>
      <c r="B212" s="383"/>
      <c r="C212" s="384"/>
      <c r="D212" s="1080"/>
      <c r="E212" s="1068"/>
      <c r="F212" s="1068"/>
      <c r="G212" s="1133"/>
      <c r="H212" s="1133"/>
      <c r="I212" s="1133"/>
      <c r="J212" s="1133"/>
      <c r="K212" s="1133"/>
      <c r="L212" s="1134"/>
      <c r="M212" s="1133"/>
      <c r="N212" s="1068"/>
      <c r="O212" s="1068"/>
      <c r="P212" s="1068"/>
      <c r="Q212" s="1068"/>
      <c r="R212" s="1068"/>
      <c r="S212" s="1068"/>
      <c r="T212" s="394"/>
      <c r="U212" s="394"/>
      <c r="V212" s="463"/>
      <c r="W212" s="394"/>
      <c r="X212" s="394"/>
      <c r="Y212" s="394"/>
      <c r="Z212" s="394"/>
      <c r="AA212" s="394"/>
      <c r="AB212" s="394"/>
      <c r="AC212" s="394"/>
      <c r="AD212" s="463"/>
      <c r="AE212" s="463"/>
      <c r="AF212" s="394"/>
      <c r="AG212" s="394"/>
      <c r="AH212" s="394"/>
      <c r="AI212" s="394"/>
      <c r="AJ212" s="394"/>
      <c r="AK212" s="394"/>
      <c r="AL212" s="394"/>
      <c r="AM212" s="463"/>
      <c r="AN212" s="464"/>
      <c r="BH212" s="487"/>
    </row>
    <row r="213" spans="1:247" s="514" customFormat="1" ht="34.5" customHeight="1" x14ac:dyDescent="0.2">
      <c r="A213" s="506" t="s">
        <v>649</v>
      </c>
      <c r="B213" s="507" t="s">
        <v>648</v>
      </c>
      <c r="C213" s="508" t="s">
        <v>650</v>
      </c>
      <c r="D213" s="1081" t="s">
        <v>764</v>
      </c>
      <c r="E213" s="1098" t="s">
        <v>683</v>
      </c>
      <c r="F213" s="1098"/>
      <c r="G213" s="1099"/>
      <c r="H213" s="1098"/>
      <c r="I213" s="1098"/>
      <c r="J213" s="1098"/>
      <c r="K213" s="1098"/>
      <c r="L213" s="1100"/>
      <c r="M213" s="1174"/>
      <c r="N213" s="1156"/>
      <c r="O213" s="1008"/>
      <c r="P213" s="1008"/>
      <c r="Q213" s="1008"/>
      <c r="R213" s="1008"/>
      <c r="S213" s="1157"/>
      <c r="T213" s="511"/>
      <c r="U213" s="511"/>
      <c r="V213" s="1088"/>
      <c r="W213" s="507"/>
      <c r="X213" s="507"/>
      <c r="Y213" s="507"/>
      <c r="Z213" s="507"/>
      <c r="AA213" s="507"/>
      <c r="AB213" s="507"/>
      <c r="AC213" s="507"/>
      <c r="AD213" s="927"/>
      <c r="AE213" s="927"/>
      <c r="AF213" s="507"/>
      <c r="AG213" s="507"/>
      <c r="AH213" s="507"/>
      <c r="AI213" s="507"/>
      <c r="AJ213" s="507"/>
      <c r="AK213" s="507"/>
      <c r="AL213" s="507"/>
      <c r="AM213" s="507"/>
      <c r="AN213" s="512"/>
      <c r="AO213" s="513"/>
      <c r="AP213" s="513"/>
      <c r="AQ213" s="513"/>
      <c r="AR213" s="513"/>
      <c r="AS213" s="513"/>
      <c r="AT213" s="513"/>
      <c r="AU213" s="513"/>
      <c r="AV213" s="513"/>
      <c r="AW213" s="513"/>
      <c r="AX213" s="513"/>
      <c r="AY213" s="513"/>
      <c r="AZ213" s="513"/>
      <c r="BA213" s="513"/>
      <c r="BB213" s="513"/>
      <c r="BC213" s="513"/>
      <c r="BD213" s="513"/>
      <c r="BE213" s="513"/>
      <c r="BF213" s="513"/>
      <c r="BG213" s="513"/>
      <c r="BH213" s="507"/>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row>
    <row r="214" spans="1:247" s="521" customFormat="1" ht="34.5" customHeight="1" x14ac:dyDescent="0.2">
      <c r="A214" s="515"/>
      <c r="B214" s="515"/>
      <c r="C214" s="516" t="s">
        <v>834</v>
      </c>
      <c r="D214" s="1082"/>
      <c r="E214" s="1101"/>
      <c r="F214" s="1101"/>
      <c r="G214" s="1101"/>
      <c r="H214" s="1009"/>
      <c r="I214" s="1009">
        <f>+I215+I216+I217+I218</f>
        <v>16</v>
      </c>
      <c r="J214" s="1009">
        <f>+J215+J216+J217+J218</f>
        <v>16</v>
      </c>
      <c r="K214" s="1009"/>
      <c r="L214" s="1102"/>
      <c r="M214" s="1175"/>
      <c r="N214" s="1158"/>
      <c r="O214" s="1009"/>
      <c r="P214" s="1009"/>
      <c r="Q214" s="1009"/>
      <c r="R214" s="1009"/>
      <c r="S214" s="1159"/>
      <c r="T214" s="519"/>
      <c r="U214" s="519"/>
      <c r="V214" s="1086"/>
      <c r="W214" s="519"/>
      <c r="X214" s="519"/>
      <c r="Y214" s="519"/>
      <c r="Z214" s="520"/>
      <c r="AA214" s="519"/>
      <c r="AB214" s="519"/>
      <c r="AC214" s="519"/>
      <c r="AD214" s="928"/>
      <c r="AE214" s="928"/>
      <c r="AF214" s="520"/>
      <c r="AG214" s="519"/>
      <c r="AH214" s="519"/>
      <c r="AI214" s="519"/>
      <c r="AJ214" s="520"/>
      <c r="AK214" s="519"/>
      <c r="AL214" s="519"/>
      <c r="AM214" s="519"/>
      <c r="AN214" s="519"/>
      <c r="BH214" s="519"/>
    </row>
    <row r="215" spans="1:247" s="673" customFormat="1" ht="34.5" customHeight="1" x14ac:dyDescent="0.2">
      <c r="A215" s="294"/>
      <c r="B215" s="294" t="s">
        <v>396</v>
      </c>
      <c r="C215" s="308" t="s">
        <v>227</v>
      </c>
      <c r="D215" s="1071" t="s">
        <v>962</v>
      </c>
      <c r="E215" s="1106" t="s">
        <v>130</v>
      </c>
      <c r="F215" s="1061"/>
      <c r="G215" s="1103" t="s">
        <v>681</v>
      </c>
      <c r="H215" s="1104"/>
      <c r="I215" s="1103" t="s">
        <v>84</v>
      </c>
      <c r="J215" s="1103" t="s">
        <v>84</v>
      </c>
      <c r="K215" s="1103" t="s">
        <v>806</v>
      </c>
      <c r="L215" s="1105" t="s">
        <v>31</v>
      </c>
      <c r="M215" s="1176"/>
      <c r="N215" s="1143">
        <v>24</v>
      </c>
      <c r="O215" s="1061"/>
      <c r="P215" s="1061">
        <v>24</v>
      </c>
      <c r="Q215" s="1061"/>
      <c r="R215" s="1061"/>
      <c r="S215" s="1144"/>
      <c r="T215" s="1318"/>
      <c r="U215" s="1318"/>
      <c r="V215" s="1089" t="s">
        <v>689</v>
      </c>
      <c r="W215" s="640" t="s">
        <v>348</v>
      </c>
      <c r="X215" s="640" t="s">
        <v>312</v>
      </c>
      <c r="Y215" s="640" t="s">
        <v>713</v>
      </c>
      <c r="Z215" s="608">
        <v>1</v>
      </c>
      <c r="AA215" s="386" t="s">
        <v>314</v>
      </c>
      <c r="AB215" s="386" t="s">
        <v>312</v>
      </c>
      <c r="AC215" s="386" t="s">
        <v>351</v>
      </c>
      <c r="AD215" s="1319"/>
      <c r="AE215" s="937" t="str">
        <f t="shared" ref="AE215:AE217" si="36">IF(AD215="","",+AD215)</f>
        <v/>
      </c>
      <c r="AF215" s="645">
        <v>1</v>
      </c>
      <c r="AG215" s="640" t="s">
        <v>314</v>
      </c>
      <c r="AH215" s="640" t="s">
        <v>312</v>
      </c>
      <c r="AI215" s="640" t="s">
        <v>351</v>
      </c>
      <c r="AJ215" s="608">
        <v>1</v>
      </c>
      <c r="AK215" s="386" t="s">
        <v>314</v>
      </c>
      <c r="AL215" s="386" t="s">
        <v>312</v>
      </c>
      <c r="AM215" s="472" t="s">
        <v>351</v>
      </c>
      <c r="AN215" s="464" t="s">
        <v>613</v>
      </c>
      <c r="AO215" s="283"/>
      <c r="AP215" s="283"/>
      <c r="AQ215" s="283"/>
      <c r="AR215" s="283"/>
      <c r="AS215" s="283"/>
      <c r="AT215" s="283"/>
      <c r="AU215" s="283"/>
      <c r="AV215" s="283"/>
      <c r="AW215" s="283"/>
      <c r="AX215" s="283"/>
      <c r="AY215" s="283"/>
      <c r="AZ215" s="283"/>
      <c r="BA215" s="283"/>
      <c r="BB215" s="283"/>
      <c r="BC215" s="283"/>
      <c r="BD215" s="283"/>
      <c r="BE215" s="283"/>
      <c r="BF215" s="283"/>
      <c r="BG215" s="283"/>
      <c r="BH215" s="49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row>
    <row r="216" spans="1:247" s="439" customFormat="1" ht="34.5" customHeight="1" x14ac:dyDescent="0.2">
      <c r="A216" s="441"/>
      <c r="B216" s="441" t="s">
        <v>397</v>
      </c>
      <c r="C216" s="440" t="s">
        <v>398</v>
      </c>
      <c r="D216" s="1071" t="s">
        <v>963</v>
      </c>
      <c r="E216" s="1106" t="s">
        <v>130</v>
      </c>
      <c r="F216" s="1121" t="s">
        <v>835</v>
      </c>
      <c r="G216" s="1131" t="s">
        <v>681</v>
      </c>
      <c r="H216" s="1135"/>
      <c r="I216" s="1131" t="s">
        <v>84</v>
      </c>
      <c r="J216" s="1131" t="s">
        <v>84</v>
      </c>
      <c r="K216" s="1131" t="s">
        <v>985</v>
      </c>
      <c r="L216" s="1136" t="s">
        <v>24</v>
      </c>
      <c r="M216" s="1186"/>
      <c r="N216" s="1192">
        <v>24</v>
      </c>
      <c r="O216" s="1121"/>
      <c r="P216" s="1121">
        <v>24</v>
      </c>
      <c r="Q216" s="1121"/>
      <c r="R216" s="1121"/>
      <c r="S216" s="1193"/>
      <c r="T216" s="1318"/>
      <c r="U216" s="1318"/>
      <c r="V216" s="1089" t="s">
        <v>689</v>
      </c>
      <c r="W216" s="640" t="s">
        <v>348</v>
      </c>
      <c r="X216" s="640" t="s">
        <v>320</v>
      </c>
      <c r="Y216" s="640" t="s">
        <v>713</v>
      </c>
      <c r="Z216" s="471">
        <v>1</v>
      </c>
      <c r="AA216" s="470" t="s">
        <v>314</v>
      </c>
      <c r="AB216" s="470" t="s">
        <v>350</v>
      </c>
      <c r="AC216" s="470" t="s">
        <v>351</v>
      </c>
      <c r="AD216" s="1319"/>
      <c r="AE216" s="937" t="str">
        <f t="shared" si="36"/>
        <v/>
      </c>
      <c r="AF216" s="667">
        <v>1</v>
      </c>
      <c r="AG216" s="646" t="s">
        <v>314</v>
      </c>
      <c r="AH216" s="646" t="s">
        <v>350</v>
      </c>
      <c r="AI216" s="646" t="s">
        <v>351</v>
      </c>
      <c r="AJ216" s="471">
        <v>1</v>
      </c>
      <c r="AK216" s="470" t="s">
        <v>314</v>
      </c>
      <c r="AL216" s="470" t="s">
        <v>350</v>
      </c>
      <c r="AM216" s="472" t="s">
        <v>351</v>
      </c>
      <c r="AN216" s="465" t="s">
        <v>614</v>
      </c>
      <c r="AO216" s="438"/>
      <c r="AP216" s="438"/>
      <c r="AQ216" s="438"/>
      <c r="AR216" s="438"/>
      <c r="AS216" s="438"/>
      <c r="AT216" s="438"/>
      <c r="AU216" s="438"/>
      <c r="AV216" s="438"/>
      <c r="AW216" s="438"/>
      <c r="AX216" s="438"/>
      <c r="AY216" s="438"/>
      <c r="AZ216" s="438"/>
      <c r="BA216" s="438"/>
      <c r="BB216" s="438"/>
      <c r="BC216" s="438"/>
      <c r="BD216" s="438"/>
      <c r="BE216" s="438"/>
      <c r="BF216" s="438"/>
      <c r="BG216" s="438"/>
      <c r="BH216" s="500"/>
      <c r="BI216" s="438"/>
      <c r="BJ216" s="438"/>
      <c r="BK216" s="438"/>
      <c r="BL216" s="438"/>
      <c r="BM216" s="438"/>
      <c r="BN216" s="438"/>
      <c r="BO216" s="438"/>
      <c r="BP216" s="438"/>
      <c r="BQ216" s="438"/>
      <c r="BR216" s="438"/>
      <c r="BS216" s="438"/>
      <c r="BT216" s="438"/>
      <c r="BU216" s="438"/>
      <c r="BV216" s="438"/>
      <c r="BW216" s="438"/>
      <c r="BX216" s="438"/>
      <c r="BY216" s="438"/>
      <c r="BZ216" s="438"/>
      <c r="CA216" s="438"/>
      <c r="CB216" s="438"/>
      <c r="CC216" s="438"/>
      <c r="CD216" s="438"/>
      <c r="CE216" s="438"/>
      <c r="CF216" s="438"/>
      <c r="CG216" s="438"/>
      <c r="CH216" s="438"/>
      <c r="CI216" s="438"/>
      <c r="CJ216" s="438"/>
      <c r="CK216" s="438"/>
      <c r="CL216" s="438"/>
      <c r="CM216" s="438"/>
      <c r="CN216" s="438"/>
      <c r="CO216" s="438"/>
      <c r="CP216" s="438"/>
      <c r="CQ216" s="438"/>
      <c r="CR216" s="438"/>
      <c r="CS216" s="438"/>
      <c r="CT216" s="438"/>
      <c r="CU216" s="438"/>
      <c r="CV216" s="438"/>
      <c r="CW216" s="438"/>
      <c r="CX216" s="438"/>
      <c r="CY216" s="438"/>
      <c r="CZ216" s="438"/>
      <c r="DA216" s="438"/>
      <c r="DB216" s="438"/>
      <c r="DC216" s="438"/>
      <c r="DD216" s="438"/>
      <c r="DE216" s="438"/>
      <c r="DF216" s="438"/>
      <c r="DG216" s="438"/>
      <c r="DH216" s="438"/>
      <c r="DI216" s="438"/>
      <c r="DJ216" s="438"/>
      <c r="DK216" s="438"/>
      <c r="DL216" s="438"/>
      <c r="DM216" s="438"/>
      <c r="DN216" s="438"/>
      <c r="DO216" s="438"/>
      <c r="DP216" s="438"/>
      <c r="DQ216" s="438"/>
      <c r="DR216" s="438"/>
      <c r="DS216" s="438"/>
      <c r="DT216" s="438"/>
      <c r="DU216" s="438"/>
      <c r="DV216" s="438"/>
      <c r="DW216" s="438"/>
      <c r="DX216" s="438"/>
      <c r="DY216" s="438"/>
      <c r="DZ216" s="438"/>
      <c r="EA216" s="438"/>
      <c r="EB216" s="438"/>
      <c r="EC216" s="438"/>
      <c r="ED216" s="438"/>
      <c r="EE216" s="438"/>
      <c r="EF216" s="438"/>
      <c r="EG216" s="438"/>
      <c r="EH216" s="438"/>
      <c r="EI216" s="438"/>
      <c r="EJ216" s="438"/>
      <c r="EK216" s="438"/>
      <c r="EL216" s="438"/>
      <c r="EM216" s="438"/>
      <c r="EN216" s="438"/>
      <c r="EO216" s="438"/>
      <c r="EP216" s="438"/>
      <c r="EQ216" s="438"/>
      <c r="ER216" s="438"/>
      <c r="ES216" s="438"/>
      <c r="ET216" s="438"/>
      <c r="EU216" s="438"/>
      <c r="EV216" s="438"/>
      <c r="EW216" s="438"/>
      <c r="EX216" s="438"/>
      <c r="EY216" s="438"/>
      <c r="EZ216" s="438"/>
      <c r="FA216" s="438"/>
      <c r="FB216" s="438"/>
      <c r="FC216" s="438"/>
      <c r="FD216" s="438"/>
      <c r="FE216" s="438"/>
      <c r="FF216" s="438"/>
      <c r="FG216" s="438"/>
      <c r="FH216" s="438"/>
      <c r="FI216" s="438"/>
      <c r="FJ216" s="438"/>
      <c r="FK216" s="438"/>
      <c r="FL216" s="438"/>
      <c r="FM216" s="438"/>
      <c r="FN216" s="438"/>
      <c r="FO216" s="438"/>
      <c r="FP216" s="438"/>
      <c r="FQ216" s="438"/>
      <c r="FR216" s="438"/>
      <c r="FS216" s="438"/>
      <c r="FT216" s="438"/>
      <c r="FU216" s="438"/>
      <c r="FV216" s="438"/>
      <c r="FW216" s="438"/>
      <c r="FX216" s="438"/>
      <c r="FY216" s="438"/>
      <c r="FZ216" s="438"/>
      <c r="GA216" s="438"/>
      <c r="GB216" s="438"/>
      <c r="GC216" s="438"/>
      <c r="GD216" s="438"/>
      <c r="GE216" s="438"/>
      <c r="GF216" s="438"/>
      <c r="GG216" s="438"/>
      <c r="GH216" s="438"/>
      <c r="GI216" s="438"/>
      <c r="GJ216" s="438"/>
      <c r="GK216" s="438"/>
      <c r="GL216" s="438"/>
      <c r="GM216" s="438"/>
      <c r="GN216" s="438"/>
      <c r="GO216" s="438"/>
      <c r="GP216" s="438"/>
      <c r="GQ216" s="438"/>
      <c r="GR216" s="438"/>
      <c r="GS216" s="438"/>
      <c r="GT216" s="438"/>
      <c r="GU216" s="438"/>
      <c r="GV216" s="438"/>
      <c r="GW216" s="438"/>
      <c r="GX216" s="438"/>
      <c r="GY216" s="438"/>
      <c r="GZ216" s="438"/>
      <c r="HA216" s="438"/>
      <c r="HB216" s="438"/>
      <c r="HC216" s="438"/>
      <c r="HD216" s="438"/>
      <c r="HE216" s="438"/>
      <c r="HF216" s="438"/>
      <c r="HG216" s="438"/>
      <c r="HH216" s="438"/>
      <c r="HI216" s="438"/>
      <c r="HJ216" s="438"/>
      <c r="HK216" s="438"/>
      <c r="HL216" s="438"/>
      <c r="HM216" s="438"/>
      <c r="HN216" s="438"/>
      <c r="HO216" s="438"/>
      <c r="HP216" s="438"/>
      <c r="HQ216" s="438"/>
      <c r="HR216" s="438"/>
      <c r="HS216" s="438"/>
      <c r="HT216" s="438"/>
      <c r="HU216" s="438"/>
      <c r="HV216" s="438"/>
      <c r="HW216" s="438"/>
    </row>
    <row r="217" spans="1:247" s="673" customFormat="1" ht="34.5" customHeight="1" x14ac:dyDescent="0.2">
      <c r="A217" s="433"/>
      <c r="B217" s="433" t="s">
        <v>836</v>
      </c>
      <c r="C217" s="609" t="s">
        <v>934</v>
      </c>
      <c r="D217" s="1071" t="s">
        <v>968</v>
      </c>
      <c r="E217" s="1106" t="s">
        <v>130</v>
      </c>
      <c r="F217" s="1061"/>
      <c r="G217" s="1103" t="s">
        <v>681</v>
      </c>
      <c r="H217" s="1104"/>
      <c r="I217" s="1103" t="s">
        <v>36</v>
      </c>
      <c r="J217" s="1103" t="s">
        <v>36</v>
      </c>
      <c r="K217" s="1103" t="s">
        <v>806</v>
      </c>
      <c r="L217" s="1105" t="s">
        <v>780</v>
      </c>
      <c r="M217" s="1182"/>
      <c r="N217" s="1143"/>
      <c r="O217" s="1061"/>
      <c r="P217" s="1129">
        <v>18</v>
      </c>
      <c r="Q217" s="1129"/>
      <c r="R217" s="1061"/>
      <c r="S217" s="1144"/>
      <c r="T217" s="1318"/>
      <c r="U217" s="1318"/>
      <c r="V217" s="1090">
        <v>1</v>
      </c>
      <c r="W217" s="640" t="s">
        <v>314</v>
      </c>
      <c r="X217" s="640" t="s">
        <v>317</v>
      </c>
      <c r="Y217" s="640"/>
      <c r="Z217" s="608">
        <v>1</v>
      </c>
      <c r="AA217" s="386" t="s">
        <v>314</v>
      </c>
      <c r="AB217" s="386" t="s">
        <v>317</v>
      </c>
      <c r="AC217" s="386"/>
      <c r="AD217" s="1318"/>
      <c r="AE217" s="937" t="str">
        <f t="shared" si="36"/>
        <v/>
      </c>
      <c r="AF217" s="645">
        <v>1</v>
      </c>
      <c r="AG217" s="640" t="s">
        <v>314</v>
      </c>
      <c r="AH217" s="640" t="s">
        <v>317</v>
      </c>
      <c r="AI217" s="640"/>
      <c r="AJ217" s="608">
        <v>1</v>
      </c>
      <c r="AK217" s="386" t="s">
        <v>314</v>
      </c>
      <c r="AL217" s="386" t="s">
        <v>317</v>
      </c>
      <c r="AM217" s="460"/>
      <c r="AN217" s="464" t="s">
        <v>619</v>
      </c>
      <c r="AO217" s="283"/>
      <c r="AP217" s="283"/>
      <c r="AQ217" s="283"/>
      <c r="AR217" s="283"/>
      <c r="AS217" s="283"/>
      <c r="AT217" s="283"/>
      <c r="AU217" s="283"/>
      <c r="AV217" s="283"/>
      <c r="AW217" s="283"/>
      <c r="AX217" s="283"/>
      <c r="AY217" s="283"/>
      <c r="AZ217" s="283"/>
      <c r="BA217" s="283"/>
      <c r="BB217" s="283"/>
      <c r="BC217" s="283"/>
      <c r="BD217" s="283"/>
      <c r="BE217" s="283"/>
      <c r="BF217" s="283"/>
      <c r="BG217" s="283"/>
      <c r="BH217" s="496"/>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row>
    <row r="218" spans="1:247" s="567" customFormat="1" ht="34.5" customHeight="1" x14ac:dyDescent="0.2">
      <c r="A218" s="524" t="s">
        <v>765</v>
      </c>
      <c r="B218" s="524" t="s">
        <v>344</v>
      </c>
      <c r="C218" s="525" t="s">
        <v>766</v>
      </c>
      <c r="D218" s="1072"/>
      <c r="E218" s="1110" t="s">
        <v>676</v>
      </c>
      <c r="F218" s="1110"/>
      <c r="G218" s="1111"/>
      <c r="H218" s="1065" t="s">
        <v>666</v>
      </c>
      <c r="I218" s="1112">
        <v>2</v>
      </c>
      <c r="J218" s="1065">
        <v>2</v>
      </c>
      <c r="K218" s="1112"/>
      <c r="L218" s="1113"/>
      <c r="M218" s="1178"/>
      <c r="N218" s="1165"/>
      <c r="O218" s="1065"/>
      <c r="P218" s="1011">
        <v>18</v>
      </c>
      <c r="Q218" s="1011"/>
      <c r="R218" s="1011"/>
      <c r="S218" s="1163"/>
      <c r="T218" s="561"/>
      <c r="U218" s="561"/>
      <c r="V218" s="1050"/>
      <c r="W218" s="562"/>
      <c r="X218" s="562"/>
      <c r="Y218" s="562"/>
      <c r="Z218" s="563"/>
      <c r="AA218" s="564"/>
      <c r="AB218" s="564"/>
      <c r="AC218" s="564"/>
      <c r="AD218" s="950"/>
      <c r="AE218" s="950"/>
      <c r="AF218" s="565"/>
      <c r="AG218" s="564"/>
      <c r="AH218" s="564"/>
      <c r="AI218" s="564"/>
      <c r="AJ218" s="565"/>
      <c r="AK218" s="564"/>
      <c r="AL218" s="564"/>
      <c r="AM218" s="564"/>
      <c r="AN218" s="566"/>
    </row>
    <row r="219" spans="1:247" ht="34.5" customHeight="1" x14ac:dyDescent="0.2">
      <c r="A219" s="697"/>
      <c r="B219" s="693" t="s">
        <v>345</v>
      </c>
      <c r="C219" s="694" t="s">
        <v>569</v>
      </c>
      <c r="D219" s="1073" t="s">
        <v>767</v>
      </c>
      <c r="E219" s="1114" t="s">
        <v>818</v>
      </c>
      <c r="F219" s="1114" t="s">
        <v>677</v>
      </c>
      <c r="G219" s="1114" t="s">
        <v>673</v>
      </c>
      <c r="H219" s="1137"/>
      <c r="I219" s="1116" t="s">
        <v>56</v>
      </c>
      <c r="J219" s="1116" t="s">
        <v>56</v>
      </c>
      <c r="K219" s="1117" t="s">
        <v>668</v>
      </c>
      <c r="L219" s="1118">
        <v>12</v>
      </c>
      <c r="M219" s="1179">
        <v>2</v>
      </c>
      <c r="N219" s="1184"/>
      <c r="O219" s="1114"/>
      <c r="P219" s="1114">
        <v>18</v>
      </c>
      <c r="Q219" s="1114"/>
      <c r="R219" s="1114"/>
      <c r="S219" s="1185"/>
      <c r="T219" s="1318"/>
      <c r="U219" s="1318"/>
      <c r="V219" s="1085">
        <v>1</v>
      </c>
      <c r="W219" s="621" t="s">
        <v>311</v>
      </c>
      <c r="X219" s="624" t="s">
        <v>768</v>
      </c>
      <c r="Y219" s="624" t="s">
        <v>355</v>
      </c>
      <c r="Z219" s="692">
        <v>1</v>
      </c>
      <c r="AA219" s="691" t="s">
        <v>314</v>
      </c>
      <c r="AB219" s="691" t="s">
        <v>350</v>
      </c>
      <c r="AC219" s="691" t="s">
        <v>353</v>
      </c>
      <c r="AD219" s="1318"/>
      <c r="AE219" s="937" t="str">
        <f t="shared" ref="AE219:AE221" si="37">IF(AD219="","",+AD219)</f>
        <v/>
      </c>
      <c r="AF219" s="664">
        <v>1</v>
      </c>
      <c r="AG219" s="624" t="s">
        <v>314</v>
      </c>
      <c r="AH219" s="624" t="s">
        <v>358</v>
      </c>
      <c r="AI219" s="624" t="s">
        <v>412</v>
      </c>
      <c r="AJ219" s="692">
        <v>1</v>
      </c>
      <c r="AK219" s="691" t="s">
        <v>314</v>
      </c>
      <c r="AL219" s="691" t="s">
        <v>358</v>
      </c>
      <c r="AM219" s="699" t="s">
        <v>412</v>
      </c>
      <c r="AN219" s="701" t="s">
        <v>579</v>
      </c>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c r="CB219" s="682"/>
      <c r="CC219" s="682"/>
      <c r="CD219" s="682"/>
      <c r="CE219" s="682"/>
      <c r="CF219" s="682"/>
      <c r="CG219" s="682"/>
      <c r="CH219" s="682"/>
      <c r="CI219" s="682"/>
      <c r="CJ219" s="682"/>
      <c r="CK219" s="682"/>
      <c r="CL219" s="682"/>
      <c r="CM219" s="682"/>
      <c r="CN219" s="682"/>
      <c r="CO219" s="682"/>
      <c r="CP219" s="682"/>
      <c r="CQ219" s="682"/>
      <c r="CR219" s="682"/>
      <c r="CS219" s="682"/>
      <c r="CT219" s="682"/>
      <c r="CU219" s="682"/>
      <c r="CV219" s="682"/>
      <c r="CW219" s="682"/>
      <c r="CX219" s="682"/>
      <c r="CY219" s="682"/>
      <c r="CZ219" s="682"/>
      <c r="DA219" s="682"/>
      <c r="DB219" s="682"/>
      <c r="DC219" s="682"/>
      <c r="DD219" s="682"/>
      <c r="DE219" s="682"/>
      <c r="DF219" s="682"/>
      <c r="DG219" s="682"/>
      <c r="DH219" s="682"/>
      <c r="DI219" s="682"/>
      <c r="DJ219" s="682"/>
      <c r="DK219" s="682"/>
      <c r="DL219" s="682"/>
      <c r="DM219" s="682"/>
      <c r="DN219" s="682"/>
      <c r="DO219" s="682"/>
      <c r="DP219" s="682"/>
      <c r="DQ219" s="682"/>
      <c r="DR219" s="682"/>
      <c r="DS219" s="682"/>
      <c r="DT219" s="682"/>
      <c r="DU219" s="682"/>
      <c r="DV219" s="682"/>
      <c r="DW219" s="682"/>
      <c r="DX219" s="682"/>
      <c r="DY219" s="682"/>
      <c r="DZ219" s="682"/>
      <c r="EA219" s="682"/>
      <c r="EB219" s="682"/>
      <c r="EC219" s="682"/>
      <c r="ED219" s="682"/>
      <c r="EE219" s="682"/>
      <c r="EF219" s="682"/>
      <c r="EG219" s="682"/>
      <c r="EH219" s="682"/>
      <c r="EI219" s="682"/>
      <c r="EJ219" s="682"/>
      <c r="EK219" s="682"/>
      <c r="EL219" s="682"/>
      <c r="EM219" s="682"/>
      <c r="EN219" s="682"/>
      <c r="EO219" s="682"/>
      <c r="EP219" s="682"/>
      <c r="EQ219" s="682"/>
      <c r="ER219" s="682"/>
      <c r="ES219" s="682"/>
      <c r="ET219" s="682"/>
      <c r="EU219" s="682"/>
      <c r="EV219" s="682"/>
      <c r="EW219" s="682"/>
      <c r="EX219" s="682"/>
      <c r="EY219" s="682"/>
      <c r="EZ219" s="682"/>
      <c r="FA219" s="682"/>
      <c r="FB219" s="682"/>
      <c r="FC219" s="682"/>
      <c r="FD219" s="682"/>
      <c r="FE219" s="682"/>
      <c r="FF219" s="682"/>
      <c r="FG219" s="682"/>
      <c r="FH219" s="682"/>
      <c r="FI219" s="682"/>
      <c r="FJ219" s="682"/>
      <c r="FK219" s="682"/>
      <c r="FL219" s="682"/>
      <c r="FM219" s="682"/>
      <c r="FN219" s="682"/>
      <c r="FO219" s="682"/>
      <c r="FP219" s="682"/>
      <c r="FQ219" s="682"/>
      <c r="FR219" s="682"/>
      <c r="FS219" s="682"/>
      <c r="FT219" s="682"/>
      <c r="FU219" s="682"/>
      <c r="FV219" s="682"/>
      <c r="FW219" s="682"/>
      <c r="FX219" s="682"/>
      <c r="FY219" s="682"/>
      <c r="FZ219" s="682"/>
      <c r="GA219" s="682"/>
      <c r="GB219" s="682"/>
      <c r="GC219" s="682"/>
      <c r="GD219" s="682"/>
      <c r="GE219" s="682"/>
      <c r="GF219" s="682"/>
      <c r="GG219" s="682"/>
      <c r="GH219" s="682"/>
      <c r="GI219" s="682"/>
      <c r="GJ219" s="682"/>
      <c r="GK219" s="682"/>
      <c r="GL219" s="682"/>
      <c r="GM219" s="682"/>
      <c r="GN219" s="682"/>
      <c r="GO219" s="682"/>
      <c r="GP219" s="682"/>
      <c r="GQ219" s="682"/>
      <c r="GR219" s="682"/>
      <c r="GS219" s="682"/>
      <c r="GT219" s="682"/>
      <c r="GU219" s="682"/>
      <c r="GV219" s="682"/>
      <c r="GW219" s="682"/>
      <c r="GX219" s="682"/>
      <c r="GY219" s="682"/>
      <c r="GZ219" s="682"/>
      <c r="HA219" s="682"/>
      <c r="HB219" s="682"/>
      <c r="HC219" s="682"/>
      <c r="HD219" s="682"/>
      <c r="HE219" s="682"/>
      <c r="HF219" s="682"/>
      <c r="HG219" s="682"/>
      <c r="HH219" s="682"/>
      <c r="HI219" s="682"/>
      <c r="HJ219" s="682"/>
      <c r="HK219" s="682"/>
      <c r="HL219" s="682"/>
      <c r="HM219" s="682"/>
      <c r="HN219" s="682"/>
      <c r="HO219" s="682"/>
      <c r="HP219" s="682"/>
      <c r="HQ219" s="682"/>
      <c r="HR219" s="682"/>
      <c r="HS219" s="682"/>
      <c r="HT219" s="682"/>
      <c r="HU219" s="682"/>
      <c r="HV219" s="682"/>
      <c r="HW219" s="682"/>
      <c r="HX219" s="682"/>
      <c r="HY219" s="682"/>
      <c r="HZ219" s="682"/>
      <c r="IA219" s="682"/>
      <c r="IB219" s="682"/>
      <c r="IC219" s="682"/>
      <c r="ID219" s="682"/>
      <c r="IE219" s="682"/>
      <c r="IF219" s="682"/>
      <c r="IG219" s="682"/>
      <c r="IH219" s="682"/>
      <c r="II219" s="682"/>
      <c r="IJ219" s="682"/>
      <c r="IK219" s="682"/>
      <c r="IL219" s="682"/>
    </row>
    <row r="220" spans="1:247" ht="34.5" customHeight="1" x14ac:dyDescent="0.2">
      <c r="A220" s="697"/>
      <c r="B220" s="693" t="s">
        <v>346</v>
      </c>
      <c r="C220" s="695" t="s">
        <v>570</v>
      </c>
      <c r="D220" s="1073" t="s">
        <v>769</v>
      </c>
      <c r="E220" s="1114" t="s">
        <v>818</v>
      </c>
      <c r="F220" s="1114" t="s">
        <v>677</v>
      </c>
      <c r="G220" s="1114" t="s">
        <v>674</v>
      </c>
      <c r="H220" s="1137"/>
      <c r="I220" s="1116" t="s">
        <v>56</v>
      </c>
      <c r="J220" s="1116" t="s">
        <v>56</v>
      </c>
      <c r="K220" s="1117" t="s">
        <v>671</v>
      </c>
      <c r="L220" s="1118">
        <v>11</v>
      </c>
      <c r="M220" s="1179">
        <v>23</v>
      </c>
      <c r="N220" s="1184"/>
      <c r="O220" s="1114"/>
      <c r="P220" s="1114">
        <v>18</v>
      </c>
      <c r="Q220" s="1114"/>
      <c r="R220" s="1114"/>
      <c r="S220" s="1185"/>
      <c r="T220" s="1318"/>
      <c r="U220" s="1318"/>
      <c r="V220" s="1085">
        <v>1</v>
      </c>
      <c r="W220" s="621" t="s">
        <v>311</v>
      </c>
      <c r="X220" s="624"/>
      <c r="Y220" s="624"/>
      <c r="Z220" s="692">
        <v>1</v>
      </c>
      <c r="AA220" s="691" t="s">
        <v>314</v>
      </c>
      <c r="AB220" s="691" t="s">
        <v>350</v>
      </c>
      <c r="AC220" s="691" t="s">
        <v>353</v>
      </c>
      <c r="AD220" s="1318"/>
      <c r="AE220" s="937" t="str">
        <f t="shared" si="37"/>
        <v/>
      </c>
      <c r="AF220" s="664">
        <v>1</v>
      </c>
      <c r="AG220" s="624" t="s">
        <v>314</v>
      </c>
      <c r="AH220" s="624" t="s">
        <v>350</v>
      </c>
      <c r="AI220" s="624" t="s">
        <v>353</v>
      </c>
      <c r="AJ220" s="692">
        <v>1</v>
      </c>
      <c r="AK220" s="691" t="s">
        <v>314</v>
      </c>
      <c r="AL220" s="691" t="s">
        <v>350</v>
      </c>
      <c r="AM220" s="699" t="s">
        <v>353</v>
      </c>
      <c r="AN220" s="701" t="s">
        <v>580</v>
      </c>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c r="CB220" s="682"/>
      <c r="CC220" s="682"/>
      <c r="CD220" s="682"/>
      <c r="CE220" s="682"/>
      <c r="CF220" s="682"/>
      <c r="CG220" s="682"/>
      <c r="CH220" s="682"/>
      <c r="CI220" s="682"/>
      <c r="CJ220" s="682"/>
      <c r="CK220" s="682"/>
      <c r="CL220" s="682"/>
      <c r="CM220" s="682"/>
      <c r="CN220" s="682"/>
      <c r="CO220" s="682"/>
      <c r="CP220" s="682"/>
      <c r="CQ220" s="682"/>
      <c r="CR220" s="682"/>
      <c r="CS220" s="682"/>
      <c r="CT220" s="682"/>
      <c r="CU220" s="682"/>
      <c r="CV220" s="682"/>
      <c r="CW220" s="682"/>
      <c r="CX220" s="682"/>
      <c r="CY220" s="682"/>
      <c r="CZ220" s="682"/>
      <c r="DA220" s="682"/>
      <c r="DB220" s="682"/>
      <c r="DC220" s="682"/>
      <c r="DD220" s="682"/>
      <c r="DE220" s="682"/>
      <c r="DF220" s="682"/>
      <c r="DG220" s="682"/>
      <c r="DH220" s="682"/>
      <c r="DI220" s="682"/>
      <c r="DJ220" s="682"/>
      <c r="DK220" s="682"/>
      <c r="DL220" s="682"/>
      <c r="DM220" s="682"/>
      <c r="DN220" s="682"/>
      <c r="DO220" s="682"/>
      <c r="DP220" s="682"/>
      <c r="DQ220" s="682"/>
      <c r="DR220" s="682"/>
      <c r="DS220" s="682"/>
      <c r="DT220" s="682"/>
      <c r="DU220" s="682"/>
      <c r="DV220" s="682"/>
      <c r="DW220" s="682"/>
      <c r="DX220" s="682"/>
      <c r="DY220" s="682"/>
      <c r="DZ220" s="682"/>
      <c r="EA220" s="682"/>
      <c r="EB220" s="682"/>
      <c r="EC220" s="682"/>
      <c r="ED220" s="682"/>
      <c r="EE220" s="682"/>
      <c r="EF220" s="682"/>
      <c r="EG220" s="682"/>
      <c r="EH220" s="682"/>
      <c r="EI220" s="682"/>
      <c r="EJ220" s="682"/>
      <c r="EK220" s="682"/>
      <c r="EL220" s="682"/>
      <c r="EM220" s="682"/>
      <c r="EN220" s="682"/>
      <c r="EO220" s="682"/>
      <c r="EP220" s="682"/>
      <c r="EQ220" s="682"/>
      <c r="ER220" s="682"/>
      <c r="ES220" s="682"/>
      <c r="ET220" s="682"/>
      <c r="EU220" s="682"/>
      <c r="EV220" s="682"/>
      <c r="EW220" s="682"/>
      <c r="EX220" s="682"/>
      <c r="EY220" s="682"/>
      <c r="EZ220" s="682"/>
      <c r="FA220" s="682"/>
      <c r="FB220" s="682"/>
      <c r="FC220" s="682"/>
      <c r="FD220" s="682"/>
      <c r="FE220" s="682"/>
      <c r="FF220" s="682"/>
      <c r="FG220" s="682"/>
      <c r="FH220" s="682"/>
      <c r="FI220" s="682"/>
      <c r="FJ220" s="682"/>
      <c r="FK220" s="682"/>
      <c r="FL220" s="682"/>
      <c r="FM220" s="682"/>
      <c r="FN220" s="682"/>
      <c r="FO220" s="682"/>
      <c r="FP220" s="682"/>
      <c r="FQ220" s="682"/>
      <c r="FR220" s="682"/>
      <c r="FS220" s="682"/>
      <c r="FT220" s="682"/>
      <c r="FU220" s="682"/>
      <c r="FV220" s="682"/>
      <c r="FW220" s="682"/>
      <c r="FX220" s="682"/>
      <c r="FY220" s="682"/>
      <c r="FZ220" s="682"/>
      <c r="GA220" s="682"/>
      <c r="GB220" s="682"/>
      <c r="GC220" s="682"/>
      <c r="GD220" s="682"/>
      <c r="GE220" s="682"/>
      <c r="GF220" s="682"/>
      <c r="GG220" s="682"/>
      <c r="GH220" s="682"/>
      <c r="GI220" s="682"/>
      <c r="GJ220" s="682"/>
      <c r="GK220" s="682"/>
      <c r="GL220" s="682"/>
      <c r="GM220" s="682"/>
      <c r="GN220" s="682"/>
      <c r="GO220" s="682"/>
      <c r="GP220" s="682"/>
      <c r="GQ220" s="682"/>
      <c r="GR220" s="682"/>
      <c r="GS220" s="682"/>
      <c r="GT220" s="682"/>
      <c r="GU220" s="682"/>
      <c r="GV220" s="682"/>
      <c r="GW220" s="682"/>
      <c r="GX220" s="682"/>
      <c r="GY220" s="682"/>
      <c r="GZ220" s="682"/>
      <c r="HA220" s="682"/>
      <c r="HB220" s="682"/>
      <c r="HC220" s="682"/>
      <c r="HD220" s="682"/>
      <c r="HE220" s="682"/>
      <c r="HF220" s="682"/>
      <c r="HG220" s="682"/>
      <c r="HH220" s="682"/>
      <c r="HI220" s="682"/>
      <c r="HJ220" s="682"/>
      <c r="HK220" s="682"/>
      <c r="HL220" s="682"/>
      <c r="HM220" s="682"/>
      <c r="HN220" s="682"/>
      <c r="HO220" s="682"/>
      <c r="HP220" s="682"/>
      <c r="HQ220" s="682"/>
      <c r="HR220" s="682"/>
      <c r="HS220" s="682"/>
      <c r="HT220" s="682"/>
      <c r="HU220" s="682"/>
      <c r="HV220" s="682"/>
      <c r="HW220" s="682"/>
      <c r="HX220" s="682"/>
      <c r="HY220" s="682"/>
      <c r="HZ220" s="682"/>
      <c r="IA220" s="682"/>
      <c r="IB220" s="682"/>
      <c r="IC220" s="682"/>
      <c r="ID220" s="682"/>
      <c r="IE220" s="682"/>
      <c r="IF220" s="682"/>
      <c r="IG220" s="682"/>
      <c r="IH220" s="682"/>
      <c r="II220" s="682"/>
      <c r="IJ220" s="682"/>
      <c r="IK220" s="682"/>
      <c r="IL220" s="682"/>
    </row>
    <row r="221" spans="1:247" ht="34.5" customHeight="1" x14ac:dyDescent="0.2">
      <c r="A221" s="697"/>
      <c r="B221" s="693" t="s">
        <v>347</v>
      </c>
      <c r="C221" s="695" t="s">
        <v>571</v>
      </c>
      <c r="D221" s="1073" t="s">
        <v>770</v>
      </c>
      <c r="E221" s="1114" t="s">
        <v>818</v>
      </c>
      <c r="F221" s="1114" t="s">
        <v>677</v>
      </c>
      <c r="G221" s="1116" t="s">
        <v>674</v>
      </c>
      <c r="H221" s="1138"/>
      <c r="I221" s="1139" t="s">
        <v>56</v>
      </c>
      <c r="J221" s="1139" t="s">
        <v>56</v>
      </c>
      <c r="K221" s="1117" t="s">
        <v>1120</v>
      </c>
      <c r="L221" s="1118">
        <v>14</v>
      </c>
      <c r="M221" s="1187">
        <v>6</v>
      </c>
      <c r="N221" s="1194"/>
      <c r="O221" s="1140"/>
      <c r="P221" s="1114">
        <v>18</v>
      </c>
      <c r="Q221" s="1114"/>
      <c r="R221" s="1140"/>
      <c r="S221" s="1195"/>
      <c r="T221" s="1366"/>
      <c r="U221" s="1367"/>
      <c r="V221" s="1085">
        <v>1</v>
      </c>
      <c r="W221" s="621" t="s">
        <v>311</v>
      </c>
      <c r="X221" s="624"/>
      <c r="Y221" s="624"/>
      <c r="Z221" s="692">
        <v>1</v>
      </c>
      <c r="AA221" s="691" t="s">
        <v>314</v>
      </c>
      <c r="AB221" s="691" t="s">
        <v>350</v>
      </c>
      <c r="AC221" s="691" t="s">
        <v>353</v>
      </c>
      <c r="AD221" s="1318"/>
      <c r="AE221" s="937" t="str">
        <f t="shared" si="37"/>
        <v/>
      </c>
      <c r="AF221" s="664">
        <v>1</v>
      </c>
      <c r="AG221" s="624" t="s">
        <v>314</v>
      </c>
      <c r="AH221" s="624" t="s">
        <v>350</v>
      </c>
      <c r="AI221" s="624" t="s">
        <v>353</v>
      </c>
      <c r="AJ221" s="692">
        <v>1</v>
      </c>
      <c r="AK221" s="691" t="s">
        <v>314</v>
      </c>
      <c r="AL221" s="691" t="s">
        <v>350</v>
      </c>
      <c r="AM221" s="699" t="s">
        <v>353</v>
      </c>
      <c r="AN221" s="701" t="s">
        <v>580</v>
      </c>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c r="CB221" s="682"/>
      <c r="CC221" s="682"/>
      <c r="CD221" s="682"/>
      <c r="CE221" s="682"/>
      <c r="CF221" s="682"/>
      <c r="CG221" s="682"/>
      <c r="CH221" s="682"/>
      <c r="CI221" s="682"/>
      <c r="CJ221" s="682"/>
      <c r="CK221" s="682"/>
      <c r="CL221" s="682"/>
      <c r="CM221" s="682"/>
      <c r="CN221" s="682"/>
      <c r="CO221" s="682"/>
      <c r="CP221" s="682"/>
      <c r="CQ221" s="682"/>
      <c r="CR221" s="682"/>
      <c r="CS221" s="682"/>
      <c r="CT221" s="682"/>
      <c r="CU221" s="682"/>
      <c r="CV221" s="682"/>
      <c r="CW221" s="682"/>
      <c r="CX221" s="682"/>
      <c r="CY221" s="682"/>
      <c r="CZ221" s="682"/>
      <c r="DA221" s="682"/>
      <c r="DB221" s="682"/>
      <c r="DC221" s="682"/>
      <c r="DD221" s="682"/>
      <c r="DE221" s="682"/>
      <c r="DF221" s="682"/>
      <c r="DG221" s="682"/>
      <c r="DH221" s="682"/>
      <c r="DI221" s="682"/>
      <c r="DJ221" s="682"/>
      <c r="DK221" s="682"/>
      <c r="DL221" s="682"/>
      <c r="DM221" s="682"/>
      <c r="DN221" s="682"/>
      <c r="DO221" s="682"/>
      <c r="DP221" s="682"/>
      <c r="DQ221" s="682"/>
      <c r="DR221" s="682"/>
      <c r="DS221" s="682"/>
      <c r="DT221" s="682"/>
      <c r="DU221" s="682"/>
      <c r="DV221" s="682"/>
      <c r="DW221" s="682"/>
      <c r="DX221" s="682"/>
      <c r="DY221" s="682"/>
      <c r="DZ221" s="682"/>
      <c r="EA221" s="682"/>
      <c r="EB221" s="682"/>
      <c r="EC221" s="682"/>
      <c r="ED221" s="682"/>
      <c r="EE221" s="682"/>
      <c r="EF221" s="682"/>
      <c r="EG221" s="682"/>
      <c r="EH221" s="682"/>
      <c r="EI221" s="682"/>
      <c r="EJ221" s="682"/>
      <c r="EK221" s="682"/>
      <c r="EL221" s="682"/>
      <c r="EM221" s="682"/>
      <c r="EN221" s="682"/>
      <c r="EO221" s="682"/>
      <c r="EP221" s="682"/>
      <c r="EQ221" s="682"/>
      <c r="ER221" s="682"/>
      <c r="ES221" s="682"/>
      <c r="ET221" s="682"/>
      <c r="EU221" s="682"/>
      <c r="EV221" s="682"/>
      <c r="EW221" s="682"/>
      <c r="EX221" s="682"/>
      <c r="EY221" s="682"/>
      <c r="EZ221" s="682"/>
      <c r="FA221" s="682"/>
      <c r="FB221" s="682"/>
      <c r="FC221" s="682"/>
      <c r="FD221" s="682"/>
      <c r="FE221" s="682"/>
      <c r="FF221" s="682"/>
      <c r="FG221" s="682"/>
      <c r="FH221" s="682"/>
      <c r="FI221" s="682"/>
      <c r="FJ221" s="682"/>
      <c r="FK221" s="682"/>
      <c r="FL221" s="682"/>
      <c r="FM221" s="682"/>
      <c r="FN221" s="682"/>
      <c r="FO221" s="682"/>
      <c r="FP221" s="682"/>
      <c r="FQ221" s="682"/>
      <c r="FR221" s="682"/>
      <c r="FS221" s="682"/>
      <c r="FT221" s="682"/>
      <c r="FU221" s="682"/>
      <c r="FV221" s="682"/>
      <c r="FW221" s="682"/>
      <c r="FX221" s="682"/>
      <c r="FY221" s="682"/>
      <c r="FZ221" s="682"/>
      <c r="GA221" s="682"/>
      <c r="GB221" s="682"/>
      <c r="GC221" s="682"/>
      <c r="GD221" s="682"/>
      <c r="GE221" s="682"/>
      <c r="GF221" s="682"/>
      <c r="GG221" s="682"/>
      <c r="GH221" s="682"/>
      <c r="GI221" s="682"/>
      <c r="GJ221" s="682"/>
      <c r="GK221" s="682"/>
      <c r="GL221" s="682"/>
      <c r="GM221" s="682"/>
      <c r="GN221" s="682"/>
      <c r="GO221" s="682"/>
      <c r="GP221" s="682"/>
      <c r="GQ221" s="682"/>
      <c r="GR221" s="682"/>
      <c r="GS221" s="682"/>
      <c r="GT221" s="682"/>
      <c r="GU221" s="682"/>
      <c r="GV221" s="682"/>
      <c r="GW221" s="682"/>
      <c r="GX221" s="682"/>
      <c r="GY221" s="682"/>
      <c r="GZ221" s="682"/>
      <c r="HA221" s="682"/>
      <c r="HB221" s="682"/>
      <c r="HC221" s="682"/>
      <c r="HD221" s="682"/>
      <c r="HE221" s="682"/>
      <c r="HF221" s="682"/>
      <c r="HG221" s="682"/>
      <c r="HH221" s="682"/>
      <c r="HI221" s="682"/>
      <c r="HJ221" s="682"/>
      <c r="HK221" s="682"/>
      <c r="HL221" s="682"/>
      <c r="HM221" s="682"/>
      <c r="HN221" s="682"/>
      <c r="HO221" s="682"/>
      <c r="HP221" s="682"/>
      <c r="HQ221" s="682"/>
      <c r="HR221" s="682"/>
      <c r="HS221" s="682"/>
      <c r="HT221" s="682"/>
      <c r="HU221" s="682"/>
      <c r="HV221" s="682"/>
      <c r="HW221" s="682"/>
      <c r="HX221" s="682"/>
      <c r="HY221" s="682"/>
      <c r="HZ221" s="682"/>
      <c r="IA221" s="682"/>
      <c r="IB221" s="682"/>
      <c r="IC221" s="682"/>
      <c r="ID221" s="682"/>
      <c r="IE221" s="682"/>
      <c r="IF221" s="682"/>
      <c r="IG221" s="682"/>
      <c r="IH221" s="682"/>
      <c r="II221" s="682"/>
      <c r="IJ221" s="682"/>
      <c r="IK221" s="682"/>
      <c r="IL221" s="682"/>
    </row>
    <row r="222" spans="1:247" s="412" customFormat="1" ht="11.25" customHeight="1" x14ac:dyDescent="0.2">
      <c r="A222" s="711"/>
      <c r="B222" s="711"/>
      <c r="C222" s="713"/>
      <c r="D222" s="1073"/>
      <c r="E222" s="1114"/>
      <c r="F222" s="1114"/>
      <c r="G222" s="1116"/>
      <c r="H222" s="1119"/>
      <c r="I222" s="1114"/>
      <c r="J222" s="1114"/>
      <c r="K222" s="1117"/>
      <c r="L222" s="1120"/>
      <c r="M222" s="1179"/>
      <c r="N222" s="1184"/>
      <c r="O222" s="1114"/>
      <c r="P222" s="1114"/>
      <c r="Q222" s="1114"/>
      <c r="R222" s="1114"/>
      <c r="S222" s="1185"/>
      <c r="T222" s="706"/>
      <c r="U222" s="706"/>
      <c r="V222" s="1085"/>
      <c r="W222" s="619"/>
      <c r="X222" s="619"/>
      <c r="Y222" s="619"/>
      <c r="Z222" s="708"/>
      <c r="AA222" s="707"/>
      <c r="AB222" s="707"/>
      <c r="AC222" s="707"/>
      <c r="AD222" s="948"/>
      <c r="AE222" s="948"/>
      <c r="AF222" s="648"/>
      <c r="AG222" s="619"/>
      <c r="AH222" s="619"/>
      <c r="AI222" s="619"/>
      <c r="AJ222" s="708"/>
      <c r="AK222" s="707"/>
      <c r="AL222" s="707"/>
      <c r="AM222" s="712"/>
      <c r="AN222" s="715"/>
      <c r="AO222" s="627"/>
      <c r="AP222" s="627"/>
      <c r="AQ222" s="627"/>
      <c r="AR222" s="627"/>
      <c r="AS222" s="627"/>
      <c r="AT222" s="627"/>
      <c r="AU222" s="627"/>
      <c r="AV222" s="627"/>
      <c r="AW222" s="627"/>
      <c r="AX222" s="627"/>
      <c r="AY222" s="627"/>
      <c r="AZ222" s="627"/>
      <c r="BA222" s="627"/>
      <c r="BB222" s="627"/>
      <c r="BC222" s="627"/>
      <c r="BD222" s="627"/>
      <c r="BE222" s="627"/>
      <c r="BF222" s="627"/>
      <c r="BG222" s="627"/>
      <c r="BH222" s="627"/>
      <c r="BI222" s="627"/>
      <c r="BJ222" s="627"/>
      <c r="BK222" s="627"/>
      <c r="BL222" s="627"/>
      <c r="BM222" s="627"/>
      <c r="BN222" s="627"/>
      <c r="BO222" s="627"/>
      <c r="BP222" s="627"/>
      <c r="BQ222" s="627"/>
      <c r="BR222" s="627"/>
      <c r="BS222" s="627"/>
      <c r="BT222" s="627"/>
      <c r="BU222" s="627"/>
      <c r="BV222" s="627"/>
      <c r="BW222" s="627"/>
      <c r="BX222" s="627"/>
      <c r="BY222" s="627"/>
      <c r="BZ222" s="627"/>
      <c r="CA222" s="627"/>
      <c r="CB222" s="627"/>
      <c r="CC222" s="627"/>
      <c r="CD222" s="627"/>
      <c r="CE222" s="627"/>
      <c r="CF222" s="627"/>
      <c r="CG222" s="627"/>
      <c r="CH222" s="627"/>
      <c r="CI222" s="627"/>
      <c r="CJ222" s="627"/>
      <c r="CK222" s="627"/>
      <c r="CL222" s="627"/>
      <c r="CM222" s="627"/>
      <c r="CN222" s="627"/>
      <c r="CO222" s="627"/>
      <c r="CP222" s="627"/>
      <c r="CQ222" s="627"/>
      <c r="CR222" s="627"/>
      <c r="CS222" s="627"/>
      <c r="CT222" s="627"/>
      <c r="CU222" s="627"/>
      <c r="CV222" s="627"/>
      <c r="CW222" s="627"/>
      <c r="CX222" s="627"/>
      <c r="CY222" s="627"/>
      <c r="CZ222" s="627"/>
      <c r="DA222" s="627"/>
      <c r="DB222" s="627"/>
      <c r="DC222" s="627"/>
      <c r="DD222" s="627"/>
      <c r="DE222" s="627"/>
      <c r="DF222" s="627"/>
      <c r="DG222" s="627"/>
      <c r="DH222" s="627"/>
      <c r="DI222" s="627"/>
      <c r="DJ222" s="627"/>
      <c r="DK222" s="627"/>
      <c r="DL222" s="627"/>
      <c r="DM222" s="627"/>
      <c r="DN222" s="627"/>
      <c r="DO222" s="627"/>
      <c r="DP222" s="627"/>
      <c r="DQ222" s="627"/>
      <c r="DR222" s="627"/>
      <c r="DS222" s="627"/>
      <c r="DT222" s="627"/>
      <c r="DU222" s="627"/>
      <c r="DV222" s="627"/>
      <c r="DW222" s="627"/>
      <c r="DX222" s="627"/>
      <c r="DY222" s="627"/>
      <c r="DZ222" s="627"/>
      <c r="EA222" s="627"/>
      <c r="EB222" s="627"/>
      <c r="EC222" s="627"/>
      <c r="ED222" s="627"/>
      <c r="EE222" s="627"/>
      <c r="EF222" s="627"/>
      <c r="EG222" s="627"/>
      <c r="EH222" s="627"/>
      <c r="EI222" s="627"/>
      <c r="EJ222" s="627"/>
      <c r="EK222" s="627"/>
      <c r="EL222" s="627"/>
      <c r="EM222" s="627"/>
      <c r="EN222" s="627"/>
      <c r="EO222" s="627"/>
      <c r="EP222" s="627"/>
      <c r="EQ222" s="627"/>
      <c r="ER222" s="627"/>
      <c r="ES222" s="627"/>
      <c r="ET222" s="627"/>
      <c r="EU222" s="627"/>
      <c r="EV222" s="627"/>
      <c r="EW222" s="627"/>
      <c r="EX222" s="627"/>
      <c r="EY222" s="627"/>
      <c r="EZ222" s="627"/>
      <c r="FA222" s="627"/>
      <c r="FB222" s="627"/>
      <c r="FC222" s="627"/>
      <c r="FD222" s="627"/>
      <c r="FE222" s="627"/>
      <c r="FF222" s="627"/>
      <c r="FG222" s="627"/>
      <c r="FH222" s="627"/>
      <c r="FI222" s="627"/>
      <c r="FJ222" s="627"/>
      <c r="FK222" s="627"/>
      <c r="FL222" s="627"/>
      <c r="FM222" s="627"/>
      <c r="FN222" s="627"/>
      <c r="FO222" s="627"/>
      <c r="FP222" s="627"/>
      <c r="FQ222" s="627"/>
      <c r="FR222" s="627"/>
      <c r="FS222" s="627"/>
      <c r="FT222" s="627"/>
      <c r="FU222" s="627"/>
      <c r="FV222" s="627"/>
      <c r="FW222" s="627"/>
      <c r="FX222" s="627"/>
      <c r="FY222" s="627"/>
      <c r="FZ222" s="627"/>
      <c r="GA222" s="627"/>
      <c r="GB222" s="627"/>
      <c r="GC222" s="627"/>
      <c r="GD222" s="627"/>
      <c r="GE222" s="627"/>
      <c r="GF222" s="627"/>
      <c r="GG222" s="627"/>
      <c r="GH222" s="627"/>
      <c r="GI222" s="627"/>
      <c r="GJ222" s="627"/>
      <c r="GK222" s="627"/>
      <c r="GL222" s="627"/>
      <c r="GM222" s="627"/>
      <c r="GN222" s="627"/>
      <c r="GO222" s="627"/>
      <c r="GP222" s="627"/>
      <c r="GQ222" s="627"/>
      <c r="GR222" s="627"/>
      <c r="GS222" s="627"/>
      <c r="GT222" s="627"/>
      <c r="GU222" s="627"/>
      <c r="GV222" s="627"/>
      <c r="GW222" s="627"/>
      <c r="GX222" s="627"/>
      <c r="GY222" s="627"/>
      <c r="GZ222" s="627"/>
      <c r="HA222" s="627"/>
      <c r="HB222" s="627"/>
      <c r="HC222" s="627"/>
      <c r="HD222" s="627"/>
      <c r="HE222" s="627"/>
      <c r="HF222" s="627"/>
      <c r="HG222" s="627"/>
      <c r="HH222" s="627"/>
      <c r="HI222" s="627"/>
      <c r="HJ222" s="627"/>
      <c r="HK222" s="627"/>
      <c r="HL222" s="627"/>
      <c r="HM222" s="627"/>
      <c r="HN222" s="627"/>
      <c r="HO222" s="627"/>
      <c r="HP222" s="627"/>
      <c r="HQ222" s="627"/>
      <c r="HR222" s="627"/>
      <c r="HS222" s="627"/>
      <c r="HT222" s="627"/>
      <c r="HU222" s="627"/>
      <c r="HV222" s="627"/>
      <c r="HW222" s="627"/>
      <c r="HX222" s="627"/>
      <c r="HY222" s="627"/>
      <c r="HZ222" s="627"/>
      <c r="IA222" s="627"/>
      <c r="IB222" s="627"/>
      <c r="IC222" s="627"/>
      <c r="ID222" s="627"/>
      <c r="IE222" s="627"/>
      <c r="IF222" s="627"/>
      <c r="IG222" s="627"/>
      <c r="IH222" s="627"/>
      <c r="II222" s="627"/>
      <c r="IJ222" s="627"/>
      <c r="IK222" s="627"/>
      <c r="IL222" s="627"/>
      <c r="IM222" s="627"/>
    </row>
    <row r="223" spans="1:247" s="521" customFormat="1" ht="34.5" customHeight="1" x14ac:dyDescent="0.2">
      <c r="A223" s="515"/>
      <c r="B223" s="515"/>
      <c r="C223" s="516" t="s">
        <v>655</v>
      </c>
      <c r="D223" s="1070"/>
      <c r="E223" s="1101"/>
      <c r="F223" s="1101"/>
      <c r="G223" s="1101"/>
      <c r="H223" s="1009"/>
      <c r="I223" s="1009">
        <f>+I224+I228</f>
        <v>7</v>
      </c>
      <c r="J223" s="1009">
        <f>+J224+J228</f>
        <v>7</v>
      </c>
      <c r="K223" s="1009"/>
      <c r="L223" s="1102"/>
      <c r="M223" s="1175"/>
      <c r="N223" s="1158"/>
      <c r="O223" s="1009"/>
      <c r="P223" s="1009"/>
      <c r="Q223" s="1009"/>
      <c r="R223" s="1009"/>
      <c r="S223" s="1159"/>
      <c r="T223" s="519"/>
      <c r="U223" s="519"/>
      <c r="V223" s="1086"/>
      <c r="W223" s="519"/>
      <c r="X223" s="519"/>
      <c r="Y223" s="519"/>
      <c r="Z223" s="520"/>
      <c r="AA223" s="519"/>
      <c r="AB223" s="519"/>
      <c r="AC223" s="519"/>
      <c r="AD223" s="928"/>
      <c r="AE223" s="928"/>
      <c r="AF223" s="520"/>
      <c r="AG223" s="519"/>
      <c r="AH223" s="519"/>
      <c r="AI223" s="519"/>
      <c r="AJ223" s="520"/>
      <c r="AK223" s="519"/>
      <c r="AL223" s="519"/>
      <c r="AM223" s="519"/>
      <c r="AN223" s="519"/>
      <c r="BH223" s="519"/>
    </row>
    <row r="224" spans="1:247" s="567" customFormat="1" ht="34.5" customHeight="1" x14ac:dyDescent="0.2">
      <c r="A224" s="524" t="s">
        <v>848</v>
      </c>
      <c r="B224" s="524" t="s">
        <v>400</v>
      </c>
      <c r="C224" s="525" t="s">
        <v>837</v>
      </c>
      <c r="D224" s="1074" t="s">
        <v>964</v>
      </c>
      <c r="E224" s="1110" t="s">
        <v>676</v>
      </c>
      <c r="F224" s="1110"/>
      <c r="G224" s="1111" t="s">
        <v>681</v>
      </c>
      <c r="H224" s="1065" t="s">
        <v>448</v>
      </c>
      <c r="I224" s="1112">
        <v>4</v>
      </c>
      <c r="J224" s="1065">
        <v>4</v>
      </c>
      <c r="K224" s="1112"/>
      <c r="L224" s="1113"/>
      <c r="M224" s="1178"/>
      <c r="N224" s="1165"/>
      <c r="O224" s="1065"/>
      <c r="P224" s="1011"/>
      <c r="Q224" s="1011"/>
      <c r="R224" s="1011"/>
      <c r="S224" s="1163"/>
      <c r="T224" s="561"/>
      <c r="U224" s="561"/>
      <c r="V224" s="1050"/>
      <c r="W224" s="562"/>
      <c r="X224" s="562"/>
      <c r="Y224" s="562"/>
      <c r="Z224" s="563"/>
      <c r="AA224" s="564"/>
      <c r="AB224" s="564"/>
      <c r="AC224" s="564"/>
      <c r="AD224" s="950"/>
      <c r="AE224" s="950"/>
      <c r="AF224" s="565"/>
      <c r="AG224" s="564"/>
      <c r="AH224" s="564"/>
      <c r="AI224" s="564"/>
      <c r="AJ224" s="565"/>
      <c r="AK224" s="564"/>
      <c r="AL224" s="564"/>
      <c r="AM224" s="564"/>
      <c r="AN224" s="566"/>
    </row>
    <row r="225" spans="1:60" ht="34.5" customHeight="1" x14ac:dyDescent="0.2">
      <c r="A225" s="434"/>
      <c r="B225" s="434" t="s">
        <v>401</v>
      </c>
      <c r="C225" s="440" t="s">
        <v>232</v>
      </c>
      <c r="D225" s="1083" t="s">
        <v>965</v>
      </c>
      <c r="E225" s="1131" t="s">
        <v>130</v>
      </c>
      <c r="F225" s="1121"/>
      <c r="G225" s="1131" t="s">
        <v>681</v>
      </c>
      <c r="H225" s="1135"/>
      <c r="I225" s="1121" t="s">
        <v>56</v>
      </c>
      <c r="J225" s="1121" t="s">
        <v>56</v>
      </c>
      <c r="K225" s="1417" t="s">
        <v>1269</v>
      </c>
      <c r="L225" s="1105" t="s">
        <v>31</v>
      </c>
      <c r="M225" s="1176"/>
      <c r="N225" s="1143"/>
      <c r="O225" s="1061"/>
      <c r="P225" s="1061">
        <v>24</v>
      </c>
      <c r="Q225" s="1061"/>
      <c r="R225" s="1061"/>
      <c r="S225" s="1144"/>
      <c r="T225" s="1318"/>
      <c r="U225" s="1318"/>
      <c r="V225" s="1084" t="s">
        <v>689</v>
      </c>
      <c r="W225" s="640" t="s">
        <v>348</v>
      </c>
      <c r="X225" s="640" t="s">
        <v>312</v>
      </c>
      <c r="Y225" s="660" t="s">
        <v>447</v>
      </c>
      <c r="Z225" s="608">
        <v>1</v>
      </c>
      <c r="AA225" s="386" t="s">
        <v>314</v>
      </c>
      <c r="AB225" s="386" t="s">
        <v>312</v>
      </c>
      <c r="AC225" s="386" t="s">
        <v>353</v>
      </c>
      <c r="AD225" s="1319"/>
      <c r="AE225" s="937" t="str">
        <f t="shared" ref="AE225:AE227" si="38">IF(AD225="","",+AD225)</f>
        <v/>
      </c>
      <c r="AF225" s="645">
        <v>1</v>
      </c>
      <c r="AG225" s="640" t="s">
        <v>314</v>
      </c>
      <c r="AH225" s="640" t="s">
        <v>312</v>
      </c>
      <c r="AI225" s="640" t="s">
        <v>353</v>
      </c>
      <c r="AJ225" s="608">
        <v>1</v>
      </c>
      <c r="AK225" s="386" t="s">
        <v>314</v>
      </c>
      <c r="AL225" s="386" t="s">
        <v>312</v>
      </c>
      <c r="AM225" s="460" t="s">
        <v>353</v>
      </c>
      <c r="AN225" s="464" t="s">
        <v>616</v>
      </c>
      <c r="BH225" s="493"/>
    </row>
    <row r="226" spans="1:60" ht="34.5" customHeight="1" x14ac:dyDescent="0.2">
      <c r="A226" s="434"/>
      <c r="B226" s="434" t="s">
        <v>402</v>
      </c>
      <c r="C226" s="440" t="s">
        <v>233</v>
      </c>
      <c r="D226" s="433" t="s">
        <v>966</v>
      </c>
      <c r="E226" s="1094" t="s">
        <v>130</v>
      </c>
      <c r="F226" s="1094" t="s">
        <v>947</v>
      </c>
      <c r="G226" s="1094" t="s">
        <v>681</v>
      </c>
      <c r="H226" s="1095"/>
      <c r="I226" s="1096" t="s">
        <v>56</v>
      </c>
      <c r="J226" s="1096" t="s">
        <v>56</v>
      </c>
      <c r="K226" s="1417" t="s">
        <v>1217</v>
      </c>
      <c r="L226" s="1097" t="s">
        <v>24</v>
      </c>
      <c r="M226" s="1029"/>
      <c r="N226" s="1196"/>
      <c r="O226" s="971"/>
      <c r="P226" s="971">
        <v>24</v>
      </c>
      <c r="Q226" s="996"/>
      <c r="R226" s="996"/>
      <c r="S226" s="1197"/>
      <c r="T226" s="1318"/>
      <c r="U226" s="1318"/>
      <c r="V226" s="1087">
        <v>1</v>
      </c>
      <c r="W226" s="640" t="s">
        <v>311</v>
      </c>
      <c r="X226" s="640"/>
      <c r="Y226" s="640"/>
      <c r="Z226" s="608">
        <v>1</v>
      </c>
      <c r="AA226" s="386" t="s">
        <v>314</v>
      </c>
      <c r="AB226" s="386" t="s">
        <v>312</v>
      </c>
      <c r="AC226" s="386" t="s">
        <v>353</v>
      </c>
      <c r="AD226" s="1319"/>
      <c r="AE226" s="937" t="str">
        <f t="shared" si="38"/>
        <v/>
      </c>
      <c r="AF226" s="645">
        <v>1</v>
      </c>
      <c r="AG226" s="640" t="s">
        <v>314</v>
      </c>
      <c r="AH226" s="640" t="s">
        <v>312</v>
      </c>
      <c r="AI226" s="640" t="s">
        <v>353</v>
      </c>
      <c r="AJ226" s="608">
        <v>1</v>
      </c>
      <c r="AK226" s="386" t="s">
        <v>314</v>
      </c>
      <c r="AL226" s="386" t="s">
        <v>312</v>
      </c>
      <c r="AM226" s="460" t="s">
        <v>353</v>
      </c>
      <c r="AN226" s="464" t="s">
        <v>617</v>
      </c>
      <c r="BH226" s="493"/>
    </row>
    <row r="227" spans="1:60" ht="34.5" customHeight="1" x14ac:dyDescent="0.2">
      <c r="A227" s="434"/>
      <c r="B227" s="434" t="s">
        <v>522</v>
      </c>
      <c r="C227" s="440" t="s">
        <v>234</v>
      </c>
      <c r="D227" s="433" t="s">
        <v>967</v>
      </c>
      <c r="E227" s="434" t="s">
        <v>130</v>
      </c>
      <c r="F227" s="436" t="s">
        <v>950</v>
      </c>
      <c r="G227" s="434" t="s">
        <v>681</v>
      </c>
      <c r="H227" s="435"/>
      <c r="I227" s="436" t="s">
        <v>56</v>
      </c>
      <c r="J227" s="436" t="s">
        <v>56</v>
      </c>
      <c r="K227" s="1417" t="s">
        <v>1216</v>
      </c>
      <c r="L227" s="615" t="s">
        <v>777</v>
      </c>
      <c r="M227" s="1017"/>
      <c r="N227" s="1198"/>
      <c r="O227" s="476"/>
      <c r="P227" s="476">
        <v>24</v>
      </c>
      <c r="Q227" s="1017"/>
      <c r="R227" s="1017"/>
      <c r="S227" s="1199"/>
      <c r="T227" s="1318"/>
      <c r="U227" s="1318"/>
      <c r="V227" s="1087">
        <v>1</v>
      </c>
      <c r="W227" s="640" t="s">
        <v>311</v>
      </c>
      <c r="X227" s="640"/>
      <c r="Y227" s="640"/>
      <c r="Z227" s="449">
        <v>1</v>
      </c>
      <c r="AA227" s="386" t="s">
        <v>314</v>
      </c>
      <c r="AB227" s="386" t="s">
        <v>403</v>
      </c>
      <c r="AC227" s="386" t="s">
        <v>353</v>
      </c>
      <c r="AD227" s="1319"/>
      <c r="AE227" s="937" t="str">
        <f t="shared" si="38"/>
        <v/>
      </c>
      <c r="AF227" s="645">
        <v>1</v>
      </c>
      <c r="AG227" s="640" t="s">
        <v>314</v>
      </c>
      <c r="AH227" s="640" t="s">
        <v>312</v>
      </c>
      <c r="AI227" s="640" t="s">
        <v>353</v>
      </c>
      <c r="AJ227" s="608">
        <v>1</v>
      </c>
      <c r="AK227" s="386" t="s">
        <v>314</v>
      </c>
      <c r="AL227" s="386" t="s">
        <v>312</v>
      </c>
      <c r="AM227" s="460" t="s">
        <v>353</v>
      </c>
      <c r="AN227" s="464" t="s">
        <v>618</v>
      </c>
      <c r="BH227" s="496"/>
    </row>
    <row r="228" spans="1:60" s="567" customFormat="1" ht="34.5" customHeight="1" x14ac:dyDescent="0.2">
      <c r="A228" s="524" t="s">
        <v>849</v>
      </c>
      <c r="B228" s="524" t="s">
        <v>838</v>
      </c>
      <c r="C228" s="525" t="s">
        <v>935</v>
      </c>
      <c r="D228" s="526"/>
      <c r="E228" s="526" t="s">
        <v>676</v>
      </c>
      <c r="F228" s="526"/>
      <c r="G228" s="527" t="s">
        <v>681</v>
      </c>
      <c r="H228" s="528">
        <v>1</v>
      </c>
      <c r="I228" s="529" t="s">
        <v>30</v>
      </c>
      <c r="J228" s="528" t="s">
        <v>30</v>
      </c>
      <c r="K228" s="529"/>
      <c r="L228" s="599"/>
      <c r="M228" s="1037"/>
      <c r="N228" s="1200"/>
      <c r="O228" s="977"/>
      <c r="P228" s="1019"/>
      <c r="Q228" s="1019"/>
      <c r="R228" s="1019"/>
      <c r="S228" s="1201"/>
      <c r="T228" s="561"/>
      <c r="U228" s="561"/>
      <c r="V228" s="1050"/>
      <c r="W228" s="562"/>
      <c r="X228" s="562"/>
      <c r="Y228" s="562"/>
      <c r="Z228" s="563"/>
      <c r="AA228" s="564"/>
      <c r="AB228" s="564"/>
      <c r="AC228" s="564"/>
      <c r="AD228" s="950"/>
      <c r="AE228" s="950"/>
      <c r="AF228" s="565"/>
      <c r="AG228" s="564"/>
      <c r="AH228" s="564"/>
      <c r="AI228" s="564"/>
      <c r="AJ228" s="565"/>
      <c r="AK228" s="564"/>
      <c r="AL228" s="564"/>
      <c r="AM228" s="564"/>
      <c r="AN228" s="566"/>
    </row>
    <row r="229" spans="1:60" ht="56.25" customHeight="1" x14ac:dyDescent="0.2">
      <c r="A229" s="308"/>
      <c r="B229" s="294" t="s">
        <v>406</v>
      </c>
      <c r="C229" s="308" t="s">
        <v>229</v>
      </c>
      <c r="D229" s="419" t="s">
        <v>971</v>
      </c>
      <c r="E229" s="414" t="s">
        <v>130</v>
      </c>
      <c r="F229" s="298"/>
      <c r="G229" s="298" t="s">
        <v>681</v>
      </c>
      <c r="H229" s="296"/>
      <c r="I229" s="433" t="s">
        <v>30</v>
      </c>
      <c r="J229" s="433" t="s">
        <v>30</v>
      </c>
      <c r="K229" s="1354" t="s">
        <v>1218</v>
      </c>
      <c r="L229" s="615" t="s">
        <v>31</v>
      </c>
      <c r="M229" s="1023"/>
      <c r="N229" s="1198">
        <v>12</v>
      </c>
      <c r="O229" s="476"/>
      <c r="P229" s="476">
        <v>12</v>
      </c>
      <c r="Q229" s="1017"/>
      <c r="R229" s="1017"/>
      <c r="S229" s="1199"/>
      <c r="T229" s="1318"/>
      <c r="U229" s="1318"/>
      <c r="V229" s="1084" t="s">
        <v>689</v>
      </c>
      <c r="W229" s="640" t="s">
        <v>348</v>
      </c>
      <c r="X229" s="640" t="s">
        <v>312</v>
      </c>
      <c r="Y229" s="660" t="s">
        <v>757</v>
      </c>
      <c r="Z229" s="608">
        <v>1</v>
      </c>
      <c r="AA229" s="386" t="s">
        <v>314</v>
      </c>
      <c r="AB229" s="386" t="s">
        <v>312</v>
      </c>
      <c r="AC229" s="386" t="s">
        <v>354</v>
      </c>
      <c r="AD229" s="1319"/>
      <c r="AE229" s="937" t="str">
        <f t="shared" ref="AE229:AE230" si="39">IF(AD229="","",+AD229)</f>
        <v/>
      </c>
      <c r="AF229" s="645">
        <v>1</v>
      </c>
      <c r="AG229" s="640" t="s">
        <v>314</v>
      </c>
      <c r="AH229" s="640" t="s">
        <v>312</v>
      </c>
      <c r="AI229" s="640" t="s">
        <v>354</v>
      </c>
      <c r="AJ229" s="608">
        <v>1</v>
      </c>
      <c r="AK229" s="386" t="s">
        <v>314</v>
      </c>
      <c r="AL229" s="386" t="s">
        <v>312</v>
      </c>
      <c r="AM229" s="460" t="s">
        <v>354</v>
      </c>
      <c r="AN229" s="464" t="s">
        <v>620</v>
      </c>
      <c r="BH229" s="493"/>
    </row>
    <row r="230" spans="1:60" ht="34.5" customHeight="1" x14ac:dyDescent="0.2">
      <c r="A230" s="308"/>
      <c r="B230" s="294" t="s">
        <v>407</v>
      </c>
      <c r="C230" s="308" t="s">
        <v>230</v>
      </c>
      <c r="D230" s="419" t="s">
        <v>972</v>
      </c>
      <c r="E230" s="414" t="s">
        <v>130</v>
      </c>
      <c r="F230" s="298"/>
      <c r="G230" s="298" t="s">
        <v>681</v>
      </c>
      <c r="H230" s="296"/>
      <c r="I230" s="433" t="s">
        <v>30</v>
      </c>
      <c r="J230" s="433" t="s">
        <v>30</v>
      </c>
      <c r="K230" s="486" t="s">
        <v>915</v>
      </c>
      <c r="L230" s="615" t="s">
        <v>24</v>
      </c>
      <c r="M230" s="1023"/>
      <c r="N230" s="1198">
        <v>12</v>
      </c>
      <c r="O230" s="476"/>
      <c r="P230" s="476">
        <v>12</v>
      </c>
      <c r="Q230" s="1017"/>
      <c r="R230" s="1017"/>
      <c r="S230" s="1199"/>
      <c r="T230" s="1318"/>
      <c r="U230" s="1318"/>
      <c r="V230" s="1084" t="s">
        <v>689</v>
      </c>
      <c r="W230" s="640" t="s">
        <v>348</v>
      </c>
      <c r="X230" s="640" t="s">
        <v>399</v>
      </c>
      <c r="Y230" s="660" t="s">
        <v>757</v>
      </c>
      <c r="Z230" s="608">
        <v>1</v>
      </c>
      <c r="AA230" s="386" t="s">
        <v>314</v>
      </c>
      <c r="AB230" s="386" t="s">
        <v>312</v>
      </c>
      <c r="AC230" s="386" t="s">
        <v>354</v>
      </c>
      <c r="AD230" s="1319"/>
      <c r="AE230" s="937" t="str">
        <f t="shared" si="39"/>
        <v/>
      </c>
      <c r="AF230" s="645">
        <v>1</v>
      </c>
      <c r="AG230" s="640" t="s">
        <v>314</v>
      </c>
      <c r="AH230" s="640" t="s">
        <v>312</v>
      </c>
      <c r="AI230" s="640" t="s">
        <v>354</v>
      </c>
      <c r="AJ230" s="608">
        <v>1</v>
      </c>
      <c r="AK230" s="386" t="s">
        <v>314</v>
      </c>
      <c r="AL230" s="386" t="s">
        <v>312</v>
      </c>
      <c r="AM230" s="460" t="s">
        <v>354</v>
      </c>
      <c r="AN230" s="464" t="s">
        <v>621</v>
      </c>
      <c r="BH230" s="493"/>
    </row>
    <row r="231" spans="1:60" s="521" customFormat="1" ht="34.5" customHeight="1" x14ac:dyDescent="0.2">
      <c r="A231" s="547" t="s">
        <v>839</v>
      </c>
      <c r="B231" s="547" t="s">
        <v>896</v>
      </c>
      <c r="C231" s="548" t="s">
        <v>725</v>
      </c>
      <c r="D231" s="549" t="s">
        <v>973</v>
      </c>
      <c r="E231" s="550" t="s">
        <v>682</v>
      </c>
      <c r="F231" s="550"/>
      <c r="G231" s="550"/>
      <c r="H231" s="551"/>
      <c r="I231" s="552">
        <f>+I$214+I$223+I233+I234</f>
        <v>30</v>
      </c>
      <c r="J231" s="552">
        <f>+J$214+J$223+J233+J234</f>
        <v>30</v>
      </c>
      <c r="K231" s="552"/>
      <c r="L231" s="651"/>
      <c r="M231" s="1038"/>
      <c r="N231" s="1169"/>
      <c r="O231" s="1012"/>
      <c r="P231" s="1012"/>
      <c r="Q231" s="1012"/>
      <c r="R231" s="1012"/>
      <c r="S231" s="1170"/>
      <c r="T231" s="553"/>
      <c r="U231" s="553"/>
      <c r="V231" s="1058"/>
      <c r="W231" s="555"/>
      <c r="X231" s="555"/>
      <c r="Y231" s="555"/>
      <c r="Z231" s="556"/>
      <c r="AA231" s="549"/>
      <c r="AB231" s="557"/>
      <c r="AC231" s="558"/>
      <c r="AD231" s="942"/>
      <c r="AE231" s="942"/>
      <c r="AF231" s="559"/>
      <c r="AG231" s="557"/>
      <c r="AH231" s="557"/>
      <c r="AI231" s="557"/>
      <c r="AJ231" s="559"/>
      <c r="AK231" s="557"/>
      <c r="AL231" s="557"/>
      <c r="AM231" s="557"/>
      <c r="AN231" s="560"/>
    </row>
    <row r="232" spans="1:60" s="521" customFormat="1" ht="34.5" customHeight="1" x14ac:dyDescent="0.2">
      <c r="A232" s="524" t="s">
        <v>850</v>
      </c>
      <c r="B232" s="524" t="s">
        <v>851</v>
      </c>
      <c r="C232" s="525" t="s">
        <v>852</v>
      </c>
      <c r="D232" s="526"/>
      <c r="E232" s="526" t="s">
        <v>726</v>
      </c>
      <c r="F232" s="526"/>
      <c r="G232" s="527" t="s">
        <v>681</v>
      </c>
      <c r="H232" s="528"/>
      <c r="I232" s="529">
        <v>7</v>
      </c>
      <c r="J232" s="528">
        <v>7</v>
      </c>
      <c r="K232" s="529"/>
      <c r="L232" s="599"/>
      <c r="M232" s="1037"/>
      <c r="N232" s="1200"/>
      <c r="O232" s="977"/>
      <c r="P232" s="1020"/>
      <c r="Q232" s="1020"/>
      <c r="R232" s="1020"/>
      <c r="S232" s="1202"/>
      <c r="T232" s="530"/>
      <c r="U232" s="530"/>
      <c r="V232" s="1050"/>
      <c r="W232" s="532"/>
      <c r="X232" s="532"/>
      <c r="Y232" s="532"/>
      <c r="Z232" s="533"/>
      <c r="AA232" s="534"/>
      <c r="AB232" s="534"/>
      <c r="AC232" s="534"/>
      <c r="AD232" s="943"/>
      <c r="AE232" s="943"/>
      <c r="AF232" s="535"/>
      <c r="AG232" s="534"/>
      <c r="AH232" s="534"/>
      <c r="AI232" s="534"/>
      <c r="AJ232" s="535"/>
      <c r="AK232" s="534"/>
      <c r="AL232" s="534"/>
      <c r="AM232" s="534"/>
      <c r="AN232" s="536"/>
    </row>
    <row r="233" spans="1:60" ht="42.75" customHeight="1" x14ac:dyDescent="0.2">
      <c r="A233" s="308"/>
      <c r="B233" s="730" t="s">
        <v>404</v>
      </c>
      <c r="C233" s="731" t="s">
        <v>843</v>
      </c>
      <c r="D233" s="729" t="s">
        <v>844</v>
      </c>
      <c r="E233" s="727" t="s">
        <v>130</v>
      </c>
      <c r="F233" s="728" t="s">
        <v>845</v>
      </c>
      <c r="G233" s="298" t="s">
        <v>686</v>
      </c>
      <c r="H233" s="296"/>
      <c r="I233" s="433" t="s">
        <v>36</v>
      </c>
      <c r="J233" s="433" t="s">
        <v>36</v>
      </c>
      <c r="K233" s="733" t="s">
        <v>846</v>
      </c>
      <c r="L233" s="732" t="s">
        <v>847</v>
      </c>
      <c r="M233" s="1023"/>
      <c r="N233" s="1198">
        <v>18</v>
      </c>
      <c r="O233" s="476"/>
      <c r="P233" s="476">
        <v>18</v>
      </c>
      <c r="Q233" s="1017"/>
      <c r="R233" s="1017"/>
      <c r="S233" s="1199"/>
      <c r="T233" s="1319"/>
      <c r="U233" s="1319"/>
      <c r="V233" s="1188" t="s">
        <v>1095</v>
      </c>
      <c r="W233" s="640" t="s">
        <v>348</v>
      </c>
      <c r="X233" s="640" t="s">
        <v>350</v>
      </c>
      <c r="Y233" s="660" t="s">
        <v>353</v>
      </c>
      <c r="Z233" s="608">
        <v>1</v>
      </c>
      <c r="AA233" s="386" t="s">
        <v>314</v>
      </c>
      <c r="AB233" s="386" t="s">
        <v>350</v>
      </c>
      <c r="AC233" s="386" t="s">
        <v>353</v>
      </c>
      <c r="AD233" s="1319"/>
      <c r="AE233" s="937" t="str">
        <f t="shared" ref="AE233:AE234" si="40">IF(AD233="","",+AD233)</f>
        <v/>
      </c>
      <c r="AF233" s="645">
        <v>1</v>
      </c>
      <c r="AG233" s="640" t="s">
        <v>314</v>
      </c>
      <c r="AH233" s="640" t="s">
        <v>350</v>
      </c>
      <c r="AI233" s="640" t="s">
        <v>353</v>
      </c>
      <c r="AJ233" s="608">
        <v>1</v>
      </c>
      <c r="AK233" s="386" t="s">
        <v>314</v>
      </c>
      <c r="AL233" s="386" t="s">
        <v>350</v>
      </c>
      <c r="AM233" s="460" t="s">
        <v>353</v>
      </c>
      <c r="AN233" s="464" t="s">
        <v>624</v>
      </c>
      <c r="BH233" s="493"/>
    </row>
    <row r="234" spans="1:60" ht="34.5" customHeight="1" x14ac:dyDescent="0.2">
      <c r="A234" s="308"/>
      <c r="B234" s="736" t="s">
        <v>853</v>
      </c>
      <c r="C234" s="737" t="s">
        <v>405</v>
      </c>
      <c r="D234" s="736" t="s">
        <v>854</v>
      </c>
      <c r="E234" s="734" t="s">
        <v>120</v>
      </c>
      <c r="F234" s="735" t="s">
        <v>855</v>
      </c>
      <c r="G234" s="734" t="s">
        <v>687</v>
      </c>
      <c r="H234" s="738"/>
      <c r="I234" s="734" t="s">
        <v>30</v>
      </c>
      <c r="J234" s="734" t="s">
        <v>30</v>
      </c>
      <c r="K234" s="1357" t="s">
        <v>1219</v>
      </c>
      <c r="L234" s="734">
        <v>70</v>
      </c>
      <c r="M234" s="1023"/>
      <c r="N234" s="1198"/>
      <c r="O234" s="476"/>
      <c r="P234" s="476">
        <v>20</v>
      </c>
      <c r="Q234" s="1017"/>
      <c r="R234" s="1017"/>
      <c r="S234" s="1199"/>
      <c r="T234" s="1318" t="s">
        <v>1132</v>
      </c>
      <c r="U234" s="1318" t="s">
        <v>1132</v>
      </c>
      <c r="V234" s="1189">
        <v>1</v>
      </c>
      <c r="W234" s="744" t="s">
        <v>314</v>
      </c>
      <c r="X234" s="743" t="s">
        <v>350</v>
      </c>
      <c r="Y234" s="743" t="s">
        <v>355</v>
      </c>
      <c r="Z234" s="740">
        <v>1</v>
      </c>
      <c r="AA234" s="739" t="s">
        <v>314</v>
      </c>
      <c r="AB234" s="739" t="s">
        <v>350</v>
      </c>
      <c r="AC234" s="739" t="s">
        <v>355</v>
      </c>
      <c r="AD234" s="1328" t="s">
        <v>1282</v>
      </c>
      <c r="AE234" s="937" t="str">
        <f t="shared" si="40"/>
        <v>100% CT Ecrit</v>
      </c>
      <c r="AF234" s="745">
        <v>1</v>
      </c>
      <c r="AG234" s="743" t="s">
        <v>314</v>
      </c>
      <c r="AH234" s="743" t="s">
        <v>350</v>
      </c>
      <c r="AI234" s="743" t="s">
        <v>355</v>
      </c>
      <c r="AJ234" s="740">
        <v>1</v>
      </c>
      <c r="AK234" s="739" t="s">
        <v>314</v>
      </c>
      <c r="AL234" s="739" t="s">
        <v>350</v>
      </c>
      <c r="AM234" s="741" t="s">
        <v>355</v>
      </c>
      <c r="AN234" s="742" t="s">
        <v>625</v>
      </c>
      <c r="BH234" s="493"/>
    </row>
    <row r="235" spans="1:60" s="521" customFormat="1" ht="34.5" customHeight="1" x14ac:dyDescent="0.2">
      <c r="A235" s="547" t="s">
        <v>840</v>
      </c>
      <c r="B235" s="547" t="s">
        <v>897</v>
      </c>
      <c r="C235" s="548" t="s">
        <v>188</v>
      </c>
      <c r="D235" s="549" t="s">
        <v>974</v>
      </c>
      <c r="E235" s="550" t="s">
        <v>682</v>
      </c>
      <c r="F235" s="550"/>
      <c r="G235" s="550"/>
      <c r="H235" s="551"/>
      <c r="I235" s="552">
        <f>+I$214+I$223+I237+I238</f>
        <v>30</v>
      </c>
      <c r="J235" s="552">
        <f>+J$214+J$223+J237+J238</f>
        <v>30</v>
      </c>
      <c r="K235" s="552"/>
      <c r="L235" s="651"/>
      <c r="M235" s="1038"/>
      <c r="N235" s="1169"/>
      <c r="O235" s="1012"/>
      <c r="P235" s="1012"/>
      <c r="Q235" s="1012"/>
      <c r="R235" s="1012"/>
      <c r="S235" s="1170"/>
      <c r="T235" s="553"/>
      <c r="U235" s="553"/>
      <c r="V235" s="1058"/>
      <c r="W235" s="555"/>
      <c r="X235" s="555"/>
      <c r="Y235" s="555"/>
      <c r="Z235" s="556"/>
      <c r="AA235" s="549"/>
      <c r="AB235" s="557"/>
      <c r="AC235" s="558"/>
      <c r="AD235" s="942"/>
      <c r="AE235" s="942"/>
      <c r="AF235" s="559"/>
      <c r="AG235" s="557"/>
      <c r="AH235" s="557"/>
      <c r="AI235" s="557"/>
      <c r="AJ235" s="559"/>
      <c r="AK235" s="557"/>
      <c r="AL235" s="557"/>
      <c r="AM235" s="557"/>
      <c r="AN235" s="560"/>
    </row>
    <row r="236" spans="1:60" s="521" customFormat="1" ht="34.5" customHeight="1" x14ac:dyDescent="0.2">
      <c r="A236" s="524" t="s">
        <v>856</v>
      </c>
      <c r="B236" s="524" t="s">
        <v>857</v>
      </c>
      <c r="C236" s="525" t="s">
        <v>858</v>
      </c>
      <c r="D236" s="526"/>
      <c r="E236" s="526" t="s">
        <v>726</v>
      </c>
      <c r="F236" s="526"/>
      <c r="G236" s="527" t="s">
        <v>681</v>
      </c>
      <c r="H236" s="528"/>
      <c r="I236" s="529">
        <v>7</v>
      </c>
      <c r="J236" s="528">
        <v>7</v>
      </c>
      <c r="K236" s="529"/>
      <c r="L236" s="599"/>
      <c r="M236" s="1037"/>
      <c r="N236" s="1200"/>
      <c r="O236" s="977"/>
      <c r="P236" s="1020"/>
      <c r="Q236" s="1020"/>
      <c r="R236" s="1020"/>
      <c r="S236" s="1202"/>
      <c r="T236" s="530"/>
      <c r="U236" s="530"/>
      <c r="V236" s="1050"/>
      <c r="W236" s="532"/>
      <c r="X236" s="532"/>
      <c r="Y236" s="532"/>
      <c r="Z236" s="533"/>
      <c r="AA236" s="534"/>
      <c r="AB236" s="534"/>
      <c r="AC236" s="534"/>
      <c r="AD236" s="943"/>
      <c r="AE236" s="943"/>
      <c r="AF236" s="535"/>
      <c r="AG236" s="534"/>
      <c r="AH236" s="534"/>
      <c r="AI236" s="534"/>
      <c r="AJ236" s="535"/>
      <c r="AK236" s="534"/>
      <c r="AL236" s="534"/>
      <c r="AM236" s="534"/>
      <c r="AN236" s="536"/>
    </row>
    <row r="237" spans="1:60" ht="34.5" customHeight="1" x14ac:dyDescent="0.2">
      <c r="A237" s="294"/>
      <c r="B237" s="294" t="s">
        <v>859</v>
      </c>
      <c r="C237" s="308" t="s">
        <v>236</v>
      </c>
      <c r="D237" s="419" t="s">
        <v>969</v>
      </c>
      <c r="E237" s="297" t="s">
        <v>120</v>
      </c>
      <c r="F237" s="298"/>
      <c r="G237" s="298" t="s">
        <v>681</v>
      </c>
      <c r="H237" s="296"/>
      <c r="I237" s="297" t="s">
        <v>30</v>
      </c>
      <c r="J237" s="297" t="s">
        <v>30</v>
      </c>
      <c r="K237" s="911" t="s">
        <v>812</v>
      </c>
      <c r="L237" s="615" t="s">
        <v>57</v>
      </c>
      <c r="M237" s="1023"/>
      <c r="N237" s="1198"/>
      <c r="O237" s="476"/>
      <c r="P237" s="476">
        <v>24</v>
      </c>
      <c r="Q237" s="1017"/>
      <c r="R237" s="1017"/>
      <c r="S237" s="1199"/>
      <c r="T237" s="1318"/>
      <c r="U237" s="1318"/>
      <c r="V237" s="1087">
        <v>1</v>
      </c>
      <c r="W237" s="660" t="s">
        <v>311</v>
      </c>
      <c r="X237" s="660" t="s">
        <v>408</v>
      </c>
      <c r="Y237" s="660"/>
      <c r="Z237" s="608">
        <v>1</v>
      </c>
      <c r="AA237" s="399" t="s">
        <v>314</v>
      </c>
      <c r="AB237" s="399" t="s">
        <v>408</v>
      </c>
      <c r="AC237" s="399"/>
      <c r="AD237" s="1318"/>
      <c r="AE237" s="937" t="str">
        <f t="shared" ref="AE237:AE238" si="41">IF(AD237="","",+AD237)</f>
        <v/>
      </c>
      <c r="AF237" s="645">
        <v>1</v>
      </c>
      <c r="AG237" s="660" t="s">
        <v>314</v>
      </c>
      <c r="AH237" s="660" t="s">
        <v>317</v>
      </c>
      <c r="AI237" s="660"/>
      <c r="AJ237" s="608">
        <v>1</v>
      </c>
      <c r="AK237" s="401" t="s">
        <v>314</v>
      </c>
      <c r="AL237" s="401" t="s">
        <v>317</v>
      </c>
      <c r="AM237" s="459"/>
      <c r="AN237" s="464" t="s">
        <v>622</v>
      </c>
      <c r="BH237" s="493"/>
    </row>
    <row r="238" spans="1:60" ht="34.5" customHeight="1" x14ac:dyDescent="0.2">
      <c r="A238" s="294"/>
      <c r="B238" s="294" t="s">
        <v>860</v>
      </c>
      <c r="C238" s="625" t="s">
        <v>842</v>
      </c>
      <c r="D238" s="419" t="s">
        <v>970</v>
      </c>
      <c r="E238" s="297" t="s">
        <v>120</v>
      </c>
      <c r="F238" s="434" t="s">
        <v>948</v>
      </c>
      <c r="G238" s="298" t="s">
        <v>681</v>
      </c>
      <c r="H238" s="296"/>
      <c r="I238" s="297" t="s">
        <v>36</v>
      </c>
      <c r="J238" s="297" t="s">
        <v>36</v>
      </c>
      <c r="K238" s="911" t="s">
        <v>1210</v>
      </c>
      <c r="L238" s="615" t="s">
        <v>57</v>
      </c>
      <c r="M238" s="1023"/>
      <c r="N238" s="1198">
        <v>18</v>
      </c>
      <c r="O238" s="476"/>
      <c r="P238" s="476">
        <v>12</v>
      </c>
      <c r="Q238" s="1017"/>
      <c r="R238" s="1017"/>
      <c r="S238" s="1199"/>
      <c r="T238" s="1318"/>
      <c r="U238" s="1318"/>
      <c r="V238" s="1084" t="s">
        <v>689</v>
      </c>
      <c r="W238" s="660" t="s">
        <v>348</v>
      </c>
      <c r="X238" s="660" t="s">
        <v>312</v>
      </c>
      <c r="Y238" s="660" t="s">
        <v>757</v>
      </c>
      <c r="Z238" s="608">
        <v>1</v>
      </c>
      <c r="AA238" s="401" t="s">
        <v>314</v>
      </c>
      <c r="AB238" s="401" t="s">
        <v>403</v>
      </c>
      <c r="AC238" s="401" t="s">
        <v>354</v>
      </c>
      <c r="AD238" s="1319"/>
      <c r="AE238" s="937" t="str">
        <f t="shared" si="41"/>
        <v/>
      </c>
      <c r="AF238" s="645">
        <v>1</v>
      </c>
      <c r="AG238" s="660" t="s">
        <v>314</v>
      </c>
      <c r="AH238" s="660" t="s">
        <v>403</v>
      </c>
      <c r="AI238" s="660" t="s">
        <v>354</v>
      </c>
      <c r="AJ238" s="608">
        <v>1</v>
      </c>
      <c r="AK238" s="401" t="s">
        <v>314</v>
      </c>
      <c r="AL238" s="401" t="s">
        <v>403</v>
      </c>
      <c r="AM238" s="459" t="s">
        <v>354</v>
      </c>
      <c r="AN238" s="464" t="s">
        <v>623</v>
      </c>
      <c r="BH238" s="493"/>
    </row>
    <row r="239" spans="1:60" s="521" customFormat="1" ht="34.5" customHeight="1" x14ac:dyDescent="0.2">
      <c r="A239" s="547" t="s">
        <v>841</v>
      </c>
      <c r="B239" s="547" t="s">
        <v>898</v>
      </c>
      <c r="C239" s="548" t="s">
        <v>477</v>
      </c>
      <c r="D239" s="549" t="s">
        <v>975</v>
      </c>
      <c r="E239" s="550" t="s">
        <v>682</v>
      </c>
      <c r="F239" s="550"/>
      <c r="G239" s="550"/>
      <c r="H239" s="551"/>
      <c r="I239" s="552">
        <f>+I$214+I240+I241+I242+I243+I248</f>
        <v>30</v>
      </c>
      <c r="J239" s="552">
        <f>+J$214+J240+J241+J242+J243+J248</f>
        <v>30</v>
      </c>
      <c r="K239" s="552"/>
      <c r="L239" s="651"/>
      <c r="M239" s="1038"/>
      <c r="N239" s="1169"/>
      <c r="O239" s="1012"/>
      <c r="P239" s="1012"/>
      <c r="Q239" s="1012"/>
      <c r="R239" s="1012"/>
      <c r="S239" s="1170"/>
      <c r="T239" s="553"/>
      <c r="U239" s="553"/>
      <c r="V239" s="1058"/>
      <c r="W239" s="555"/>
      <c r="X239" s="555"/>
      <c r="Y239" s="555"/>
      <c r="Z239" s="556"/>
      <c r="AA239" s="549"/>
      <c r="AB239" s="557"/>
      <c r="AC239" s="558"/>
      <c r="AD239" s="942"/>
      <c r="AE239" s="942"/>
      <c r="AF239" s="559"/>
      <c r="AG239" s="557"/>
      <c r="AH239" s="557"/>
      <c r="AI239" s="557"/>
      <c r="AJ239" s="559"/>
      <c r="AK239" s="557"/>
      <c r="AL239" s="557"/>
      <c r="AM239" s="557"/>
      <c r="AN239" s="560"/>
    </row>
    <row r="240" spans="1:60" ht="34.5" customHeight="1" x14ac:dyDescent="0.2">
      <c r="A240" s="294"/>
      <c r="B240" s="294" t="s">
        <v>861</v>
      </c>
      <c r="C240" s="308" t="s">
        <v>238</v>
      </c>
      <c r="D240" s="419" t="s">
        <v>976</v>
      </c>
      <c r="E240" s="297" t="s">
        <v>120</v>
      </c>
      <c r="F240" s="297" t="s">
        <v>102</v>
      </c>
      <c r="G240" s="297" t="s">
        <v>681</v>
      </c>
      <c r="H240" s="296"/>
      <c r="I240" s="297">
        <v>3</v>
      </c>
      <c r="J240" s="297">
        <v>3</v>
      </c>
      <c r="K240" s="474" t="s">
        <v>920</v>
      </c>
      <c r="L240" s="615" t="s">
        <v>779</v>
      </c>
      <c r="M240" s="1023"/>
      <c r="N240" s="1198">
        <v>24</v>
      </c>
      <c r="O240" s="476"/>
      <c r="P240" s="476"/>
      <c r="Q240" s="1017"/>
      <c r="R240" s="1017"/>
      <c r="S240" s="1199"/>
      <c r="T240" s="1318"/>
      <c r="U240" s="1318"/>
      <c r="V240" s="1087">
        <v>1</v>
      </c>
      <c r="W240" s="640" t="s">
        <v>394</v>
      </c>
      <c r="X240" s="640" t="s">
        <v>312</v>
      </c>
      <c r="Y240" s="640" t="s">
        <v>351</v>
      </c>
      <c r="Z240" s="608">
        <v>1</v>
      </c>
      <c r="AA240" s="386" t="s">
        <v>314</v>
      </c>
      <c r="AB240" s="386" t="s">
        <v>312</v>
      </c>
      <c r="AC240" s="386" t="s">
        <v>351</v>
      </c>
      <c r="AD240" s="1319"/>
      <c r="AE240" s="937" t="str">
        <f t="shared" ref="AE240:AE242" si="42">IF(AD240="","",+AD240)</f>
        <v/>
      </c>
      <c r="AF240" s="652">
        <v>1</v>
      </c>
      <c r="AG240" s="640" t="s">
        <v>314</v>
      </c>
      <c r="AH240" s="640" t="s">
        <v>312</v>
      </c>
      <c r="AI240" s="640" t="s">
        <v>351</v>
      </c>
      <c r="AJ240" s="608">
        <v>1</v>
      </c>
      <c r="AK240" s="386" t="s">
        <v>314</v>
      </c>
      <c r="AL240" s="386" t="s">
        <v>312</v>
      </c>
      <c r="AM240" s="460" t="s">
        <v>351</v>
      </c>
      <c r="AN240" s="464" t="s">
        <v>626</v>
      </c>
      <c r="BH240" s="493"/>
    </row>
    <row r="241" spans="1:60" ht="87" customHeight="1" x14ac:dyDescent="0.2">
      <c r="A241" s="294"/>
      <c r="B241" s="294" t="s">
        <v>410</v>
      </c>
      <c r="C241" s="308" t="s">
        <v>240</v>
      </c>
      <c r="D241" s="419" t="s">
        <v>977</v>
      </c>
      <c r="E241" s="297" t="s">
        <v>120</v>
      </c>
      <c r="F241" s="297" t="s">
        <v>102</v>
      </c>
      <c r="G241" s="297" t="s">
        <v>681</v>
      </c>
      <c r="H241" s="296"/>
      <c r="I241" s="297">
        <v>2</v>
      </c>
      <c r="J241" s="297">
        <v>2</v>
      </c>
      <c r="K241" s="911" t="s">
        <v>805</v>
      </c>
      <c r="L241" s="615" t="s">
        <v>945</v>
      </c>
      <c r="M241" s="1023"/>
      <c r="N241" s="1198">
        <v>24</v>
      </c>
      <c r="O241" s="476"/>
      <c r="P241" s="476"/>
      <c r="Q241" s="1017"/>
      <c r="R241" s="1017"/>
      <c r="S241" s="1199"/>
      <c r="T241" s="1318"/>
      <c r="U241" s="1318"/>
      <c r="V241" s="1190" t="s">
        <v>689</v>
      </c>
      <c r="W241" s="913" t="s">
        <v>316</v>
      </c>
      <c r="X241" s="913" t="s">
        <v>320</v>
      </c>
      <c r="Y241" s="913" t="s">
        <v>1128</v>
      </c>
      <c r="Z241" s="608">
        <v>1</v>
      </c>
      <c r="AA241" s="386" t="s">
        <v>314</v>
      </c>
      <c r="AB241" s="386" t="s">
        <v>312</v>
      </c>
      <c r="AC241" s="914" t="s">
        <v>351</v>
      </c>
      <c r="AD241" s="1319"/>
      <c r="AE241" s="937" t="str">
        <f t="shared" si="42"/>
        <v/>
      </c>
      <c r="AF241" s="652">
        <v>1</v>
      </c>
      <c r="AG241" s="640" t="s">
        <v>314</v>
      </c>
      <c r="AH241" s="640" t="s">
        <v>312</v>
      </c>
      <c r="AI241" s="914" t="s">
        <v>351</v>
      </c>
      <c r="AJ241" s="608">
        <v>1</v>
      </c>
      <c r="AK241" s="386" t="s">
        <v>314</v>
      </c>
      <c r="AL241" s="386" t="s">
        <v>312</v>
      </c>
      <c r="AM241" s="914" t="s">
        <v>351</v>
      </c>
      <c r="AN241" s="464" t="s">
        <v>627</v>
      </c>
      <c r="BH241" s="493"/>
    </row>
    <row r="242" spans="1:60" ht="34.5" customHeight="1" x14ac:dyDescent="0.2">
      <c r="A242" s="294"/>
      <c r="B242" s="294" t="s">
        <v>862</v>
      </c>
      <c r="C242" s="308" t="s">
        <v>241</v>
      </c>
      <c r="D242" s="419" t="s">
        <v>978</v>
      </c>
      <c r="E242" s="297" t="s">
        <v>120</v>
      </c>
      <c r="F242" s="297" t="s">
        <v>946</v>
      </c>
      <c r="G242" s="297" t="s">
        <v>681</v>
      </c>
      <c r="H242" s="296"/>
      <c r="I242" s="297">
        <v>2</v>
      </c>
      <c r="J242" s="297">
        <v>2</v>
      </c>
      <c r="K242" s="474" t="s">
        <v>805</v>
      </c>
      <c r="L242" s="615">
        <v>22</v>
      </c>
      <c r="M242" s="1023"/>
      <c r="N242" s="1198">
        <v>24</v>
      </c>
      <c r="O242" s="476"/>
      <c r="P242" s="476"/>
      <c r="Q242" s="1017"/>
      <c r="R242" s="1017"/>
      <c r="S242" s="1199"/>
      <c r="T242" s="1318"/>
      <c r="U242" s="1318"/>
      <c r="V242" s="1084" t="s">
        <v>689</v>
      </c>
      <c r="W242" s="640" t="s">
        <v>348</v>
      </c>
      <c r="X242" s="640" t="s">
        <v>315</v>
      </c>
      <c r="Y242" s="640" t="s">
        <v>411</v>
      </c>
      <c r="Z242" s="608">
        <v>1</v>
      </c>
      <c r="AA242" s="386" t="s">
        <v>314</v>
      </c>
      <c r="AB242" s="386" t="s">
        <v>315</v>
      </c>
      <c r="AC242" s="386" t="s">
        <v>370</v>
      </c>
      <c r="AD242" s="1319"/>
      <c r="AE242" s="937" t="str">
        <f t="shared" si="42"/>
        <v/>
      </c>
      <c r="AF242" s="652">
        <v>1</v>
      </c>
      <c r="AG242" s="640" t="s">
        <v>314</v>
      </c>
      <c r="AH242" s="640" t="s">
        <v>315</v>
      </c>
      <c r="AI242" s="640" t="s">
        <v>370</v>
      </c>
      <c r="AJ242" s="608">
        <v>1</v>
      </c>
      <c r="AK242" s="386" t="s">
        <v>314</v>
      </c>
      <c r="AL242" s="386" t="s">
        <v>315</v>
      </c>
      <c r="AM242" s="460" t="s">
        <v>370</v>
      </c>
      <c r="AN242" s="464" t="s">
        <v>628</v>
      </c>
      <c r="BH242" s="493"/>
    </row>
    <row r="243" spans="1:60" s="567" customFormat="1" ht="34.5" customHeight="1" x14ac:dyDescent="0.2">
      <c r="A243" s="524" t="s">
        <v>876</v>
      </c>
      <c r="B243" s="524" t="s">
        <v>409</v>
      </c>
      <c r="C243" s="525" t="s">
        <v>865</v>
      </c>
      <c r="D243" s="526"/>
      <c r="E243" s="526" t="s">
        <v>676</v>
      </c>
      <c r="F243" s="526"/>
      <c r="G243" s="527"/>
      <c r="H243" s="528" t="s">
        <v>692</v>
      </c>
      <c r="I243" s="529">
        <v>3</v>
      </c>
      <c r="J243" s="528">
        <v>3</v>
      </c>
      <c r="K243" s="529"/>
      <c r="L243" s="599"/>
      <c r="M243" s="1037"/>
      <c r="N243" s="1200"/>
      <c r="O243" s="977"/>
      <c r="P243" s="1019"/>
      <c r="Q243" s="1019"/>
      <c r="R243" s="1019"/>
      <c r="S243" s="1201"/>
      <c r="T243" s="561"/>
      <c r="U243" s="561"/>
      <c r="V243" s="1050"/>
      <c r="W243" s="562"/>
      <c r="X243" s="562"/>
      <c r="Y243" s="562"/>
      <c r="Z243" s="563"/>
      <c r="AA243" s="564"/>
      <c r="AB243" s="564"/>
      <c r="AC243" s="564"/>
      <c r="AD243" s="950"/>
      <c r="AE243" s="950"/>
      <c r="AF243" s="565"/>
      <c r="AG243" s="564"/>
      <c r="AH243" s="564"/>
      <c r="AI243" s="564"/>
      <c r="AJ243" s="565"/>
      <c r="AK243" s="564"/>
      <c r="AL243" s="564"/>
      <c r="AM243" s="564"/>
      <c r="AN243" s="566"/>
    </row>
    <row r="244" spans="1:60" ht="34.5" customHeight="1" x14ac:dyDescent="0.2">
      <c r="A244" s="292"/>
      <c r="B244" s="385" t="s">
        <v>871</v>
      </c>
      <c r="C244" s="308" t="s">
        <v>872</v>
      </c>
      <c r="D244" s="419" t="s">
        <v>979</v>
      </c>
      <c r="E244" s="297" t="s">
        <v>120</v>
      </c>
      <c r="F244" s="297" t="s">
        <v>102</v>
      </c>
      <c r="G244" s="297" t="s">
        <v>102</v>
      </c>
      <c r="H244" s="296"/>
      <c r="I244" s="298">
        <v>3</v>
      </c>
      <c r="J244" s="298">
        <v>3</v>
      </c>
      <c r="K244" s="489" t="s">
        <v>936</v>
      </c>
      <c r="L244" s="643" t="s">
        <v>706</v>
      </c>
      <c r="M244" s="1017"/>
      <c r="N244" s="1198">
        <v>30</v>
      </c>
      <c r="O244" s="476"/>
      <c r="P244" s="476"/>
      <c r="Q244" s="1017"/>
      <c r="R244" s="1017"/>
      <c r="S244" s="1199"/>
      <c r="T244" s="959" t="s">
        <v>375</v>
      </c>
      <c r="U244" s="959" t="s">
        <v>375</v>
      </c>
      <c r="V244" s="1084" t="s">
        <v>375</v>
      </c>
      <c r="W244" s="640" t="s">
        <v>375</v>
      </c>
      <c r="X244" s="640" t="s">
        <v>375</v>
      </c>
      <c r="Y244" s="640" t="s">
        <v>375</v>
      </c>
      <c r="Z244" s="386" t="s">
        <v>375</v>
      </c>
      <c r="AA244" s="386" t="s">
        <v>375</v>
      </c>
      <c r="AB244" s="386" t="s">
        <v>375</v>
      </c>
      <c r="AC244" s="386" t="s">
        <v>375</v>
      </c>
      <c r="AD244" s="937" t="s">
        <v>375</v>
      </c>
      <c r="AE244" s="937" t="str">
        <f t="shared" ref="AE244:AE247" si="43">IF(AD244="","",+AD244)</f>
        <v>voir modalités en DEG</v>
      </c>
      <c r="AF244" s="640" t="s">
        <v>375</v>
      </c>
      <c r="AG244" s="640" t="s">
        <v>375</v>
      </c>
      <c r="AH244" s="640" t="s">
        <v>375</v>
      </c>
      <c r="AI244" s="640" t="s">
        <v>375</v>
      </c>
      <c r="AJ244" s="386" t="s">
        <v>375</v>
      </c>
      <c r="AK244" s="386" t="s">
        <v>375</v>
      </c>
      <c r="AL244" s="386" t="s">
        <v>375</v>
      </c>
      <c r="AM244" s="460" t="s">
        <v>375</v>
      </c>
      <c r="AN244" s="464"/>
      <c r="BH244" s="505"/>
    </row>
    <row r="245" spans="1:60" ht="34.5" customHeight="1" x14ac:dyDescent="0.2">
      <c r="A245" s="292"/>
      <c r="B245" s="385" t="s">
        <v>873</v>
      </c>
      <c r="C245" s="308" t="s">
        <v>937</v>
      </c>
      <c r="D245" s="419" t="s">
        <v>980</v>
      </c>
      <c r="E245" s="297" t="s">
        <v>120</v>
      </c>
      <c r="F245" s="297" t="s">
        <v>102</v>
      </c>
      <c r="G245" s="297" t="s">
        <v>102</v>
      </c>
      <c r="H245" s="296"/>
      <c r="I245" s="298">
        <v>3</v>
      </c>
      <c r="J245" s="298">
        <v>3</v>
      </c>
      <c r="K245" s="476" t="s">
        <v>810</v>
      </c>
      <c r="L245" s="643" t="s">
        <v>707</v>
      </c>
      <c r="M245" s="1017"/>
      <c r="N245" s="1198">
        <v>30</v>
      </c>
      <c r="O245" s="476"/>
      <c r="P245" s="476"/>
      <c r="Q245" s="1017"/>
      <c r="R245" s="1017"/>
      <c r="S245" s="1199"/>
      <c r="T245" s="959" t="s">
        <v>375</v>
      </c>
      <c r="U245" s="959" t="s">
        <v>375</v>
      </c>
      <c r="V245" s="1084" t="s">
        <v>375</v>
      </c>
      <c r="W245" s="640" t="s">
        <v>375</v>
      </c>
      <c r="X245" s="640" t="s">
        <v>375</v>
      </c>
      <c r="Y245" s="640" t="s">
        <v>375</v>
      </c>
      <c r="Z245" s="386" t="s">
        <v>375</v>
      </c>
      <c r="AA245" s="386" t="s">
        <v>375</v>
      </c>
      <c r="AB245" s="386" t="s">
        <v>375</v>
      </c>
      <c r="AC245" s="386" t="s">
        <v>375</v>
      </c>
      <c r="AD245" s="937" t="s">
        <v>375</v>
      </c>
      <c r="AE245" s="937" t="str">
        <f t="shared" si="43"/>
        <v>voir modalités en DEG</v>
      </c>
      <c r="AF245" s="640" t="s">
        <v>375</v>
      </c>
      <c r="AG245" s="640" t="s">
        <v>375</v>
      </c>
      <c r="AH245" s="640" t="s">
        <v>375</v>
      </c>
      <c r="AI245" s="640" t="s">
        <v>375</v>
      </c>
      <c r="AJ245" s="386" t="s">
        <v>375</v>
      </c>
      <c r="AK245" s="386" t="s">
        <v>375</v>
      </c>
      <c r="AL245" s="386" t="s">
        <v>375</v>
      </c>
      <c r="AM245" s="460" t="s">
        <v>375</v>
      </c>
      <c r="AN245" s="464"/>
      <c r="BH245" s="505"/>
    </row>
    <row r="246" spans="1:60" ht="34.5" customHeight="1" x14ac:dyDescent="0.2">
      <c r="A246" s="292"/>
      <c r="B246" s="385" t="s">
        <v>875</v>
      </c>
      <c r="C246" s="308" t="s">
        <v>938</v>
      </c>
      <c r="D246" s="419" t="s">
        <v>981</v>
      </c>
      <c r="E246" s="297" t="s">
        <v>120</v>
      </c>
      <c r="F246" s="297" t="s">
        <v>102</v>
      </c>
      <c r="G246" s="297" t="s">
        <v>102</v>
      </c>
      <c r="H246" s="296"/>
      <c r="I246" s="298">
        <v>3</v>
      </c>
      <c r="J246" s="298">
        <v>3</v>
      </c>
      <c r="K246" s="476" t="s">
        <v>939</v>
      </c>
      <c r="L246" s="643" t="s">
        <v>707</v>
      </c>
      <c r="M246" s="1017"/>
      <c r="N246" s="1198">
        <v>30</v>
      </c>
      <c r="O246" s="476"/>
      <c r="P246" s="476"/>
      <c r="Q246" s="1017"/>
      <c r="R246" s="1017"/>
      <c r="S246" s="1199"/>
      <c r="T246" s="959" t="s">
        <v>375</v>
      </c>
      <c r="U246" s="959" t="s">
        <v>375</v>
      </c>
      <c r="V246" s="1084" t="s">
        <v>375</v>
      </c>
      <c r="W246" s="640" t="s">
        <v>375</v>
      </c>
      <c r="X246" s="640" t="s">
        <v>375</v>
      </c>
      <c r="Y246" s="640" t="s">
        <v>375</v>
      </c>
      <c r="Z246" s="386" t="s">
        <v>375</v>
      </c>
      <c r="AA246" s="386" t="s">
        <v>375</v>
      </c>
      <c r="AB246" s="386" t="s">
        <v>375</v>
      </c>
      <c r="AC246" s="386" t="s">
        <v>375</v>
      </c>
      <c r="AD246" s="937" t="s">
        <v>375</v>
      </c>
      <c r="AE246" s="937" t="str">
        <f t="shared" si="43"/>
        <v>voir modalités en DEG</v>
      </c>
      <c r="AF246" s="640" t="s">
        <v>375</v>
      </c>
      <c r="AG246" s="640" t="s">
        <v>375</v>
      </c>
      <c r="AH246" s="640" t="s">
        <v>375</v>
      </c>
      <c r="AI246" s="640" t="s">
        <v>375</v>
      </c>
      <c r="AJ246" s="386" t="s">
        <v>375</v>
      </c>
      <c r="AK246" s="386" t="s">
        <v>375</v>
      </c>
      <c r="AL246" s="386" t="s">
        <v>375</v>
      </c>
      <c r="AM246" s="460" t="s">
        <v>375</v>
      </c>
      <c r="AN246" s="464"/>
      <c r="BH246" s="505"/>
    </row>
    <row r="247" spans="1:60" ht="34.5" customHeight="1" x14ac:dyDescent="0.2">
      <c r="A247" s="292"/>
      <c r="B247" s="385" t="s">
        <v>874</v>
      </c>
      <c r="C247" s="308" t="s">
        <v>244</v>
      </c>
      <c r="D247" s="419" t="s">
        <v>982</v>
      </c>
      <c r="E247" s="297" t="s">
        <v>120</v>
      </c>
      <c r="F247" s="297" t="s">
        <v>102</v>
      </c>
      <c r="G247" s="297" t="s">
        <v>102</v>
      </c>
      <c r="H247" s="296"/>
      <c r="I247" s="298">
        <v>3</v>
      </c>
      <c r="J247" s="298">
        <v>3</v>
      </c>
      <c r="K247" s="476" t="s">
        <v>944</v>
      </c>
      <c r="L247" s="643" t="s">
        <v>707</v>
      </c>
      <c r="M247" s="1017"/>
      <c r="N247" s="1198">
        <v>30</v>
      </c>
      <c r="O247" s="476"/>
      <c r="P247" s="476"/>
      <c r="Q247" s="1017"/>
      <c r="R247" s="1017"/>
      <c r="S247" s="1199"/>
      <c r="T247" s="959" t="s">
        <v>375</v>
      </c>
      <c r="U247" s="959" t="s">
        <v>375</v>
      </c>
      <c r="V247" s="1084" t="s">
        <v>375</v>
      </c>
      <c r="W247" s="640" t="s">
        <v>375</v>
      </c>
      <c r="X247" s="640" t="s">
        <v>375</v>
      </c>
      <c r="Y247" s="640" t="s">
        <v>375</v>
      </c>
      <c r="Z247" s="386" t="s">
        <v>375</v>
      </c>
      <c r="AA247" s="386" t="s">
        <v>375</v>
      </c>
      <c r="AB247" s="386" t="s">
        <v>375</v>
      </c>
      <c r="AC247" s="386" t="s">
        <v>375</v>
      </c>
      <c r="AD247" s="937" t="s">
        <v>375</v>
      </c>
      <c r="AE247" s="937" t="str">
        <f t="shared" si="43"/>
        <v>voir modalités en DEG</v>
      </c>
      <c r="AF247" s="640" t="s">
        <v>375</v>
      </c>
      <c r="AG247" s="640" t="s">
        <v>375</v>
      </c>
      <c r="AH247" s="640" t="s">
        <v>375</v>
      </c>
      <c r="AI247" s="640" t="s">
        <v>375</v>
      </c>
      <c r="AJ247" s="386" t="s">
        <v>375</v>
      </c>
      <c r="AK247" s="386" t="s">
        <v>375</v>
      </c>
      <c r="AL247" s="386" t="s">
        <v>375</v>
      </c>
      <c r="AM247" s="460" t="s">
        <v>375</v>
      </c>
      <c r="AN247" s="464"/>
      <c r="BH247" s="505"/>
    </row>
    <row r="248" spans="1:60" s="567" customFormat="1" ht="34.5" customHeight="1" x14ac:dyDescent="0.2">
      <c r="A248" s="524" t="s">
        <v>877</v>
      </c>
      <c r="B248" s="524" t="s">
        <v>863</v>
      </c>
      <c r="C248" s="525" t="s">
        <v>864</v>
      </c>
      <c r="D248" s="526"/>
      <c r="E248" s="526" t="s">
        <v>676</v>
      </c>
      <c r="F248" s="526"/>
      <c r="G248" s="527"/>
      <c r="H248" s="528" t="s">
        <v>866</v>
      </c>
      <c r="I248" s="529">
        <v>4</v>
      </c>
      <c r="J248" s="528">
        <v>4</v>
      </c>
      <c r="K248" s="529"/>
      <c r="L248" s="599"/>
      <c r="M248" s="1037"/>
      <c r="N248" s="1200"/>
      <c r="O248" s="977"/>
      <c r="P248" s="1019"/>
      <c r="Q248" s="1019"/>
      <c r="R248" s="1019"/>
      <c r="S248" s="1201"/>
      <c r="T248" s="561"/>
      <c r="U248" s="561"/>
      <c r="V248" s="1191"/>
      <c r="W248" s="563"/>
      <c r="X248" s="563"/>
      <c r="Y248" s="563"/>
      <c r="Z248" s="563"/>
      <c r="AA248" s="564"/>
      <c r="AB248" s="564"/>
      <c r="AC248" s="564"/>
      <c r="AD248" s="950"/>
      <c r="AE248" s="950"/>
      <c r="AF248" s="678"/>
      <c r="AG248" s="634"/>
      <c r="AH248" s="634"/>
      <c r="AI248" s="634"/>
      <c r="AJ248" s="565"/>
      <c r="AK248" s="564"/>
      <c r="AL248" s="564"/>
      <c r="AM248" s="564"/>
      <c r="AN248" s="566"/>
    </row>
    <row r="249" spans="1:60" ht="34.5" customHeight="1" x14ac:dyDescent="0.2">
      <c r="A249" s="292"/>
      <c r="B249" s="385" t="s">
        <v>867</v>
      </c>
      <c r="C249" s="308" t="s">
        <v>940</v>
      </c>
      <c r="D249" s="419" t="s">
        <v>83</v>
      </c>
      <c r="E249" s="297" t="s">
        <v>120</v>
      </c>
      <c r="F249" s="297" t="s">
        <v>102</v>
      </c>
      <c r="G249" s="297" t="s">
        <v>102</v>
      </c>
      <c r="H249" s="296"/>
      <c r="I249" s="298">
        <v>4</v>
      </c>
      <c r="J249" s="298">
        <v>4</v>
      </c>
      <c r="K249" s="489" t="s">
        <v>936</v>
      </c>
      <c r="L249" s="643" t="s">
        <v>706</v>
      </c>
      <c r="M249" s="1017"/>
      <c r="N249" s="1198">
        <v>30</v>
      </c>
      <c r="O249" s="476"/>
      <c r="P249" s="476">
        <v>15</v>
      </c>
      <c r="Q249" s="1017"/>
      <c r="R249" s="1017"/>
      <c r="S249" s="1199"/>
      <c r="T249" s="959" t="s">
        <v>375</v>
      </c>
      <c r="U249" s="959" t="s">
        <v>375</v>
      </c>
      <c r="V249" s="1084" t="s">
        <v>375</v>
      </c>
      <c r="W249" s="640" t="s">
        <v>375</v>
      </c>
      <c r="X249" s="640" t="s">
        <v>375</v>
      </c>
      <c r="Y249" s="640" t="s">
        <v>375</v>
      </c>
      <c r="Z249" s="386" t="s">
        <v>375</v>
      </c>
      <c r="AA249" s="386" t="s">
        <v>375</v>
      </c>
      <c r="AB249" s="386" t="s">
        <v>375</v>
      </c>
      <c r="AC249" s="386" t="s">
        <v>375</v>
      </c>
      <c r="AD249" s="937" t="s">
        <v>375</v>
      </c>
      <c r="AE249" s="937" t="str">
        <f t="shared" ref="AE249:AE252" si="44">IF(AD249="","",+AD249)</f>
        <v>voir modalités en DEG</v>
      </c>
      <c r="AF249" s="640" t="s">
        <v>375</v>
      </c>
      <c r="AG249" s="640" t="s">
        <v>375</v>
      </c>
      <c r="AH249" s="640" t="s">
        <v>375</v>
      </c>
      <c r="AI249" s="640" t="s">
        <v>375</v>
      </c>
      <c r="AJ249" s="386" t="s">
        <v>375</v>
      </c>
      <c r="AK249" s="386" t="s">
        <v>375</v>
      </c>
      <c r="AL249" s="386" t="s">
        <v>375</v>
      </c>
      <c r="AM249" s="460" t="s">
        <v>375</v>
      </c>
      <c r="AN249" s="464"/>
      <c r="BH249" s="496"/>
    </row>
    <row r="250" spans="1:60" ht="34.5" customHeight="1" x14ac:dyDescent="0.2">
      <c r="A250" s="292"/>
      <c r="B250" s="385" t="s">
        <v>868</v>
      </c>
      <c r="C250" s="308" t="s">
        <v>943</v>
      </c>
      <c r="D250" s="419" t="s">
        <v>83</v>
      </c>
      <c r="E250" s="297" t="s">
        <v>120</v>
      </c>
      <c r="F250" s="297" t="s">
        <v>102</v>
      </c>
      <c r="G250" s="297" t="s">
        <v>102</v>
      </c>
      <c r="H250" s="296"/>
      <c r="I250" s="298">
        <v>4</v>
      </c>
      <c r="J250" s="298">
        <v>4</v>
      </c>
      <c r="K250" s="476" t="s">
        <v>810</v>
      </c>
      <c r="L250" s="643" t="s">
        <v>707</v>
      </c>
      <c r="M250" s="1017"/>
      <c r="N250" s="1198">
        <v>30</v>
      </c>
      <c r="O250" s="476"/>
      <c r="P250" s="476">
        <v>15</v>
      </c>
      <c r="Q250" s="1017"/>
      <c r="R250" s="1017"/>
      <c r="S250" s="1199"/>
      <c r="T250" s="959" t="s">
        <v>375</v>
      </c>
      <c r="U250" s="959" t="s">
        <v>375</v>
      </c>
      <c r="V250" s="1084" t="s">
        <v>375</v>
      </c>
      <c r="W250" s="640" t="s">
        <v>375</v>
      </c>
      <c r="X250" s="640" t="s">
        <v>375</v>
      </c>
      <c r="Y250" s="640" t="s">
        <v>375</v>
      </c>
      <c r="Z250" s="386" t="s">
        <v>375</v>
      </c>
      <c r="AA250" s="386" t="s">
        <v>375</v>
      </c>
      <c r="AB250" s="386" t="s">
        <v>375</v>
      </c>
      <c r="AC250" s="386" t="s">
        <v>375</v>
      </c>
      <c r="AD250" s="937" t="s">
        <v>375</v>
      </c>
      <c r="AE250" s="937" t="str">
        <f t="shared" si="44"/>
        <v>voir modalités en DEG</v>
      </c>
      <c r="AF250" s="640" t="s">
        <v>375</v>
      </c>
      <c r="AG250" s="640" t="s">
        <v>375</v>
      </c>
      <c r="AH250" s="640" t="s">
        <v>375</v>
      </c>
      <c r="AI250" s="640" t="s">
        <v>375</v>
      </c>
      <c r="AJ250" s="386" t="s">
        <v>375</v>
      </c>
      <c r="AK250" s="386" t="s">
        <v>375</v>
      </c>
      <c r="AL250" s="386" t="s">
        <v>375</v>
      </c>
      <c r="AM250" s="460" t="s">
        <v>375</v>
      </c>
      <c r="AN250" s="464"/>
      <c r="BH250" s="496"/>
    </row>
    <row r="251" spans="1:60" ht="34.5" customHeight="1" x14ac:dyDescent="0.2">
      <c r="A251" s="292"/>
      <c r="B251" s="385" t="s">
        <v>870</v>
      </c>
      <c r="C251" s="308" t="s">
        <v>942</v>
      </c>
      <c r="D251" s="419" t="s">
        <v>83</v>
      </c>
      <c r="E251" s="297" t="s">
        <v>120</v>
      </c>
      <c r="F251" s="297" t="s">
        <v>102</v>
      </c>
      <c r="G251" s="297" t="s">
        <v>102</v>
      </c>
      <c r="H251" s="296"/>
      <c r="I251" s="298">
        <v>4</v>
      </c>
      <c r="J251" s="298">
        <v>4</v>
      </c>
      <c r="K251" s="476" t="s">
        <v>939</v>
      </c>
      <c r="L251" s="643" t="s">
        <v>707</v>
      </c>
      <c r="M251" s="1017"/>
      <c r="N251" s="1198">
        <v>30</v>
      </c>
      <c r="O251" s="476"/>
      <c r="P251" s="476">
        <v>15</v>
      </c>
      <c r="Q251" s="1017"/>
      <c r="R251" s="1017"/>
      <c r="S251" s="1199"/>
      <c r="T251" s="959" t="s">
        <v>375</v>
      </c>
      <c r="U251" s="959" t="s">
        <v>375</v>
      </c>
      <c r="V251" s="1084" t="s">
        <v>375</v>
      </c>
      <c r="W251" s="640" t="s">
        <v>375</v>
      </c>
      <c r="X251" s="640" t="s">
        <v>375</v>
      </c>
      <c r="Y251" s="640" t="s">
        <v>375</v>
      </c>
      <c r="Z251" s="386" t="s">
        <v>375</v>
      </c>
      <c r="AA251" s="386" t="s">
        <v>375</v>
      </c>
      <c r="AB251" s="386" t="s">
        <v>375</v>
      </c>
      <c r="AC251" s="386" t="s">
        <v>375</v>
      </c>
      <c r="AD251" s="937" t="s">
        <v>375</v>
      </c>
      <c r="AE251" s="937" t="str">
        <f t="shared" si="44"/>
        <v>voir modalités en DEG</v>
      </c>
      <c r="AF251" s="640" t="s">
        <v>375</v>
      </c>
      <c r="AG251" s="640" t="s">
        <v>375</v>
      </c>
      <c r="AH251" s="640" t="s">
        <v>375</v>
      </c>
      <c r="AI251" s="640" t="s">
        <v>375</v>
      </c>
      <c r="AJ251" s="386" t="s">
        <v>375</v>
      </c>
      <c r="AK251" s="386" t="s">
        <v>375</v>
      </c>
      <c r="AL251" s="386" t="s">
        <v>375</v>
      </c>
      <c r="AM251" s="460" t="s">
        <v>375</v>
      </c>
      <c r="AN251" s="464"/>
      <c r="BH251" s="496"/>
    </row>
    <row r="252" spans="1:60" ht="34.5" customHeight="1" x14ac:dyDescent="0.2">
      <c r="A252" s="292"/>
      <c r="B252" s="385" t="s">
        <v>869</v>
      </c>
      <c r="C252" s="308" t="s">
        <v>941</v>
      </c>
      <c r="D252" s="419" t="s">
        <v>83</v>
      </c>
      <c r="E252" s="297" t="s">
        <v>120</v>
      </c>
      <c r="F252" s="297" t="s">
        <v>102</v>
      </c>
      <c r="G252" s="297" t="s">
        <v>102</v>
      </c>
      <c r="H252" s="296"/>
      <c r="I252" s="298">
        <v>4</v>
      </c>
      <c r="J252" s="298">
        <v>4</v>
      </c>
      <c r="K252" s="476" t="s">
        <v>944</v>
      </c>
      <c r="L252" s="643" t="s">
        <v>707</v>
      </c>
      <c r="M252" s="1017"/>
      <c r="N252" s="1198">
        <v>30</v>
      </c>
      <c r="O252" s="476"/>
      <c r="P252" s="476">
        <v>15</v>
      </c>
      <c r="Q252" s="1017"/>
      <c r="R252" s="1017"/>
      <c r="S252" s="1199"/>
      <c r="T252" s="959" t="s">
        <v>375</v>
      </c>
      <c r="U252" s="959" t="s">
        <v>375</v>
      </c>
      <c r="V252" s="1084" t="s">
        <v>375</v>
      </c>
      <c r="W252" s="640" t="s">
        <v>375</v>
      </c>
      <c r="X252" s="640" t="s">
        <v>375</v>
      </c>
      <c r="Y252" s="640" t="s">
        <v>375</v>
      </c>
      <c r="Z252" s="386" t="s">
        <v>375</v>
      </c>
      <c r="AA252" s="386" t="s">
        <v>375</v>
      </c>
      <c r="AB252" s="386" t="s">
        <v>375</v>
      </c>
      <c r="AC252" s="386" t="s">
        <v>375</v>
      </c>
      <c r="AD252" s="937" t="s">
        <v>375</v>
      </c>
      <c r="AE252" s="937" t="str">
        <f t="shared" si="44"/>
        <v>voir modalités en DEG</v>
      </c>
      <c r="AF252" s="640" t="s">
        <v>375</v>
      </c>
      <c r="AG252" s="640" t="s">
        <v>375</v>
      </c>
      <c r="AH252" s="640" t="s">
        <v>375</v>
      </c>
      <c r="AI252" s="640" t="s">
        <v>375</v>
      </c>
      <c r="AJ252" s="386" t="s">
        <v>375</v>
      </c>
      <c r="AK252" s="386" t="s">
        <v>375</v>
      </c>
      <c r="AL252" s="386" t="s">
        <v>375</v>
      </c>
      <c r="AM252" s="460" t="s">
        <v>375</v>
      </c>
      <c r="AN252" s="464"/>
      <c r="BH252" s="496"/>
    </row>
  </sheetData>
  <mergeCells count="82">
    <mergeCell ref="T98:T100"/>
    <mergeCell ref="U98:U100"/>
    <mergeCell ref="AD1:AE2"/>
    <mergeCell ref="AD98:AD100"/>
    <mergeCell ref="AE98:AE100"/>
    <mergeCell ref="AC98:AC100"/>
    <mergeCell ref="Z98:Z100"/>
    <mergeCell ref="Z16:AC16"/>
    <mergeCell ref="V26:Y26"/>
    <mergeCell ref="Z26:AC26"/>
    <mergeCell ref="Z36:AC36"/>
    <mergeCell ref="V36:Y36"/>
    <mergeCell ref="BH1:BH3"/>
    <mergeCell ref="I98:I100"/>
    <mergeCell ref="J98:J100"/>
    <mergeCell ref="AN1:AN3"/>
    <mergeCell ref="C43:L43"/>
    <mergeCell ref="C44:L44"/>
    <mergeCell ref="C89:L89"/>
    <mergeCell ref="C90:L90"/>
    <mergeCell ref="C91:L91"/>
    <mergeCell ref="C41:L41"/>
    <mergeCell ref="C42:L42"/>
    <mergeCell ref="V1:AC1"/>
    <mergeCell ref="C92:L92"/>
    <mergeCell ref="AG98:AG100"/>
    <mergeCell ref="AH98:AH100"/>
    <mergeCell ref="AF26:AI26"/>
    <mergeCell ref="A1:A3"/>
    <mergeCell ref="K1:K3"/>
    <mergeCell ref="M1:M3"/>
    <mergeCell ref="V98:V100"/>
    <mergeCell ref="W98:W100"/>
    <mergeCell ref="V16:Y16"/>
    <mergeCell ref="N1:S1"/>
    <mergeCell ref="G1:G3"/>
    <mergeCell ref="H1:H3"/>
    <mergeCell ref="N2:O2"/>
    <mergeCell ref="B1:B3"/>
    <mergeCell ref="F1:F3"/>
    <mergeCell ref="I1:I3"/>
    <mergeCell ref="J1:J3"/>
    <mergeCell ref="X98:X100"/>
    <mergeCell ref="T1:U2"/>
    <mergeCell ref="AL169:AM169"/>
    <mergeCell ref="Y170:AJ170"/>
    <mergeCell ref="AL167:AM167"/>
    <mergeCell ref="AL168:AM168"/>
    <mergeCell ref="AK98:AK100"/>
    <mergeCell ref="AL98:AL100"/>
    <mergeCell ref="AM98:AM100"/>
    <mergeCell ref="AJ98:AJ100"/>
    <mergeCell ref="W167:AG167"/>
    <mergeCell ref="W168:AG168"/>
    <mergeCell ref="W169:AG169"/>
    <mergeCell ref="AI98:AI100"/>
    <mergeCell ref="AA98:AA100"/>
    <mergeCell ref="AB98:AB100"/>
    <mergeCell ref="Y98:Y100"/>
    <mergeCell ref="AF98:AF100"/>
    <mergeCell ref="Z2:AC2"/>
    <mergeCell ref="AF2:AI2"/>
    <mergeCell ref="AJ2:AM2"/>
    <mergeCell ref="V6:Y6"/>
    <mergeCell ref="Z6:AC6"/>
    <mergeCell ref="AF6:AI6"/>
    <mergeCell ref="AF36:AI36"/>
    <mergeCell ref="C131:L131"/>
    <mergeCell ref="L1:L3"/>
    <mergeCell ref="C1:C3"/>
    <mergeCell ref="E211:S211"/>
    <mergeCell ref="C167:L167"/>
    <mergeCell ref="C168:L168"/>
    <mergeCell ref="C169:L169"/>
    <mergeCell ref="E170:S170"/>
    <mergeCell ref="D1:D3"/>
    <mergeCell ref="E1:E3"/>
    <mergeCell ref="P2:Q2"/>
    <mergeCell ref="R2:S2"/>
    <mergeCell ref="AF16:AI16"/>
    <mergeCell ref="AF1:AM1"/>
    <mergeCell ref="V2:Y2"/>
  </mergeCells>
  <dataValidations count="6">
    <dataValidation type="list" allowBlank="1" showInputMessage="1" showErrorMessage="1" sqref="AK151:AK153 W229:W230 AG229:AG230 AA229:AA230 AK229:AK230 W225:W227 AK225:AK227 AA225:AA227 AK233:AK234 AA233:AA234 AG233:AG234 W233:W234 AA237:AA238 AG225:AG227 AG237:AG238 W237:W238 AK237:AK238 AK219:AK221 W219:W221 AA215:AA217 AG219:AG221 AA219:AA221 W135 AG137:AG139 AK137:AK139 AA137:AA139 W137:W139 W141:W145 W156:W158 AK156:AK158 AG147:AG148 W147:W148 AK147:AK148 AA147:AA148 AA156:AA158 AK175:AK176 AG175:AG176 AA175:AA176 W175:W176 AA135 AG141:AG145 AG135 AK141:AK145 W115:W116 AG106:AG107 AK106:AK107 AG102:AG104 AK102:AK104 AA102:AA104 W102:W104 AG97:AG98 W97:W98 AK97:AK98 AA97:AA98 AG109:AG112 AA109:AA112 AK109:AK112 W109:W112 AA106:AA107 AA115:AA116 AA240:AA242 W106:W107 AG120:AG122 W120:W122 AK120:AK122 AA120:AA122 AA141:AA145 AG129 AK129 AA129 W129 AG240:AG242 AG156:AG158 AK135 W178:W180 AK178:AK180 AA178:AA180 AK188:AK189 W188:W189 AG188:AG189 AA184:AA186 W197:W199 AA197:AA199 AG197:AG199 AK197:AK199 AG178:AG180 AA192:AA194 AK115:AK116 AG192:AG194 W184:W186 AK184:AK186 AG184:AG186 AA188:AA189 AK192:AK194 AG215:AG217 W215:W217 AK215:AK217 AK240:AK242 W192:W194 AA151:AA153 AG151:AG153 W151:W153 W240:W242">
      <formula1>mod</formula1>
    </dataValidation>
    <dataValidation type="list" allowBlank="1" showInputMessage="1" showErrorMessage="1" sqref="AL151:AL153 X229:X230 AH229:AH230 AB229:AB230 AL229:AL230 X225:X227 AL225:AL227 AB225:AB227 AH225:AH227 AL233:AL234 AB233:AB234 AH233:AH234 X233:X234 AB237:AB238 AH237:AH238 X237:X238 AL115:AL116 AB215:AB217 AH219:AH221 AB219:AB221 AL219:AL221 X219:X221 X135 AL137:AL139 AB137:AB139 X141:X145 X156:X158 AL156:AL158 AH147:AH148 X147:X148 AL147:AL148 AB147:AB148 AB156:AB158 AL175:AL176 AH175:AH176 X175:X176 AB175:AB176 AL135 AB141:AB145 AB135 AH141:AH145 X115:X116 AH106:AH107 AL106:AL107 AL102:AL104 AB102:AB104 AL97:AL98 AB97:AB98 AH97:AH98 X97:X98 AL109:AL112 X109:X112 AH109:AH112 AB109:AB112 AB106:AB107 AB115:AB116 AB240:AB242 X106:X107 AH120:AH122 AL120:AL122 AB120:AB122 X120:X122 AL141:AL145 AH129 X129 AL129 AB129 AH240:AH242 AH156:AH158 AH135 X178:X180 AL178:AL180 AB178:AB180 X188:X189 AH188:AH189 AB188:AB189 AB184:AB186 AL197:AL199 X197:X199 AB197:AB199 AH197:AH199 AH178:AH180 AH192:AH194 AL237:AL238 AB192:AB194 X184:X186 AL184:AL186 AH184:AH186 AL188:AL189 AL192:AL194 X215:X217 AL215:AL217 AH215:AH217 AL240:AL242 X192:X194 AB151:AB153 AH151:AH153 X151:X153 X240:X242">
      <formula1>nat</formula1>
    </dataValidation>
    <dataValidation type="list" allowBlank="1" showInputMessage="1" showErrorMessage="1" sqref="AH137:AH139 X137:X139 AB7:AB15 AH102:AH104 X102:X104 AB17:AB25 AB27:AB35 AH37:AH41 AH7:AH15 AH17:AH25 AH27:AH35 AL27:AL35 X37:X41 AL7:AL15 AK17:AL25 AK38 AK40:AK41 X7:X15 X17:X25 X27:X35 AB37:AB41">
      <formula1>Nature2</formula1>
    </dataValidation>
    <dataValidation type="list" allowBlank="1" showInputMessage="1" showErrorMessage="1" sqref="E144:E145 E194 E136 E98:E101 E111:E112">
      <formula1>Type_UE_licence_2_3</formula1>
    </dataValidation>
    <dataValidation type="list" allowBlank="1" showInputMessage="1" showErrorMessage="1" sqref="X117 AB117 AL117 AH117">
      <formula1>natu</formula1>
    </dataValidation>
    <dataValidation type="list" allowBlank="1" showInputMessage="1" showErrorMessage="1" sqref="W117 AA117 AK117 AG117">
      <formula1>moda</formula1>
    </dataValidation>
  </dataValidations>
  <printOptions horizontalCentered="1"/>
  <pageMargins left="0.15748031496062992" right="0.15748031496062992" top="0.59055118110236227" bottom="0.59055118110236227" header="0.31496062992125984" footer="0.31496062992125984"/>
  <pageSetup paperSize="8" scale="55" fitToWidth="3" fitToHeight="9" orientation="landscape" r:id="rId1"/>
  <headerFooter>
    <oddHeader>&amp;RMCC L2 &amp; L3 Histoire Orléans au  &amp;D</oddHeader>
    <oddFooter>&amp;L&amp;"Helvetica,Normal"&amp;K000000	&amp;P&amp;R&amp;A</oddFooter>
  </headerFooter>
  <rowBreaks count="4" manualBreakCount="4">
    <brk id="122" max="38" man="1"/>
    <brk id="153" max="38" man="1"/>
    <brk id="222" max="38" man="1"/>
    <brk id="247" max="38" man="1"/>
  </rowBreaks>
  <colBreaks count="1" manualBreakCount="1">
    <brk id="19" max="25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276"/>
  <sheetViews>
    <sheetView topLeftCell="A247" workbookViewId="0">
      <selection activeCell="N258" sqref="N258:P261"/>
    </sheetView>
  </sheetViews>
  <sheetFormatPr baseColWidth="10" defaultColWidth="8.09765625" defaultRowHeight="15" x14ac:dyDescent="0.2"/>
  <cols>
    <col min="1" max="1" width="8.09765625" style="25" customWidth="1"/>
    <col min="2" max="2" width="34.5" style="25" customWidth="1"/>
    <col min="3" max="3" width="8.09765625" style="25" customWidth="1"/>
    <col min="4" max="4" width="19.3984375" style="25" hidden="1" customWidth="1"/>
    <col min="5" max="5" width="21.296875" style="25" bestFit="1" customWidth="1"/>
    <col min="6" max="6" width="5.296875" style="25" bestFit="1" customWidth="1"/>
    <col min="7" max="7" width="12.296875" style="25" bestFit="1" customWidth="1"/>
    <col min="8" max="8" width="8.5" style="25" bestFit="1" customWidth="1"/>
    <col min="9" max="9" width="5.69921875" style="25" customWidth="1"/>
    <col min="10" max="10" width="10.5" style="25" hidden="1"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x14ac:dyDescent="0.2">
      <c r="A1" s="1811" t="s">
        <v>0</v>
      </c>
      <c r="B1" s="1811" t="s">
        <v>1</v>
      </c>
      <c r="C1" s="1811" t="s">
        <v>334</v>
      </c>
      <c r="D1" s="1811" t="s">
        <v>3</v>
      </c>
      <c r="E1" s="1811" t="s">
        <v>4</v>
      </c>
      <c r="F1" s="1808" t="s">
        <v>5</v>
      </c>
      <c r="G1" s="1811" t="s">
        <v>6</v>
      </c>
      <c r="H1" s="1811" t="s">
        <v>7</v>
      </c>
      <c r="I1" s="1811" t="s">
        <v>8</v>
      </c>
      <c r="J1" s="1811" t="s">
        <v>9</v>
      </c>
      <c r="K1" s="1811" t="s">
        <v>245</v>
      </c>
      <c r="L1" s="261"/>
      <c r="M1" s="261"/>
      <c r="N1" s="1844" t="s">
        <v>10</v>
      </c>
      <c r="O1" s="1845"/>
      <c r="P1" s="1845"/>
      <c r="Q1" s="1846"/>
      <c r="R1" s="1824" t="s">
        <v>248</v>
      </c>
      <c r="S1" s="1825"/>
      <c r="T1" s="1825"/>
      <c r="U1" s="1825"/>
      <c r="V1" s="1826"/>
      <c r="W1" s="1824" t="s">
        <v>257</v>
      </c>
      <c r="X1" s="1825"/>
      <c r="Y1" s="1825"/>
      <c r="Z1" s="1825"/>
      <c r="AA1" s="1826"/>
      <c r="AB1" s="1824" t="s">
        <v>254</v>
      </c>
      <c r="AC1" s="1825"/>
      <c r="AD1" s="1825"/>
      <c r="AE1" s="1825"/>
      <c r="AF1" s="1826"/>
      <c r="AG1" s="1824" t="s">
        <v>256</v>
      </c>
      <c r="AH1" s="1825"/>
      <c r="AI1" s="1825"/>
      <c r="AJ1" s="1825"/>
      <c r="AK1" s="1826"/>
    </row>
    <row r="2" spans="1:37" ht="51" customHeight="1" x14ac:dyDescent="0.2">
      <c r="A2" s="1812"/>
      <c r="B2" s="1812"/>
      <c r="C2" s="1812"/>
      <c r="D2" s="1812"/>
      <c r="E2" s="1812"/>
      <c r="F2" s="1809"/>
      <c r="G2" s="1814"/>
      <c r="H2" s="1812"/>
      <c r="I2" s="1812"/>
      <c r="J2" s="1812"/>
      <c r="K2" s="1812"/>
      <c r="L2" s="259" t="s">
        <v>246</v>
      </c>
      <c r="M2" s="259" t="s">
        <v>247</v>
      </c>
      <c r="N2" s="1811" t="s">
        <v>11</v>
      </c>
      <c r="O2" s="1811" t="s">
        <v>12</v>
      </c>
      <c r="P2" s="1816" t="s">
        <v>13</v>
      </c>
      <c r="Q2" s="1818" t="s">
        <v>255</v>
      </c>
      <c r="R2" s="1820" t="s">
        <v>249</v>
      </c>
      <c r="S2" s="1820" t="s">
        <v>250</v>
      </c>
      <c r="T2" s="1822" t="s">
        <v>251</v>
      </c>
      <c r="U2" s="1822" t="s">
        <v>252</v>
      </c>
      <c r="V2" s="1827" t="s">
        <v>253</v>
      </c>
      <c r="W2" s="1822" t="s">
        <v>249</v>
      </c>
      <c r="X2" s="1822" t="s">
        <v>250</v>
      </c>
      <c r="Y2" s="1822" t="s">
        <v>251</v>
      </c>
      <c r="Z2" s="1822" t="s">
        <v>252</v>
      </c>
      <c r="AA2" s="1827" t="s">
        <v>253</v>
      </c>
      <c r="AB2" s="1822" t="s">
        <v>249</v>
      </c>
      <c r="AC2" s="1822" t="s">
        <v>250</v>
      </c>
      <c r="AD2" s="1822" t="s">
        <v>251</v>
      </c>
      <c r="AE2" s="1822" t="s">
        <v>252</v>
      </c>
      <c r="AF2" s="1827" t="s">
        <v>253</v>
      </c>
      <c r="AG2" s="1822" t="s">
        <v>249</v>
      </c>
      <c r="AH2" s="1822" t="s">
        <v>250</v>
      </c>
      <c r="AI2" s="1822" t="s">
        <v>251</v>
      </c>
      <c r="AJ2" s="1822" t="s">
        <v>252</v>
      </c>
      <c r="AK2" s="1827" t="s">
        <v>253</v>
      </c>
    </row>
    <row r="3" spans="1:37" ht="34.5" customHeight="1" x14ac:dyDescent="0.2">
      <c r="A3" s="1813"/>
      <c r="B3" s="1813"/>
      <c r="C3" s="1813"/>
      <c r="D3" s="1813"/>
      <c r="E3" s="1813"/>
      <c r="F3" s="1810"/>
      <c r="G3" s="1815"/>
      <c r="H3" s="1813"/>
      <c r="I3" s="1813"/>
      <c r="J3" s="1813"/>
      <c r="K3" s="1813"/>
      <c r="L3" s="260"/>
      <c r="M3" s="260"/>
      <c r="N3" s="1813"/>
      <c r="O3" s="1813"/>
      <c r="P3" s="1817"/>
      <c r="Q3" s="1819"/>
      <c r="R3" s="1821"/>
      <c r="S3" s="1821"/>
      <c r="T3" s="1822"/>
      <c r="U3" s="1822"/>
      <c r="V3" s="1827"/>
      <c r="W3" s="1823"/>
      <c r="X3" s="1823"/>
      <c r="Y3" s="1822"/>
      <c r="Z3" s="1822"/>
      <c r="AA3" s="1827"/>
      <c r="AB3" s="1823"/>
      <c r="AC3" s="1823"/>
      <c r="AD3" s="1822"/>
      <c r="AE3" s="1822"/>
      <c r="AF3" s="1827"/>
      <c r="AG3" s="1823"/>
      <c r="AH3" s="1823"/>
      <c r="AI3" s="1822"/>
      <c r="AJ3" s="1822"/>
      <c r="AK3" s="1827"/>
    </row>
    <row r="4" spans="1:37" ht="17.100000000000001" hidden="1" customHeight="1" x14ac:dyDescent="0.2">
      <c r="A4" s="36"/>
      <c r="B4" s="37" t="s">
        <v>14</v>
      </c>
      <c r="C4" s="37" t="s">
        <v>15</v>
      </c>
      <c r="D4" s="36"/>
      <c r="E4" s="36"/>
      <c r="F4" s="36"/>
      <c r="G4" s="36"/>
      <c r="H4" s="38"/>
      <c r="I4" s="38"/>
      <c r="J4" s="39" t="s">
        <v>15</v>
      </c>
      <c r="K4" s="40"/>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hidden="1" customHeight="1" x14ac:dyDescent="0.2">
      <c r="A5" s="36"/>
      <c r="B5" s="43" t="s">
        <v>16</v>
      </c>
      <c r="C5" s="36"/>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hidden="1" customHeight="1" x14ac:dyDescent="0.25">
      <c r="A6" s="1" t="s">
        <v>17</v>
      </c>
      <c r="B6" s="3" t="s">
        <v>18</v>
      </c>
      <c r="C6" s="4" t="s">
        <v>19</v>
      </c>
      <c r="D6" s="6" t="s">
        <v>20</v>
      </c>
      <c r="E6" s="6" t="s">
        <v>21</v>
      </c>
      <c r="F6" s="6" t="s">
        <v>22</v>
      </c>
      <c r="G6" s="8"/>
      <c r="H6" s="5" t="s">
        <v>23</v>
      </c>
      <c r="I6" s="5" t="s">
        <v>23</v>
      </c>
      <c r="J6" s="5" t="s">
        <v>24</v>
      </c>
      <c r="K6" s="9">
        <v>101</v>
      </c>
      <c r="L6" s="9">
        <v>200</v>
      </c>
      <c r="M6" s="196">
        <f>(K6/L6)*100</f>
        <v>50.5</v>
      </c>
      <c r="N6" s="10">
        <v>24</v>
      </c>
      <c r="O6" s="10">
        <v>24</v>
      </c>
      <c r="P6" s="26"/>
      <c r="Q6" s="187">
        <f>V6+AA6+AF6+AK6</f>
        <v>42.42</v>
      </c>
      <c r="R6" s="52">
        <v>1.5</v>
      </c>
      <c r="S6" s="53">
        <v>1</v>
      </c>
      <c r="T6" s="53">
        <v>24</v>
      </c>
      <c r="U6" s="53">
        <v>36</v>
      </c>
      <c r="V6" s="134">
        <f>U6*M6%</f>
        <v>18.18</v>
      </c>
      <c r="W6" s="53">
        <v>1</v>
      </c>
      <c r="X6" s="185">
        <v>2</v>
      </c>
      <c r="Y6" s="53">
        <v>24</v>
      </c>
      <c r="Z6" s="53">
        <f>X6*Y6</f>
        <v>48</v>
      </c>
      <c r="AA6" s="53">
        <f>Z6*M6%</f>
        <v>24.240000000000002</v>
      </c>
      <c r="AB6" s="53"/>
      <c r="AC6" s="53"/>
      <c r="AD6" s="29"/>
      <c r="AE6" s="29"/>
      <c r="AF6" s="29"/>
      <c r="AG6" s="29"/>
      <c r="AH6" s="29"/>
      <c r="AI6" s="29"/>
      <c r="AJ6" s="29"/>
      <c r="AK6" s="29"/>
    </row>
    <row r="7" spans="1:37" ht="23.25" hidden="1" customHeight="1" x14ac:dyDescent="0.25">
      <c r="A7" s="1" t="s">
        <v>25</v>
      </c>
      <c r="B7" s="3" t="s">
        <v>26</v>
      </c>
      <c r="C7" s="4" t="s">
        <v>27</v>
      </c>
      <c r="D7" s="6" t="s">
        <v>28</v>
      </c>
      <c r="E7" s="6" t="s">
        <v>29</v>
      </c>
      <c r="F7" s="6" t="s">
        <v>22</v>
      </c>
      <c r="G7" s="8"/>
      <c r="H7" s="5" t="s">
        <v>30</v>
      </c>
      <c r="I7" s="5" t="s">
        <v>30</v>
      </c>
      <c r="J7" s="5" t="s">
        <v>31</v>
      </c>
      <c r="K7" s="9">
        <v>101</v>
      </c>
      <c r="L7" s="9">
        <v>144</v>
      </c>
      <c r="M7" s="196">
        <f t="shared" ref="M7:M24" si="0">(K7/L7)*100</f>
        <v>70.138888888888886</v>
      </c>
      <c r="N7" s="10">
        <v>20</v>
      </c>
      <c r="O7" s="10"/>
      <c r="P7" s="26"/>
      <c r="Q7" s="187">
        <f>V7+AA7+AF7+AK7</f>
        <v>21.041666666666664</v>
      </c>
      <c r="R7" s="52">
        <v>1.5</v>
      </c>
      <c r="S7" s="53">
        <v>1</v>
      </c>
      <c r="T7" s="53">
        <v>20</v>
      </c>
      <c r="U7" s="53">
        <v>30</v>
      </c>
      <c r="V7" s="186">
        <f>U7*M7%</f>
        <v>21.041666666666664</v>
      </c>
      <c r="W7" s="53"/>
      <c r="X7" s="185"/>
      <c r="Y7" s="53"/>
      <c r="Z7" s="53"/>
      <c r="AA7" s="53"/>
      <c r="AB7" s="53"/>
      <c r="AC7" s="53"/>
      <c r="AD7" s="29"/>
      <c r="AE7" s="29"/>
      <c r="AF7" s="29"/>
      <c r="AG7" s="29"/>
      <c r="AH7" s="29"/>
      <c r="AI7" s="29"/>
      <c r="AJ7" s="29"/>
      <c r="AK7" s="29"/>
    </row>
    <row r="8" spans="1:37" ht="23.25" hidden="1" customHeight="1" x14ac:dyDescent="0.25">
      <c r="A8" s="1" t="s">
        <v>32</v>
      </c>
      <c r="B8" s="3" t="s">
        <v>33</v>
      </c>
      <c r="C8" s="4" t="s">
        <v>34</v>
      </c>
      <c r="D8" s="6" t="s">
        <v>28</v>
      </c>
      <c r="E8" s="6" t="s">
        <v>35</v>
      </c>
      <c r="F8" s="6" t="s">
        <v>22</v>
      </c>
      <c r="G8" s="8"/>
      <c r="H8" s="5" t="s">
        <v>36</v>
      </c>
      <c r="I8" s="5" t="s">
        <v>36</v>
      </c>
      <c r="J8" s="5" t="s">
        <v>24</v>
      </c>
      <c r="K8" s="9">
        <v>101</v>
      </c>
      <c r="L8" s="9">
        <v>200</v>
      </c>
      <c r="M8" s="196">
        <f t="shared" si="0"/>
        <v>50.5</v>
      </c>
      <c r="N8" s="10"/>
      <c r="O8" s="10">
        <v>30</v>
      </c>
      <c r="P8" s="26"/>
      <c r="Q8" s="187">
        <f t="shared" ref="Q8:Q40" si="1">V8+AA8+AF8+AK8</f>
        <v>30.3</v>
      </c>
      <c r="R8" s="52"/>
      <c r="S8" s="53"/>
      <c r="T8" s="53"/>
      <c r="U8" s="53"/>
      <c r="V8" s="186"/>
      <c r="W8" s="53">
        <v>1</v>
      </c>
      <c r="X8" s="185">
        <v>2</v>
      </c>
      <c r="Y8" s="53">
        <v>30</v>
      </c>
      <c r="Z8" s="53">
        <f>X8*Y8</f>
        <v>60</v>
      </c>
      <c r="AA8" s="53">
        <f>Z8*M8%</f>
        <v>30.3</v>
      </c>
      <c r="AB8" s="53"/>
      <c r="AC8" s="53"/>
      <c r="AD8" s="29"/>
      <c r="AE8" s="29"/>
      <c r="AF8" s="29"/>
      <c r="AG8" s="29"/>
      <c r="AH8" s="29"/>
      <c r="AI8" s="29"/>
      <c r="AJ8" s="29"/>
      <c r="AK8" s="29"/>
    </row>
    <row r="9" spans="1:37" ht="23.25" hidden="1" customHeight="1" x14ac:dyDescent="0.25">
      <c r="A9" s="1" t="s">
        <v>37</v>
      </c>
      <c r="B9" s="3" t="s">
        <v>38</v>
      </c>
      <c r="C9" s="4" t="s">
        <v>39</v>
      </c>
      <c r="D9" s="6" t="s">
        <v>40</v>
      </c>
      <c r="E9" s="6" t="s">
        <v>29</v>
      </c>
      <c r="F9" s="6" t="s">
        <v>41</v>
      </c>
      <c r="G9" s="8"/>
      <c r="H9" s="5" t="s">
        <v>30</v>
      </c>
      <c r="I9" s="5" t="s">
        <v>30</v>
      </c>
      <c r="J9" s="5" t="s">
        <v>42</v>
      </c>
      <c r="K9" s="9">
        <v>101</v>
      </c>
      <c r="L9" s="9">
        <v>144</v>
      </c>
      <c r="M9" s="196">
        <f t="shared" si="0"/>
        <v>70.138888888888886</v>
      </c>
      <c r="N9" s="10">
        <v>20</v>
      </c>
      <c r="O9" s="10"/>
      <c r="P9" s="26"/>
      <c r="Q9" s="187">
        <f t="shared" si="1"/>
        <v>21.041666666666664</v>
      </c>
      <c r="R9" s="52">
        <v>1.5</v>
      </c>
      <c r="S9" s="53">
        <v>1</v>
      </c>
      <c r="T9" s="53">
        <v>20</v>
      </c>
      <c r="U9" s="53">
        <v>30</v>
      </c>
      <c r="V9" s="186">
        <f>U9*M9%</f>
        <v>21.041666666666664</v>
      </c>
      <c r="W9" s="53"/>
      <c r="X9" s="53"/>
      <c r="Y9" s="53"/>
      <c r="Z9" s="53"/>
      <c r="AA9" s="53"/>
      <c r="AB9" s="53"/>
      <c r="AC9" s="53"/>
      <c r="AD9" s="29"/>
      <c r="AE9" s="29"/>
      <c r="AF9" s="29"/>
      <c r="AG9" s="29"/>
      <c r="AH9" s="29"/>
      <c r="AI9" s="29"/>
      <c r="AJ9" s="29"/>
      <c r="AK9" s="29"/>
    </row>
    <row r="10" spans="1:37" ht="23.25" hidden="1" customHeight="1" x14ac:dyDescent="0.25">
      <c r="A10" s="1" t="s">
        <v>43</v>
      </c>
      <c r="B10" s="12" t="s">
        <v>44</v>
      </c>
      <c r="C10" s="4" t="s">
        <v>45</v>
      </c>
      <c r="D10" s="6" t="s">
        <v>40</v>
      </c>
      <c r="E10" s="6" t="s">
        <v>29</v>
      </c>
      <c r="F10" s="6" t="s">
        <v>41</v>
      </c>
      <c r="G10" s="8"/>
      <c r="H10" s="5" t="s">
        <v>30</v>
      </c>
      <c r="I10" s="5" t="s">
        <v>30</v>
      </c>
      <c r="J10" s="5" t="s">
        <v>42</v>
      </c>
      <c r="K10" s="9">
        <v>101</v>
      </c>
      <c r="L10" s="9">
        <v>144</v>
      </c>
      <c r="M10" s="196">
        <f t="shared" si="0"/>
        <v>70.138888888888886</v>
      </c>
      <c r="N10" s="10">
        <v>20</v>
      </c>
      <c r="O10" s="10"/>
      <c r="P10" s="26"/>
      <c r="Q10" s="187">
        <f t="shared" si="1"/>
        <v>21.041666666666664</v>
      </c>
      <c r="R10" s="52">
        <v>1.5</v>
      </c>
      <c r="S10" s="53">
        <v>1</v>
      </c>
      <c r="T10" s="53">
        <v>20</v>
      </c>
      <c r="U10" s="53">
        <v>30</v>
      </c>
      <c r="V10" s="186">
        <f>U10*M10%</f>
        <v>21.041666666666664</v>
      </c>
      <c r="W10" s="53"/>
      <c r="X10" s="53"/>
      <c r="Y10" s="53"/>
      <c r="Z10" s="53"/>
      <c r="AA10" s="53"/>
      <c r="AB10" s="53"/>
      <c r="AC10" s="53"/>
      <c r="AD10" s="29"/>
      <c r="AE10" s="29"/>
      <c r="AF10" s="29"/>
      <c r="AG10" s="29"/>
      <c r="AH10" s="29"/>
      <c r="AI10" s="29"/>
      <c r="AJ10" s="29"/>
      <c r="AK10" s="29"/>
    </row>
    <row r="11" spans="1:37" ht="23.25" hidden="1" customHeight="1" x14ac:dyDescent="0.25">
      <c r="A11" s="1" t="s">
        <v>46</v>
      </c>
      <c r="B11" s="12" t="s">
        <v>47</v>
      </c>
      <c r="C11" s="4" t="s">
        <v>48</v>
      </c>
      <c r="D11" s="6" t="s">
        <v>40</v>
      </c>
      <c r="E11" s="6" t="s">
        <v>29</v>
      </c>
      <c r="F11" s="6" t="s">
        <v>41</v>
      </c>
      <c r="G11" s="8"/>
      <c r="H11" s="5" t="s">
        <v>30</v>
      </c>
      <c r="I11" s="5" t="s">
        <v>30</v>
      </c>
      <c r="J11" s="5" t="s">
        <v>42</v>
      </c>
      <c r="K11" s="9">
        <v>101</v>
      </c>
      <c r="L11" s="9">
        <v>144</v>
      </c>
      <c r="M11" s="196">
        <f t="shared" si="0"/>
        <v>70.138888888888886</v>
      </c>
      <c r="N11" s="10">
        <v>20</v>
      </c>
      <c r="O11" s="10"/>
      <c r="P11" s="26"/>
      <c r="Q11" s="187">
        <f t="shared" si="1"/>
        <v>21.041666666666664</v>
      </c>
      <c r="R11" s="52">
        <v>1.5</v>
      </c>
      <c r="S11" s="53">
        <v>1</v>
      </c>
      <c r="T11" s="53">
        <v>20</v>
      </c>
      <c r="U11" s="53">
        <v>30</v>
      </c>
      <c r="V11" s="186">
        <f>U11*M11%</f>
        <v>21.041666666666664</v>
      </c>
      <c r="W11" s="53"/>
      <c r="X11" s="53"/>
      <c r="Y11" s="53"/>
      <c r="Z11" s="53"/>
      <c r="AA11" s="53"/>
      <c r="AB11" s="53"/>
      <c r="AC11" s="53"/>
      <c r="AD11" s="29"/>
      <c r="AE11" s="29"/>
      <c r="AF11" s="29"/>
      <c r="AG11" s="29"/>
      <c r="AH11" s="29"/>
      <c r="AI11" s="29"/>
      <c r="AJ11" s="29"/>
      <c r="AK11" s="29"/>
    </row>
    <row r="12" spans="1:37" ht="23.25" hidden="1" customHeight="1" x14ac:dyDescent="0.25">
      <c r="A12" s="1" t="s">
        <v>49</v>
      </c>
      <c r="B12" s="3" t="s">
        <v>50</v>
      </c>
      <c r="C12" s="4" t="s">
        <v>51</v>
      </c>
      <c r="D12" s="6" t="s">
        <v>40</v>
      </c>
      <c r="E12" s="6" t="s">
        <v>29</v>
      </c>
      <c r="F12" s="6" t="s">
        <v>41</v>
      </c>
      <c r="G12" s="8"/>
      <c r="H12" s="5" t="s">
        <v>36</v>
      </c>
      <c r="I12" s="5" t="s">
        <v>36</v>
      </c>
      <c r="J12" s="5" t="s">
        <v>42</v>
      </c>
      <c r="K12" s="9">
        <v>101</v>
      </c>
      <c r="L12" s="9">
        <v>144</v>
      </c>
      <c r="M12" s="196">
        <f t="shared" si="0"/>
        <v>70.138888888888886</v>
      </c>
      <c r="N12" s="10"/>
      <c r="O12" s="10">
        <v>30</v>
      </c>
      <c r="P12" s="26"/>
      <c r="Q12" s="187">
        <f t="shared" si="1"/>
        <v>84.166666666666657</v>
      </c>
      <c r="R12" s="52"/>
      <c r="S12" s="53"/>
      <c r="T12" s="53"/>
      <c r="U12" s="53"/>
      <c r="V12" s="134"/>
      <c r="W12" s="53">
        <v>1</v>
      </c>
      <c r="X12" s="53">
        <v>4</v>
      </c>
      <c r="Y12" s="53">
        <v>30</v>
      </c>
      <c r="Z12" s="53">
        <f>X12*Y12</f>
        <v>120</v>
      </c>
      <c r="AA12" s="198">
        <f>Z12*M12%</f>
        <v>84.166666666666657</v>
      </c>
      <c r="AB12" s="53"/>
      <c r="AC12" s="53"/>
      <c r="AD12" s="29"/>
      <c r="AE12" s="29"/>
      <c r="AF12" s="29"/>
      <c r="AG12" s="29"/>
      <c r="AH12" s="29"/>
      <c r="AI12" s="29"/>
      <c r="AJ12" s="29"/>
      <c r="AK12" s="29"/>
    </row>
    <row r="13" spans="1:37" ht="23.25" hidden="1" customHeight="1" x14ac:dyDescent="0.25">
      <c r="A13" s="1" t="s">
        <v>52</v>
      </c>
      <c r="B13" s="3" t="s">
        <v>53</v>
      </c>
      <c r="C13" s="4" t="s">
        <v>54</v>
      </c>
      <c r="D13" s="6" t="s">
        <v>28</v>
      </c>
      <c r="E13" s="6" t="s">
        <v>55</v>
      </c>
      <c r="F13" s="6" t="s">
        <v>22</v>
      </c>
      <c r="G13" s="8"/>
      <c r="H13" s="5" t="s">
        <v>56</v>
      </c>
      <c r="I13" s="5" t="s">
        <v>56</v>
      </c>
      <c r="J13" s="5" t="s">
        <v>57</v>
      </c>
      <c r="K13" s="9">
        <v>101</v>
      </c>
      <c r="L13" s="9">
        <v>178</v>
      </c>
      <c r="M13" s="196">
        <f t="shared" si="0"/>
        <v>56.741573033707873</v>
      </c>
      <c r="N13" s="10"/>
      <c r="O13" s="10">
        <v>15</v>
      </c>
      <c r="P13" s="26"/>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hidden="1" customHeight="1" x14ac:dyDescent="0.25">
      <c r="A14" s="1" t="s">
        <v>58</v>
      </c>
      <c r="B14" s="177" t="s">
        <v>59</v>
      </c>
      <c r="C14" s="165" t="s">
        <v>60</v>
      </c>
      <c r="D14" s="166" t="s">
        <v>40</v>
      </c>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hidden="1" customHeight="1" x14ac:dyDescent="0.25">
      <c r="A15" s="1" t="s">
        <v>61</v>
      </c>
      <c r="B15" s="13" t="s">
        <v>62</v>
      </c>
      <c r="C15" s="5" t="s">
        <v>63</v>
      </c>
      <c r="D15" s="6" t="s">
        <v>40</v>
      </c>
      <c r="E15" s="6" t="s">
        <v>64</v>
      </c>
      <c r="F15" s="6" t="s">
        <v>41</v>
      </c>
      <c r="G15" s="8"/>
      <c r="H15" s="5" t="s">
        <v>56</v>
      </c>
      <c r="I15" s="5" t="s">
        <v>56</v>
      </c>
      <c r="J15" s="10"/>
      <c r="K15" s="9">
        <v>2</v>
      </c>
      <c r="L15" s="9">
        <v>100</v>
      </c>
      <c r="M15" s="196">
        <f t="shared" si="0"/>
        <v>2</v>
      </c>
      <c r="N15" s="10"/>
      <c r="O15" s="10">
        <v>18</v>
      </c>
      <c r="P15" s="26"/>
      <c r="Q15" s="187">
        <f t="shared" si="1"/>
        <v>1.44</v>
      </c>
      <c r="R15" s="52"/>
      <c r="S15" s="53"/>
      <c r="T15" s="53"/>
      <c r="U15" s="53"/>
      <c r="V15" s="134"/>
      <c r="W15" s="53">
        <v>1</v>
      </c>
      <c r="X15" s="185">
        <v>4</v>
      </c>
      <c r="Y15" s="53">
        <v>18</v>
      </c>
      <c r="Z15" s="53">
        <f>X15*Y15</f>
        <v>72</v>
      </c>
      <c r="AA15" s="53">
        <f>Z15*M15%</f>
        <v>1.44</v>
      </c>
      <c r="AB15" s="53"/>
      <c r="AC15" s="53"/>
      <c r="AD15" s="29"/>
      <c r="AE15" s="29"/>
      <c r="AF15" s="29"/>
      <c r="AG15" s="29"/>
      <c r="AH15" s="29"/>
      <c r="AI15" s="29"/>
      <c r="AJ15" s="29"/>
      <c r="AK15" s="29"/>
    </row>
    <row r="16" spans="1:37" ht="23.25" hidden="1" customHeight="1" x14ac:dyDescent="0.25">
      <c r="A16" s="1" t="s">
        <v>65</v>
      </c>
      <c r="B16" s="13" t="s">
        <v>66</v>
      </c>
      <c r="C16" s="5" t="s">
        <v>67</v>
      </c>
      <c r="D16" s="6" t="s">
        <v>40</v>
      </c>
      <c r="E16" s="6" t="s">
        <v>64</v>
      </c>
      <c r="F16" s="6" t="s">
        <v>41</v>
      </c>
      <c r="G16" s="8"/>
      <c r="H16" s="5" t="s">
        <v>56</v>
      </c>
      <c r="I16" s="5" t="s">
        <v>56</v>
      </c>
      <c r="J16" s="10"/>
      <c r="K16" s="9">
        <v>98</v>
      </c>
      <c r="L16" s="9">
        <v>114</v>
      </c>
      <c r="M16" s="196">
        <f t="shared" si="0"/>
        <v>85.964912280701753</v>
      </c>
      <c r="N16" s="10"/>
      <c r="O16" s="10">
        <v>18</v>
      </c>
      <c r="P16" s="26"/>
      <c r="Q16" s="187">
        <f t="shared" si="1"/>
        <v>61.89473684210526</v>
      </c>
      <c r="R16" s="52"/>
      <c r="S16" s="53"/>
      <c r="T16" s="53"/>
      <c r="U16" s="53"/>
      <c r="V16" s="134"/>
      <c r="W16" s="53">
        <v>1</v>
      </c>
      <c r="X16" s="185">
        <v>4</v>
      </c>
      <c r="Y16" s="53">
        <v>18</v>
      </c>
      <c r="Z16" s="53">
        <f>X16*Y16</f>
        <v>72</v>
      </c>
      <c r="AA16" s="198">
        <f>Z16*M16%</f>
        <v>61.89473684210526</v>
      </c>
      <c r="AB16" s="53"/>
      <c r="AC16" s="53"/>
      <c r="AD16" s="29"/>
      <c r="AE16" s="29"/>
      <c r="AF16" s="29"/>
      <c r="AG16" s="29"/>
      <c r="AH16" s="29"/>
      <c r="AI16" s="29"/>
      <c r="AJ16" s="29"/>
      <c r="AK16" s="29"/>
    </row>
    <row r="17" spans="1:37" ht="23.25" hidden="1" customHeight="1" x14ac:dyDescent="0.25">
      <c r="A17" s="1" t="s">
        <v>68</v>
      </c>
      <c r="B17" s="13" t="s">
        <v>69</v>
      </c>
      <c r="C17" s="5" t="s">
        <v>70</v>
      </c>
      <c r="D17" s="6" t="s">
        <v>40</v>
      </c>
      <c r="E17" s="6" t="s">
        <v>64</v>
      </c>
      <c r="F17" s="6" t="s">
        <v>41</v>
      </c>
      <c r="G17" s="8"/>
      <c r="H17" s="5" t="s">
        <v>56</v>
      </c>
      <c r="I17" s="5" t="s">
        <v>56</v>
      </c>
      <c r="J17" s="10"/>
      <c r="K17" s="9">
        <v>19</v>
      </c>
      <c r="L17" s="9">
        <v>36</v>
      </c>
      <c r="M17" s="9">
        <f t="shared" si="0"/>
        <v>52.777777777777779</v>
      </c>
      <c r="N17" s="10"/>
      <c r="O17" s="10">
        <v>18</v>
      </c>
      <c r="P17" s="26"/>
      <c r="Q17" s="187">
        <f t="shared" si="1"/>
        <v>9.5</v>
      </c>
      <c r="R17" s="52"/>
      <c r="S17" s="53"/>
      <c r="T17" s="53"/>
      <c r="U17" s="53"/>
      <c r="V17" s="134"/>
      <c r="W17" s="53">
        <v>1</v>
      </c>
      <c r="X17" s="185">
        <v>1</v>
      </c>
      <c r="Y17" s="53">
        <v>18</v>
      </c>
      <c r="Z17" s="53">
        <f>X17*Y17</f>
        <v>18</v>
      </c>
      <c r="AA17" s="53">
        <f>Z17*M17%</f>
        <v>9.5</v>
      </c>
      <c r="AB17" s="53"/>
      <c r="AC17" s="53"/>
      <c r="AD17" s="29"/>
      <c r="AE17" s="29"/>
      <c r="AF17" s="29"/>
      <c r="AG17" s="29"/>
      <c r="AH17" s="29"/>
      <c r="AI17" s="29"/>
      <c r="AJ17" s="29"/>
      <c r="AK17" s="29"/>
    </row>
    <row r="18" spans="1:37" ht="23.25" hidden="1" customHeight="1" x14ac:dyDescent="0.25">
      <c r="A18" s="47"/>
      <c r="B18" s="48" t="s">
        <v>71</v>
      </c>
      <c r="C18" s="38"/>
      <c r="D18" s="36"/>
      <c r="E18" s="36"/>
      <c r="F18" s="36"/>
      <c r="G18" s="49"/>
      <c r="H18" s="38"/>
      <c r="I18" s="38"/>
      <c r="J18" s="38"/>
      <c r="K18" s="50"/>
      <c r="L18" s="50"/>
      <c r="M18" s="50"/>
      <c r="N18" s="38"/>
      <c r="O18" s="38"/>
      <c r="P18" s="41"/>
      <c r="Q18" s="42"/>
      <c r="R18" s="125"/>
      <c r="S18" s="135"/>
      <c r="T18" s="135"/>
      <c r="U18" s="135"/>
      <c r="V18" s="136"/>
      <c r="W18" s="135"/>
      <c r="X18" s="135"/>
      <c r="Y18" s="135"/>
      <c r="Z18" s="135"/>
      <c r="AA18" s="135"/>
      <c r="AB18" s="135"/>
      <c r="AC18" s="135"/>
      <c r="AD18" s="33"/>
      <c r="AE18" s="33"/>
      <c r="AF18" s="33"/>
      <c r="AG18" s="33"/>
      <c r="AH18" s="33"/>
      <c r="AI18" s="33"/>
      <c r="AJ18" s="33"/>
      <c r="AK18" s="33"/>
    </row>
    <row r="19" spans="1:37" ht="23.25" hidden="1" customHeight="1" x14ac:dyDescent="0.25">
      <c r="A19" s="1" t="s">
        <v>72</v>
      </c>
      <c r="B19" s="15" t="s">
        <v>73</v>
      </c>
      <c r="C19" s="5" t="s">
        <v>74</v>
      </c>
      <c r="D19" s="6" t="s">
        <v>75</v>
      </c>
      <c r="E19" s="6" t="s">
        <v>76</v>
      </c>
      <c r="F19" s="6" t="s">
        <v>22</v>
      </c>
      <c r="G19" s="8"/>
      <c r="H19" s="5" t="s">
        <v>23</v>
      </c>
      <c r="I19" s="5" t="s">
        <v>23</v>
      </c>
      <c r="J19" s="5" t="s">
        <v>31</v>
      </c>
      <c r="K19" s="9">
        <v>34</v>
      </c>
      <c r="L19" s="9">
        <v>68</v>
      </c>
      <c r="M19" s="196">
        <f t="shared" si="0"/>
        <v>50</v>
      </c>
      <c r="N19" s="10">
        <v>24</v>
      </c>
      <c r="O19" s="10">
        <v>24</v>
      </c>
      <c r="P19" s="26"/>
      <c r="Q19" s="187">
        <f t="shared" si="1"/>
        <v>42</v>
      </c>
      <c r="R19" s="52">
        <v>1.5</v>
      </c>
      <c r="S19" s="53">
        <v>1</v>
      </c>
      <c r="T19" s="53">
        <v>24</v>
      </c>
      <c r="U19" s="53">
        <v>36</v>
      </c>
      <c r="V19" s="186">
        <f>U19*M19%</f>
        <v>18</v>
      </c>
      <c r="W19" s="53">
        <v>1</v>
      </c>
      <c r="X19" s="53">
        <v>2</v>
      </c>
      <c r="Y19" s="53">
        <v>24</v>
      </c>
      <c r="Z19" s="53">
        <f>X19*Y19</f>
        <v>48</v>
      </c>
      <c r="AA19" s="53">
        <f>Z19*M19%</f>
        <v>24</v>
      </c>
      <c r="AB19" s="53"/>
      <c r="AC19" s="53"/>
      <c r="AD19" s="29"/>
      <c r="AE19" s="29"/>
      <c r="AF19" s="29"/>
      <c r="AG19" s="29"/>
      <c r="AH19" s="29"/>
      <c r="AI19" s="29"/>
      <c r="AJ19" s="29"/>
      <c r="AK19" s="29"/>
    </row>
    <row r="20" spans="1:37" ht="23.25" hidden="1" customHeight="1" x14ac:dyDescent="0.25">
      <c r="A20" s="1" t="s">
        <v>77</v>
      </c>
      <c r="B20" s="15" t="s">
        <v>78</v>
      </c>
      <c r="C20" s="5" t="s">
        <v>27</v>
      </c>
      <c r="D20" s="6" t="s">
        <v>79</v>
      </c>
      <c r="E20" s="6" t="s">
        <v>80</v>
      </c>
      <c r="F20" s="6" t="s">
        <v>22</v>
      </c>
      <c r="G20" s="8"/>
      <c r="H20" s="5" t="s">
        <v>30</v>
      </c>
      <c r="I20" s="5" t="s">
        <v>30</v>
      </c>
      <c r="J20" s="5" t="s">
        <v>24</v>
      </c>
      <c r="K20" s="9">
        <v>34</v>
      </c>
      <c r="L20" s="9">
        <v>68</v>
      </c>
      <c r="M20" s="196">
        <f t="shared" si="0"/>
        <v>50</v>
      </c>
      <c r="N20" s="10">
        <v>20</v>
      </c>
      <c r="O20" s="10"/>
      <c r="P20" s="26"/>
      <c r="Q20" s="187">
        <f t="shared" si="1"/>
        <v>15</v>
      </c>
      <c r="R20" s="52">
        <v>1.5</v>
      </c>
      <c r="S20" s="53">
        <v>1</v>
      </c>
      <c r="T20" s="53">
        <v>20</v>
      </c>
      <c r="U20" s="53">
        <v>30</v>
      </c>
      <c r="V20" s="186">
        <f>U20*M20%</f>
        <v>15</v>
      </c>
      <c r="W20" s="53"/>
      <c r="X20" s="53"/>
      <c r="Y20" s="53"/>
      <c r="Z20" s="53"/>
      <c r="AA20" s="53"/>
      <c r="AB20" s="53"/>
      <c r="AC20" s="53"/>
      <c r="AD20" s="29"/>
      <c r="AE20" s="29"/>
      <c r="AF20" s="29"/>
      <c r="AG20" s="29"/>
      <c r="AH20" s="29"/>
      <c r="AI20" s="29"/>
      <c r="AJ20" s="29"/>
      <c r="AK20" s="29"/>
    </row>
    <row r="21" spans="1:37" ht="23.25" hidden="1" customHeight="1" x14ac:dyDescent="0.25">
      <c r="A21" s="1" t="s">
        <v>81</v>
      </c>
      <c r="B21" s="15" t="s">
        <v>82</v>
      </c>
      <c r="C21" s="16" t="s">
        <v>83</v>
      </c>
      <c r="D21" s="6" t="s">
        <v>79</v>
      </c>
      <c r="E21" s="6" t="s">
        <v>80</v>
      </c>
      <c r="F21" s="6" t="s">
        <v>41</v>
      </c>
      <c r="G21" s="8"/>
      <c r="H21" s="5" t="s">
        <v>84</v>
      </c>
      <c r="I21" s="5" t="s">
        <v>84</v>
      </c>
      <c r="J21" s="5" t="s">
        <v>85</v>
      </c>
      <c r="K21" s="9">
        <v>34</v>
      </c>
      <c r="L21" s="9">
        <v>68</v>
      </c>
      <c r="M21" s="196">
        <f t="shared" si="0"/>
        <v>50</v>
      </c>
      <c r="N21" s="10">
        <v>18</v>
      </c>
      <c r="O21" s="10">
        <v>18</v>
      </c>
      <c r="P21" s="26"/>
      <c r="Q21" s="187">
        <f t="shared" si="1"/>
        <v>31.5</v>
      </c>
      <c r="R21" s="52">
        <v>1.5</v>
      </c>
      <c r="S21" s="53">
        <v>1</v>
      </c>
      <c r="T21" s="53">
        <v>18</v>
      </c>
      <c r="U21" s="53">
        <v>27</v>
      </c>
      <c r="V21" s="186">
        <f>U21*M21%</f>
        <v>13.5</v>
      </c>
      <c r="W21" s="53">
        <v>1</v>
      </c>
      <c r="X21" s="53">
        <v>2</v>
      </c>
      <c r="Y21" s="53">
        <v>18</v>
      </c>
      <c r="Z21" s="53">
        <f t="shared" ref="Z21:Z35" si="2">X21*Y21</f>
        <v>36</v>
      </c>
      <c r="AA21" s="53">
        <f>Z21*M21%</f>
        <v>18</v>
      </c>
      <c r="AB21" s="53"/>
      <c r="AC21" s="53"/>
      <c r="AD21" s="29"/>
      <c r="AE21" s="29"/>
      <c r="AF21" s="29"/>
      <c r="AG21" s="29"/>
      <c r="AH21" s="29"/>
      <c r="AI21" s="29"/>
      <c r="AJ21" s="29"/>
      <c r="AK21" s="29"/>
    </row>
    <row r="22" spans="1:37" ht="23.25" hidden="1" customHeight="1" x14ac:dyDescent="0.25">
      <c r="A22" s="1" t="s">
        <v>86</v>
      </c>
      <c r="B22" s="15" t="s">
        <v>87</v>
      </c>
      <c r="C22" s="16" t="s">
        <v>83</v>
      </c>
      <c r="D22" s="6" t="s">
        <v>79</v>
      </c>
      <c r="E22" s="6" t="s">
        <v>80</v>
      </c>
      <c r="F22" s="6" t="s">
        <v>41</v>
      </c>
      <c r="G22" s="8"/>
      <c r="H22" s="5" t="s">
        <v>56</v>
      </c>
      <c r="I22" s="5" t="s">
        <v>56</v>
      </c>
      <c r="J22" s="5" t="s">
        <v>85</v>
      </c>
      <c r="K22" s="9">
        <v>34</v>
      </c>
      <c r="L22" s="9">
        <v>68</v>
      </c>
      <c r="M22" s="196">
        <f t="shared" si="0"/>
        <v>50</v>
      </c>
      <c r="N22" s="10">
        <v>18</v>
      </c>
      <c r="O22" s="10"/>
      <c r="P22" s="26"/>
      <c r="Q22" s="187">
        <f t="shared" si="1"/>
        <v>13.5</v>
      </c>
      <c r="R22" s="52">
        <v>1.5</v>
      </c>
      <c r="S22" s="53">
        <v>1</v>
      </c>
      <c r="T22" s="53">
        <v>18</v>
      </c>
      <c r="U22" s="53">
        <v>27</v>
      </c>
      <c r="V22" s="186">
        <f>U22*M22%</f>
        <v>13.5</v>
      </c>
      <c r="W22" s="53"/>
      <c r="X22" s="53"/>
      <c r="Y22" s="53"/>
      <c r="Z22" s="53"/>
      <c r="AA22" s="53"/>
      <c r="AB22" s="53"/>
      <c r="AC22" s="53"/>
      <c r="AD22" s="29"/>
      <c r="AE22" s="29"/>
      <c r="AF22" s="29"/>
      <c r="AG22" s="29"/>
      <c r="AH22" s="29"/>
      <c r="AI22" s="29"/>
      <c r="AJ22" s="29"/>
      <c r="AK22" s="29"/>
    </row>
    <row r="23" spans="1:37" ht="23.25" hidden="1" customHeight="1" x14ac:dyDescent="0.25">
      <c r="A23" s="1" t="s">
        <v>88</v>
      </c>
      <c r="B23" s="15" t="s">
        <v>89</v>
      </c>
      <c r="C23" s="5" t="s">
        <v>90</v>
      </c>
      <c r="D23" s="6" t="s">
        <v>79</v>
      </c>
      <c r="E23" s="6" t="s">
        <v>80</v>
      </c>
      <c r="F23" s="6" t="s">
        <v>41</v>
      </c>
      <c r="G23" s="8"/>
      <c r="H23" s="5" t="s">
        <v>56</v>
      </c>
      <c r="I23" s="5" t="s">
        <v>56</v>
      </c>
      <c r="J23" s="5" t="s">
        <v>85</v>
      </c>
      <c r="K23" s="9">
        <v>34</v>
      </c>
      <c r="L23" s="9">
        <v>68</v>
      </c>
      <c r="M23" s="196">
        <f t="shared" si="0"/>
        <v>50</v>
      </c>
      <c r="N23" s="10"/>
      <c r="O23" s="10">
        <v>18</v>
      </c>
      <c r="P23" s="26"/>
      <c r="Q23" s="187">
        <f t="shared" si="1"/>
        <v>18</v>
      </c>
      <c r="R23" s="52"/>
      <c r="S23" s="53"/>
      <c r="T23" s="53"/>
      <c r="U23" s="53"/>
      <c r="V23" s="134"/>
      <c r="W23" s="53">
        <v>1</v>
      </c>
      <c r="X23" s="53">
        <v>2</v>
      </c>
      <c r="Y23" s="53">
        <v>18</v>
      </c>
      <c r="Z23" s="53">
        <f t="shared" si="2"/>
        <v>36</v>
      </c>
      <c r="AA23" s="53">
        <f>Z23*M23%</f>
        <v>18</v>
      </c>
      <c r="AB23" s="53"/>
      <c r="AC23" s="53"/>
      <c r="AD23" s="29"/>
      <c r="AE23" s="29"/>
      <c r="AF23" s="29"/>
      <c r="AG23" s="29"/>
      <c r="AH23" s="29"/>
      <c r="AI23" s="29"/>
      <c r="AJ23" s="29"/>
      <c r="AK23" s="29"/>
    </row>
    <row r="24" spans="1:37" ht="23.25" hidden="1" customHeight="1" x14ac:dyDescent="0.25">
      <c r="A24" s="1" t="s">
        <v>91</v>
      </c>
      <c r="B24" s="15" t="s">
        <v>92</v>
      </c>
      <c r="C24" s="5" t="s">
        <v>93</v>
      </c>
      <c r="D24" s="6" t="s">
        <v>79</v>
      </c>
      <c r="E24" s="6" t="s">
        <v>80</v>
      </c>
      <c r="F24" s="6" t="s">
        <v>41</v>
      </c>
      <c r="G24" s="8"/>
      <c r="H24" s="5" t="s">
        <v>36</v>
      </c>
      <c r="I24" s="5" t="s">
        <v>36</v>
      </c>
      <c r="J24" s="5" t="s">
        <v>85</v>
      </c>
      <c r="K24" s="9">
        <v>34</v>
      </c>
      <c r="L24" s="9">
        <v>68</v>
      </c>
      <c r="M24" s="196">
        <f t="shared" si="0"/>
        <v>50</v>
      </c>
      <c r="N24" s="10"/>
      <c r="O24" s="10">
        <v>24</v>
      </c>
      <c r="P24" s="26"/>
      <c r="Q24" s="187">
        <f t="shared" si="1"/>
        <v>24</v>
      </c>
      <c r="R24" s="52"/>
      <c r="S24" s="53"/>
      <c r="T24" s="53"/>
      <c r="U24" s="53"/>
      <c r="V24" s="134"/>
      <c r="W24" s="53">
        <v>1</v>
      </c>
      <c r="X24" s="53">
        <v>2</v>
      </c>
      <c r="Y24" s="53">
        <v>24</v>
      </c>
      <c r="Z24" s="53">
        <f t="shared" si="2"/>
        <v>48</v>
      </c>
      <c r="AA24" s="53">
        <f>Z24*M24%</f>
        <v>24</v>
      </c>
      <c r="AB24" s="53"/>
      <c r="AC24" s="53"/>
      <c r="AD24" s="29"/>
      <c r="AE24" s="29"/>
      <c r="AF24" s="29"/>
      <c r="AG24" s="29"/>
      <c r="AH24" s="29"/>
      <c r="AI24" s="29"/>
      <c r="AJ24" s="29"/>
      <c r="AK24" s="29"/>
    </row>
    <row r="25" spans="1:37" ht="23.25" hidden="1" customHeight="1" x14ac:dyDescent="0.25">
      <c r="A25" s="2"/>
      <c r="B25" s="17" t="s">
        <v>94</v>
      </c>
      <c r="C25" s="11"/>
      <c r="D25" s="11"/>
      <c r="E25" s="11"/>
      <c r="F25" s="11"/>
      <c r="G25" s="8"/>
      <c r="H25" s="10"/>
      <c r="I25" s="10"/>
      <c r="J25" s="10"/>
      <c r="K25" s="9"/>
      <c r="L25" s="9"/>
      <c r="M25" s="197"/>
      <c r="N25" s="10"/>
      <c r="O25" s="10"/>
      <c r="P25" s="26"/>
      <c r="Q25" s="187"/>
      <c r="R25" s="52"/>
      <c r="S25" s="53"/>
      <c r="T25" s="53"/>
      <c r="U25" s="53"/>
      <c r="V25" s="134"/>
      <c r="W25" s="53"/>
      <c r="X25" s="53"/>
      <c r="Y25" s="53"/>
      <c r="Z25" s="53"/>
      <c r="AA25" s="53"/>
      <c r="AB25" s="53"/>
      <c r="AC25" s="53"/>
      <c r="AD25" s="29"/>
      <c r="AE25" s="29"/>
      <c r="AF25" s="29"/>
      <c r="AG25" s="29"/>
      <c r="AH25" s="29"/>
      <c r="AI25" s="29"/>
      <c r="AJ25" s="29"/>
      <c r="AK25" s="29"/>
    </row>
    <row r="26" spans="1:37" ht="23.25" hidden="1" customHeight="1" x14ac:dyDescent="0.25">
      <c r="A26" s="1" t="s">
        <v>95</v>
      </c>
      <c r="B26" s="3" t="s">
        <v>53</v>
      </c>
      <c r="C26" s="4" t="s">
        <v>54</v>
      </c>
      <c r="D26" s="6" t="s">
        <v>96</v>
      </c>
      <c r="E26" s="6" t="s">
        <v>55</v>
      </c>
      <c r="F26" s="6" t="s">
        <v>22</v>
      </c>
      <c r="G26" s="8"/>
      <c r="H26" s="5" t="s">
        <v>56</v>
      </c>
      <c r="I26" s="5" t="s">
        <v>56</v>
      </c>
      <c r="J26" s="5" t="s">
        <v>57</v>
      </c>
      <c r="K26" s="9">
        <v>34</v>
      </c>
      <c r="L26" s="9">
        <v>178</v>
      </c>
      <c r="M26" s="196">
        <f t="shared" ref="M26:M35" si="3">(K26/L26)*100</f>
        <v>19.101123595505616</v>
      </c>
      <c r="N26" s="10"/>
      <c r="O26" s="10">
        <v>15</v>
      </c>
      <c r="P26" s="26"/>
      <c r="Q26" s="187">
        <f t="shared" si="1"/>
        <v>22.921348314606739</v>
      </c>
      <c r="R26" s="52"/>
      <c r="S26" s="53"/>
      <c r="T26" s="53"/>
      <c r="U26" s="53"/>
      <c r="V26" s="134"/>
      <c r="W26" s="53">
        <v>1</v>
      </c>
      <c r="X26" s="53">
        <v>8</v>
      </c>
      <c r="Y26" s="53">
        <v>15</v>
      </c>
      <c r="Z26" s="53">
        <f t="shared" si="2"/>
        <v>120</v>
      </c>
      <c r="AA26" s="198">
        <f>Z26*M26%</f>
        <v>22.921348314606739</v>
      </c>
      <c r="AB26" s="53"/>
      <c r="AC26" s="53"/>
      <c r="AD26" s="29"/>
      <c r="AE26" s="29"/>
      <c r="AF26" s="29"/>
      <c r="AG26" s="29"/>
      <c r="AH26" s="29"/>
      <c r="AI26" s="29"/>
      <c r="AJ26" s="29"/>
      <c r="AK26" s="29"/>
    </row>
    <row r="27" spans="1:37" ht="23.25" hidden="1" customHeight="1" x14ac:dyDescent="0.25">
      <c r="A27" s="47"/>
      <c r="B27" s="43" t="s">
        <v>97</v>
      </c>
      <c r="C27" s="36"/>
      <c r="D27" s="36"/>
      <c r="E27" s="36"/>
      <c r="F27" s="36"/>
      <c r="G27" s="49"/>
      <c r="H27" s="38"/>
      <c r="I27" s="38"/>
      <c r="J27" s="38"/>
      <c r="K27" s="50"/>
      <c r="L27" s="50"/>
      <c r="M27" s="50"/>
      <c r="N27" s="38"/>
      <c r="O27" s="38"/>
      <c r="P27" s="41"/>
      <c r="Q27" s="42"/>
      <c r="R27" s="125"/>
      <c r="S27" s="135"/>
      <c r="T27" s="135"/>
      <c r="U27" s="135"/>
      <c r="V27" s="136"/>
      <c r="W27" s="135"/>
      <c r="X27" s="135"/>
      <c r="Y27" s="135"/>
      <c r="Z27" s="135"/>
      <c r="AA27" s="135"/>
      <c r="AB27" s="135"/>
      <c r="AC27" s="135"/>
      <c r="AD27" s="33"/>
      <c r="AE27" s="33"/>
      <c r="AF27" s="33"/>
      <c r="AG27" s="33"/>
      <c r="AH27" s="33"/>
      <c r="AI27" s="33"/>
      <c r="AJ27" s="33"/>
      <c r="AK27" s="33"/>
    </row>
    <row r="28" spans="1:37" ht="23.25" hidden="1" customHeight="1" x14ac:dyDescent="0.25">
      <c r="A28" s="1" t="s">
        <v>98</v>
      </c>
      <c r="B28" s="51" t="s">
        <v>99</v>
      </c>
      <c r="C28" s="5" t="s">
        <v>100</v>
      </c>
      <c r="D28" s="6" t="s">
        <v>101</v>
      </c>
      <c r="E28" s="6" t="s">
        <v>102</v>
      </c>
      <c r="F28" s="6" t="s">
        <v>41</v>
      </c>
      <c r="G28" s="8"/>
      <c r="H28" s="5" t="s">
        <v>23</v>
      </c>
      <c r="I28" s="5" t="s">
        <v>23</v>
      </c>
      <c r="J28" s="5" t="s">
        <v>103</v>
      </c>
      <c r="K28" s="9">
        <v>24</v>
      </c>
      <c r="L28" s="9">
        <v>500</v>
      </c>
      <c r="M28" s="196">
        <f t="shared" si="3"/>
        <v>4.8</v>
      </c>
      <c r="N28" s="10">
        <v>36</v>
      </c>
      <c r="O28" s="10">
        <v>20</v>
      </c>
      <c r="P28" s="26"/>
      <c r="Q28" s="187">
        <f t="shared" si="1"/>
        <v>16.032</v>
      </c>
      <c r="R28" s="52">
        <v>1.5</v>
      </c>
      <c r="S28" s="53">
        <v>1</v>
      </c>
      <c r="T28" s="53">
        <v>36</v>
      </c>
      <c r="U28" s="53">
        <f>T28*R28</f>
        <v>54</v>
      </c>
      <c r="V28" s="186">
        <f>U28*M28%</f>
        <v>2.5920000000000001</v>
      </c>
      <c r="W28" s="53">
        <v>1</v>
      </c>
      <c r="X28" s="53">
        <v>14</v>
      </c>
      <c r="Y28" s="53">
        <v>20</v>
      </c>
      <c r="Z28" s="53">
        <f t="shared" si="2"/>
        <v>280</v>
      </c>
      <c r="AA28" s="53">
        <f>Z28*M28%</f>
        <v>13.44</v>
      </c>
      <c r="AB28" s="53"/>
      <c r="AC28" s="53"/>
      <c r="AD28" s="29"/>
      <c r="AE28" s="29"/>
      <c r="AF28" s="29"/>
      <c r="AG28" s="29"/>
      <c r="AH28" s="29"/>
      <c r="AI28" s="29"/>
      <c r="AJ28" s="29"/>
      <c r="AK28" s="29"/>
    </row>
    <row r="29" spans="1:37" ht="23.25" hidden="1" customHeight="1" x14ac:dyDescent="0.25">
      <c r="A29" s="1" t="s">
        <v>104</v>
      </c>
      <c r="B29" s="18" t="s">
        <v>105</v>
      </c>
      <c r="C29" s="5" t="s">
        <v>106</v>
      </c>
      <c r="D29" s="6" t="s">
        <v>101</v>
      </c>
      <c r="E29" s="6" t="s">
        <v>102</v>
      </c>
      <c r="F29" s="6" t="s">
        <v>41</v>
      </c>
      <c r="G29" s="8"/>
      <c r="H29" s="5" t="s">
        <v>23</v>
      </c>
      <c r="I29" s="5" t="s">
        <v>23</v>
      </c>
      <c r="J29" s="5" t="s">
        <v>56</v>
      </c>
      <c r="K29" s="9">
        <v>24</v>
      </c>
      <c r="L29" s="9">
        <v>511</v>
      </c>
      <c r="M29" s="196">
        <f t="shared" si="3"/>
        <v>4.6966731898238745</v>
      </c>
      <c r="N29" s="10">
        <v>36</v>
      </c>
      <c r="O29" s="10">
        <v>20</v>
      </c>
      <c r="P29" s="26"/>
      <c r="Q29" s="187">
        <f t="shared" si="1"/>
        <v>16.626223091976517</v>
      </c>
      <c r="R29" s="52">
        <v>1.5</v>
      </c>
      <c r="S29" s="53">
        <v>1</v>
      </c>
      <c r="T29" s="53">
        <v>36</v>
      </c>
      <c r="U29" s="53">
        <f>T29*R29</f>
        <v>54</v>
      </c>
      <c r="V29" s="186">
        <f>U29*M29%</f>
        <v>2.5362035225048922</v>
      </c>
      <c r="W29" s="53">
        <v>1</v>
      </c>
      <c r="X29" s="53">
        <v>15</v>
      </c>
      <c r="Y29" s="53">
        <v>20</v>
      </c>
      <c r="Z29" s="53">
        <f t="shared" si="2"/>
        <v>300</v>
      </c>
      <c r="AA29" s="198">
        <f>Z29*M29%</f>
        <v>14.090019569471623</v>
      </c>
      <c r="AB29" s="53"/>
      <c r="AC29" s="53"/>
      <c r="AD29" s="29"/>
      <c r="AE29" s="29"/>
      <c r="AF29" s="29"/>
      <c r="AG29" s="29"/>
      <c r="AH29" s="29"/>
      <c r="AI29" s="29"/>
      <c r="AJ29" s="29"/>
      <c r="AK29" s="29"/>
    </row>
    <row r="30" spans="1:37" ht="23.25" hidden="1" customHeight="1" x14ac:dyDescent="0.25">
      <c r="A30" s="1" t="s">
        <v>107</v>
      </c>
      <c r="B30" s="3" t="s">
        <v>33</v>
      </c>
      <c r="C30" s="4" t="s">
        <v>34</v>
      </c>
      <c r="D30" s="6" t="s">
        <v>101</v>
      </c>
      <c r="E30" s="6" t="s">
        <v>108</v>
      </c>
      <c r="F30" s="6" t="s">
        <v>22</v>
      </c>
      <c r="G30" s="8"/>
      <c r="H30" s="5" t="s">
        <v>84</v>
      </c>
      <c r="I30" s="5" t="s">
        <v>84</v>
      </c>
      <c r="J30" s="5" t="s">
        <v>24</v>
      </c>
      <c r="K30" s="9">
        <v>24</v>
      </c>
      <c r="L30" s="9">
        <v>160</v>
      </c>
      <c r="M30" s="196">
        <f t="shared" si="3"/>
        <v>15</v>
      </c>
      <c r="N30" s="10"/>
      <c r="O30" s="10">
        <v>30</v>
      </c>
      <c r="P30" s="26"/>
      <c r="Q30" s="187">
        <f t="shared" si="1"/>
        <v>18</v>
      </c>
      <c r="R30" s="52"/>
      <c r="S30" s="53"/>
      <c r="T30" s="53"/>
      <c r="U30" s="53"/>
      <c r="V30" s="186"/>
      <c r="W30" s="53">
        <v>1</v>
      </c>
      <c r="X30" s="53">
        <v>4</v>
      </c>
      <c r="Y30" s="53">
        <v>30</v>
      </c>
      <c r="Z30" s="53">
        <f t="shared" si="2"/>
        <v>120</v>
      </c>
      <c r="AA30" s="198">
        <f>Z30*M30%</f>
        <v>18</v>
      </c>
      <c r="AB30" s="53"/>
      <c r="AC30" s="53"/>
      <c r="AD30" s="29"/>
      <c r="AE30" s="29"/>
      <c r="AF30" s="29"/>
      <c r="AG30" s="29"/>
      <c r="AH30" s="29"/>
      <c r="AI30" s="29"/>
      <c r="AJ30" s="29"/>
      <c r="AK30" s="29"/>
    </row>
    <row r="31" spans="1:37" ht="23.25" hidden="1" customHeight="1" x14ac:dyDescent="0.25">
      <c r="A31" s="1" t="s">
        <v>109</v>
      </c>
      <c r="B31" s="3" t="s">
        <v>110</v>
      </c>
      <c r="C31" s="4" t="s">
        <v>111</v>
      </c>
      <c r="D31" s="6" t="s">
        <v>101</v>
      </c>
      <c r="E31" s="6" t="s">
        <v>112</v>
      </c>
      <c r="F31" s="6" t="s">
        <v>22</v>
      </c>
      <c r="G31" s="8"/>
      <c r="H31" s="5" t="s">
        <v>23</v>
      </c>
      <c r="I31" s="5" t="s">
        <v>23</v>
      </c>
      <c r="J31" s="5" t="s">
        <v>24</v>
      </c>
      <c r="K31" s="9">
        <v>24</v>
      </c>
      <c r="L31" s="9">
        <v>126</v>
      </c>
      <c r="M31" s="196">
        <f t="shared" si="3"/>
        <v>19.047619047619047</v>
      </c>
      <c r="N31" s="10">
        <v>24</v>
      </c>
      <c r="O31" s="10">
        <v>24</v>
      </c>
      <c r="P31" s="26"/>
      <c r="Q31" s="187">
        <f t="shared" si="1"/>
        <v>25.142857142857142</v>
      </c>
      <c r="R31" s="52">
        <v>1.5</v>
      </c>
      <c r="S31" s="53">
        <v>1</v>
      </c>
      <c r="T31" s="53">
        <v>24</v>
      </c>
      <c r="U31" s="53">
        <f>T31*R31</f>
        <v>36</v>
      </c>
      <c r="V31" s="186">
        <f>U31*M31%</f>
        <v>6.8571428571428568</v>
      </c>
      <c r="W31" s="53">
        <v>1</v>
      </c>
      <c r="X31" s="53">
        <v>4</v>
      </c>
      <c r="Y31" s="53">
        <v>24</v>
      </c>
      <c r="Z31" s="53">
        <f t="shared" si="2"/>
        <v>96</v>
      </c>
      <c r="AA31" s="198">
        <f>Z31*M31%</f>
        <v>18.285714285714285</v>
      </c>
      <c r="AB31" s="53"/>
      <c r="AC31" s="53"/>
      <c r="AD31" s="29"/>
      <c r="AE31" s="29"/>
      <c r="AF31" s="29"/>
      <c r="AG31" s="29"/>
      <c r="AH31" s="29"/>
      <c r="AI31" s="29"/>
      <c r="AJ31" s="29"/>
      <c r="AK31" s="29"/>
    </row>
    <row r="32" spans="1:37" ht="23.25" hidden="1" customHeight="1" x14ac:dyDescent="0.25">
      <c r="A32" s="184" t="s">
        <v>113</v>
      </c>
      <c r="B32" s="164" t="s">
        <v>59</v>
      </c>
      <c r="C32" s="165" t="s">
        <v>60</v>
      </c>
      <c r="D32" s="166" t="s">
        <v>101</v>
      </c>
      <c r="E32" s="167"/>
      <c r="F32" s="166" t="s">
        <v>41</v>
      </c>
      <c r="G32" s="168"/>
      <c r="H32" s="169"/>
      <c r="I32" s="169"/>
      <c r="J32" s="169"/>
      <c r="K32" s="170"/>
      <c r="L32" s="170"/>
      <c r="M32" s="170"/>
      <c r="N32" s="169"/>
      <c r="O32" s="169"/>
      <c r="P32" s="171"/>
      <c r="Q32" s="172"/>
      <c r="R32" s="173"/>
      <c r="S32" s="174"/>
      <c r="T32" s="174"/>
      <c r="U32" s="174"/>
      <c r="V32" s="175"/>
      <c r="W32" s="174"/>
      <c r="X32" s="174"/>
      <c r="Y32" s="174"/>
      <c r="Z32" s="174"/>
      <c r="AA32" s="174"/>
      <c r="AB32" s="174"/>
      <c r="AC32" s="174"/>
      <c r="AD32" s="176"/>
      <c r="AE32" s="176"/>
      <c r="AF32" s="176"/>
      <c r="AG32" s="176"/>
      <c r="AH32" s="176"/>
      <c r="AI32" s="176"/>
      <c r="AJ32" s="176"/>
      <c r="AK32" s="176"/>
    </row>
    <row r="33" spans="1:37" ht="23.25" hidden="1" customHeight="1" x14ac:dyDescent="0.25">
      <c r="A33" s="1" t="s">
        <v>114</v>
      </c>
      <c r="B33" s="13" t="s">
        <v>62</v>
      </c>
      <c r="C33" s="5" t="s">
        <v>63</v>
      </c>
      <c r="D33" s="11"/>
      <c r="E33" s="6" t="s">
        <v>64</v>
      </c>
      <c r="F33" s="6" t="s">
        <v>41</v>
      </c>
      <c r="G33" s="8"/>
      <c r="H33" s="5" t="s">
        <v>56</v>
      </c>
      <c r="I33" s="5" t="s">
        <v>56</v>
      </c>
      <c r="J33" s="10"/>
      <c r="K33" s="9">
        <v>2</v>
      </c>
      <c r="L33" s="9">
        <v>119</v>
      </c>
      <c r="M33" s="9">
        <f t="shared" si="3"/>
        <v>1.680672268907563</v>
      </c>
      <c r="N33" s="10"/>
      <c r="O33" s="10">
        <v>18</v>
      </c>
      <c r="P33" s="26"/>
      <c r="Q33" s="187">
        <f t="shared" si="1"/>
        <v>1.2100840336134453</v>
      </c>
      <c r="R33" s="52"/>
      <c r="S33" s="53"/>
      <c r="T33" s="53"/>
      <c r="U33" s="53"/>
      <c r="V33" s="134"/>
      <c r="W33" s="53">
        <v>1</v>
      </c>
      <c r="X33" s="53">
        <v>4</v>
      </c>
      <c r="Y33" s="53">
        <v>18</v>
      </c>
      <c r="Z33" s="53">
        <f t="shared" si="2"/>
        <v>72</v>
      </c>
      <c r="AA33" s="198">
        <f>Z33*M33%</f>
        <v>1.2100840336134453</v>
      </c>
      <c r="AB33" s="53"/>
      <c r="AC33" s="53"/>
      <c r="AD33" s="29"/>
      <c r="AE33" s="29"/>
      <c r="AF33" s="29"/>
      <c r="AG33" s="29"/>
      <c r="AH33" s="29"/>
      <c r="AI33" s="29"/>
      <c r="AJ33" s="29"/>
      <c r="AK33" s="29"/>
    </row>
    <row r="34" spans="1:37" ht="23.25" hidden="1" customHeight="1" x14ac:dyDescent="0.25">
      <c r="A34" s="1" t="s">
        <v>115</v>
      </c>
      <c r="B34" s="13" t="s">
        <v>66</v>
      </c>
      <c r="C34" s="5" t="s">
        <v>67</v>
      </c>
      <c r="D34" s="11"/>
      <c r="E34" s="6" t="s">
        <v>64</v>
      </c>
      <c r="F34" s="6" t="s">
        <v>41</v>
      </c>
      <c r="G34" s="8"/>
      <c r="H34" s="5" t="s">
        <v>56</v>
      </c>
      <c r="I34" s="5" t="s">
        <v>56</v>
      </c>
      <c r="J34" s="10"/>
      <c r="K34" s="9">
        <v>16</v>
      </c>
      <c r="L34" s="9">
        <v>114</v>
      </c>
      <c r="M34" s="9">
        <f t="shared" si="3"/>
        <v>14.035087719298245</v>
      </c>
      <c r="N34" s="10"/>
      <c r="O34" s="10">
        <v>18</v>
      </c>
      <c r="P34" s="26"/>
      <c r="Q34" s="187">
        <f t="shared" si="1"/>
        <v>10.105263157894736</v>
      </c>
      <c r="R34" s="52"/>
      <c r="S34" s="53"/>
      <c r="T34" s="53"/>
      <c r="U34" s="53"/>
      <c r="V34" s="134"/>
      <c r="W34" s="53">
        <v>1</v>
      </c>
      <c r="X34" s="53">
        <v>4</v>
      </c>
      <c r="Y34" s="53">
        <v>18</v>
      </c>
      <c r="Z34" s="53">
        <f t="shared" si="2"/>
        <v>72</v>
      </c>
      <c r="AA34" s="198">
        <f>Z34*M34%</f>
        <v>10.105263157894736</v>
      </c>
      <c r="AB34" s="53"/>
      <c r="AC34" s="53"/>
      <c r="AD34" s="29"/>
      <c r="AE34" s="29"/>
      <c r="AF34" s="29"/>
      <c r="AG34" s="29"/>
      <c r="AH34" s="29"/>
      <c r="AI34" s="29"/>
      <c r="AJ34" s="29"/>
      <c r="AK34" s="29"/>
    </row>
    <row r="35" spans="1:37" ht="23.25" hidden="1" customHeight="1" x14ac:dyDescent="0.25">
      <c r="A35" s="1" t="s">
        <v>116</v>
      </c>
      <c r="B35" s="13" t="s">
        <v>69</v>
      </c>
      <c r="C35" s="5" t="s">
        <v>70</v>
      </c>
      <c r="D35" s="11"/>
      <c r="E35" s="6" t="s">
        <v>64</v>
      </c>
      <c r="F35" s="6" t="s">
        <v>41</v>
      </c>
      <c r="G35" s="8"/>
      <c r="H35" s="5" t="s">
        <v>56</v>
      </c>
      <c r="I35" s="5" t="s">
        <v>56</v>
      </c>
      <c r="J35" s="10"/>
      <c r="K35" s="9">
        <v>2</v>
      </c>
      <c r="L35" s="9">
        <v>36</v>
      </c>
      <c r="M35" s="9">
        <f t="shared" si="3"/>
        <v>5.5555555555555554</v>
      </c>
      <c r="N35" s="10"/>
      <c r="O35" s="10">
        <v>18</v>
      </c>
      <c r="P35" s="26"/>
      <c r="Q35" s="187">
        <f t="shared" si="1"/>
        <v>1</v>
      </c>
      <c r="R35" s="52"/>
      <c r="S35" s="53"/>
      <c r="T35" s="53"/>
      <c r="U35" s="53"/>
      <c r="V35" s="134"/>
      <c r="W35" s="53">
        <v>1</v>
      </c>
      <c r="X35" s="53">
        <v>1</v>
      </c>
      <c r="Y35" s="53">
        <v>18</v>
      </c>
      <c r="Z35" s="53">
        <f t="shared" si="2"/>
        <v>18</v>
      </c>
      <c r="AA35" s="198">
        <f>Z35*M35%</f>
        <v>1</v>
      </c>
      <c r="AB35" s="53"/>
      <c r="AC35" s="53"/>
      <c r="AD35" s="29"/>
      <c r="AE35" s="29"/>
      <c r="AF35" s="29"/>
      <c r="AG35" s="29"/>
      <c r="AH35" s="29"/>
      <c r="AI35" s="29"/>
      <c r="AJ35" s="29"/>
      <c r="AK35" s="29"/>
    </row>
    <row r="36" spans="1:37" ht="23.25" hidden="1" customHeight="1" x14ac:dyDescent="0.25">
      <c r="A36" s="178"/>
      <c r="B36" s="179" t="s">
        <v>117</v>
      </c>
      <c r="C36" s="180"/>
      <c r="D36" s="167"/>
      <c r="E36" s="181"/>
      <c r="F36" s="181"/>
      <c r="G36" s="182"/>
      <c r="H36" s="180"/>
      <c r="I36" s="180"/>
      <c r="J36" s="169"/>
      <c r="K36" s="183">
        <v>35</v>
      </c>
      <c r="L36" s="183"/>
      <c r="M36" s="183"/>
      <c r="N36" s="169"/>
      <c r="O36" s="169"/>
      <c r="P36" s="171"/>
      <c r="Q36" s="172"/>
      <c r="R36" s="173"/>
      <c r="S36" s="174"/>
      <c r="T36" s="174"/>
      <c r="U36" s="174"/>
      <c r="V36" s="175"/>
      <c r="W36" s="174"/>
      <c r="X36" s="174"/>
      <c r="Y36" s="174"/>
      <c r="Z36" s="174"/>
      <c r="AA36" s="174"/>
      <c r="AB36" s="174"/>
      <c r="AC36" s="174"/>
      <c r="AD36" s="176"/>
      <c r="AE36" s="176"/>
      <c r="AF36" s="176"/>
      <c r="AG36" s="176"/>
      <c r="AH36" s="176"/>
      <c r="AI36" s="176"/>
      <c r="AJ36" s="176"/>
      <c r="AK36" s="176"/>
    </row>
    <row r="37" spans="1:37" ht="23.25" hidden="1" customHeight="1" x14ac:dyDescent="0.25">
      <c r="A37" s="1" t="s">
        <v>118</v>
      </c>
      <c r="B37" s="15" t="s">
        <v>73</v>
      </c>
      <c r="C37" s="5" t="s">
        <v>119</v>
      </c>
      <c r="D37" s="6" t="s">
        <v>120</v>
      </c>
      <c r="E37" s="6" t="s">
        <v>121</v>
      </c>
      <c r="F37" s="6" t="s">
        <v>22</v>
      </c>
      <c r="G37" s="8"/>
      <c r="H37" s="5" t="s">
        <v>56</v>
      </c>
      <c r="I37" s="5" t="s">
        <v>56</v>
      </c>
      <c r="J37" s="5" t="s">
        <v>31</v>
      </c>
      <c r="K37" s="9">
        <v>35</v>
      </c>
      <c r="L37" s="9">
        <v>235</v>
      </c>
      <c r="M37" s="9">
        <f>(K37/L37)*100</f>
        <v>14.893617021276595</v>
      </c>
      <c r="N37" s="10">
        <v>24</v>
      </c>
      <c r="O37" s="10"/>
      <c r="P37" s="26"/>
      <c r="Q37" s="187">
        <f t="shared" si="1"/>
        <v>5.3617021276595747</v>
      </c>
      <c r="R37" s="52">
        <v>1.5</v>
      </c>
      <c r="S37" s="53">
        <v>1</v>
      </c>
      <c r="T37" s="53">
        <v>24</v>
      </c>
      <c r="U37" s="53">
        <v>36</v>
      </c>
      <c r="V37" s="186">
        <f>U37*M37%</f>
        <v>5.3617021276595747</v>
      </c>
      <c r="W37" s="53"/>
      <c r="X37" s="53"/>
      <c r="Y37" s="53"/>
      <c r="Z37" s="53"/>
      <c r="AA37" s="53"/>
      <c r="AB37" s="53"/>
      <c r="AC37" s="53"/>
      <c r="AD37" s="29"/>
      <c r="AE37" s="29"/>
      <c r="AF37" s="29"/>
      <c r="AG37" s="29"/>
      <c r="AH37" s="29"/>
      <c r="AI37" s="29"/>
      <c r="AJ37" s="29"/>
      <c r="AK37" s="29"/>
    </row>
    <row r="38" spans="1:37" ht="23.25" hidden="1" customHeight="1" x14ac:dyDescent="0.25">
      <c r="A38" s="188"/>
      <c r="B38" s="189" t="s">
        <v>122</v>
      </c>
      <c r="C38" s="167"/>
      <c r="D38" s="166" t="s">
        <v>120</v>
      </c>
      <c r="E38" s="166" t="s">
        <v>102</v>
      </c>
      <c r="F38" s="166" t="s">
        <v>41</v>
      </c>
      <c r="G38" s="168"/>
      <c r="H38" s="169"/>
      <c r="I38" s="169"/>
      <c r="J38" s="169"/>
      <c r="K38" s="188"/>
      <c r="L38" s="170"/>
      <c r="M38" s="188"/>
      <c r="N38" s="169"/>
      <c r="O38" s="169"/>
      <c r="P38" s="171"/>
      <c r="Q38" s="190"/>
      <c r="R38" s="173"/>
      <c r="S38" s="174"/>
      <c r="T38" s="174"/>
      <c r="U38" s="174"/>
      <c r="V38" s="175"/>
      <c r="W38" s="174"/>
      <c r="X38" s="174"/>
      <c r="Y38" s="174"/>
      <c r="Z38" s="174"/>
      <c r="AA38" s="174"/>
      <c r="AB38" s="174"/>
      <c r="AC38" s="174"/>
      <c r="AD38" s="176"/>
      <c r="AE38" s="176"/>
      <c r="AF38" s="176"/>
      <c r="AG38" s="176"/>
      <c r="AH38" s="176"/>
      <c r="AI38" s="176"/>
      <c r="AJ38" s="176"/>
      <c r="AK38" s="176"/>
    </row>
    <row r="39" spans="1:37" ht="23.25" hidden="1" customHeight="1" x14ac:dyDescent="0.25">
      <c r="A39" s="1" t="s">
        <v>123</v>
      </c>
      <c r="B39" s="21" t="s">
        <v>124</v>
      </c>
      <c r="C39" s="5" t="s">
        <v>125</v>
      </c>
      <c r="D39" s="11"/>
      <c r="E39" s="11"/>
      <c r="F39" s="11"/>
      <c r="G39" s="8"/>
      <c r="H39" s="5" t="s">
        <v>56</v>
      </c>
      <c r="I39" s="5" t="s">
        <v>56</v>
      </c>
      <c r="J39" s="5" t="s">
        <v>36</v>
      </c>
      <c r="K39" s="9">
        <v>17</v>
      </c>
      <c r="L39" s="9">
        <v>446</v>
      </c>
      <c r="M39" s="9">
        <f>(K39/L39)*100</f>
        <v>3.811659192825112</v>
      </c>
      <c r="N39" s="10">
        <v>24</v>
      </c>
      <c r="O39" s="10"/>
      <c r="P39" s="26"/>
      <c r="Q39" s="187">
        <f t="shared" si="1"/>
        <v>1.3721973094170403</v>
      </c>
      <c r="R39" s="52">
        <v>1.5</v>
      </c>
      <c r="S39" s="53">
        <v>1</v>
      </c>
      <c r="T39" s="53">
        <v>24</v>
      </c>
      <c r="U39" s="53">
        <v>36</v>
      </c>
      <c r="V39" s="186">
        <f>U39*M39%</f>
        <v>1.3721973094170403</v>
      </c>
      <c r="W39" s="53"/>
      <c r="X39" s="53"/>
      <c r="Y39" s="53"/>
      <c r="Z39" s="53"/>
      <c r="AA39" s="53"/>
      <c r="AB39" s="53"/>
      <c r="AC39" s="53"/>
      <c r="AD39" s="29"/>
      <c r="AE39" s="29"/>
      <c r="AF39" s="29"/>
      <c r="AG39" s="29"/>
      <c r="AH39" s="29"/>
      <c r="AI39" s="29"/>
      <c r="AJ39" s="29"/>
      <c r="AK39" s="29"/>
    </row>
    <row r="40" spans="1:37" ht="23.25" hidden="1" customHeight="1" x14ac:dyDescent="0.25">
      <c r="A40" s="100" t="s">
        <v>126</v>
      </c>
      <c r="B40" s="200" t="s">
        <v>127</v>
      </c>
      <c r="C40" s="54" t="s">
        <v>128</v>
      </c>
      <c r="D40" s="55"/>
      <c r="E40" s="55"/>
      <c r="F40" s="55"/>
      <c r="G40" s="56"/>
      <c r="H40" s="54" t="s">
        <v>56</v>
      </c>
      <c r="I40" s="54" t="s">
        <v>56</v>
      </c>
      <c r="J40" s="54" t="s">
        <v>103</v>
      </c>
      <c r="K40" s="191">
        <v>18</v>
      </c>
      <c r="L40" s="191">
        <v>398</v>
      </c>
      <c r="M40" s="191">
        <f>(K40/L40)*100</f>
        <v>4.5226130653266337</v>
      </c>
      <c r="N40" s="57">
        <v>24</v>
      </c>
      <c r="O40" s="57"/>
      <c r="P40" s="58"/>
      <c r="Q40" s="206">
        <f t="shared" si="1"/>
        <v>1.6281407035175879</v>
      </c>
      <c r="R40" s="52">
        <v>1.5</v>
      </c>
      <c r="S40" s="53">
        <v>1</v>
      </c>
      <c r="T40" s="53">
        <v>24</v>
      </c>
      <c r="U40" s="53">
        <v>36</v>
      </c>
      <c r="V40" s="186">
        <f>U40*M40%</f>
        <v>1.6281407035175879</v>
      </c>
      <c r="W40" s="137"/>
      <c r="X40" s="53"/>
      <c r="Y40" s="53"/>
      <c r="Z40" s="53"/>
      <c r="AA40" s="53"/>
      <c r="AB40" s="53"/>
      <c r="AC40" s="53"/>
      <c r="AD40" s="29"/>
      <c r="AE40" s="29"/>
      <c r="AF40" s="29"/>
      <c r="AG40" s="59"/>
      <c r="AH40" s="29"/>
      <c r="AI40" s="59"/>
      <c r="AJ40" s="29"/>
      <c r="AK40" s="29"/>
    </row>
    <row r="41" spans="1:37" ht="23.25" hidden="1" customHeight="1" x14ac:dyDescent="0.25">
      <c r="A41" s="199"/>
      <c r="B41" s="1828" t="s">
        <v>258</v>
      </c>
      <c r="C41" s="1829"/>
      <c r="D41" s="1829"/>
      <c r="E41" s="1829"/>
      <c r="F41" s="1829"/>
      <c r="G41" s="1829"/>
      <c r="H41" s="1829"/>
      <c r="I41" s="1829"/>
      <c r="J41" s="1829"/>
      <c r="K41" s="1829"/>
      <c r="L41" s="1829"/>
      <c r="M41" s="1829"/>
      <c r="N41" s="221">
        <v>104</v>
      </c>
      <c r="O41" s="209">
        <v>153</v>
      </c>
      <c r="P41" s="209"/>
      <c r="Q41" s="210"/>
      <c r="R41" s="148"/>
      <c r="S41" s="149"/>
      <c r="T41" s="149"/>
      <c r="U41" s="149"/>
      <c r="V41" s="149"/>
      <c r="W41" s="149"/>
      <c r="X41" s="149"/>
      <c r="Y41" s="149"/>
      <c r="Z41" s="149"/>
      <c r="AA41" s="149"/>
      <c r="AB41" s="149"/>
      <c r="AC41" s="149"/>
      <c r="AD41" s="112"/>
      <c r="AE41" s="112"/>
      <c r="AF41" s="112"/>
      <c r="AG41" s="112"/>
      <c r="AH41" s="112"/>
      <c r="AI41" s="112"/>
      <c r="AJ41" s="112"/>
      <c r="AK41" s="112"/>
    </row>
    <row r="42" spans="1:37" ht="23.25" hidden="1" customHeight="1" x14ac:dyDescent="0.25">
      <c r="A42" s="214"/>
      <c r="B42" s="1828" t="s">
        <v>259</v>
      </c>
      <c r="C42" s="1829"/>
      <c r="D42" s="1829"/>
      <c r="E42" s="1829"/>
      <c r="F42" s="1829"/>
      <c r="G42" s="1829"/>
      <c r="H42" s="1829"/>
      <c r="I42" s="1829"/>
      <c r="J42" s="1829"/>
      <c r="K42" s="1829"/>
      <c r="L42" s="1829"/>
      <c r="M42" s="1829"/>
      <c r="N42" s="209">
        <v>80</v>
      </c>
      <c r="O42" s="209">
        <v>99</v>
      </c>
      <c r="P42" s="209"/>
      <c r="Q42" s="210"/>
      <c r="R42" s="148"/>
      <c r="S42" s="149"/>
      <c r="T42" s="149"/>
      <c r="U42" s="149"/>
      <c r="V42" s="149"/>
      <c r="W42" s="149"/>
      <c r="X42" s="149"/>
      <c r="Y42" s="149"/>
      <c r="Z42" s="149"/>
      <c r="AA42" s="149"/>
      <c r="AB42" s="149"/>
      <c r="AC42" s="149"/>
      <c r="AD42" s="112"/>
      <c r="AE42" s="112"/>
      <c r="AF42" s="218"/>
      <c r="AG42" s="112"/>
      <c r="AH42" s="218"/>
      <c r="AI42" s="112"/>
      <c r="AJ42" s="218"/>
      <c r="AK42" s="218"/>
    </row>
    <row r="43" spans="1:37" ht="23.25" hidden="1" customHeight="1" x14ac:dyDescent="0.25">
      <c r="A43" s="214"/>
      <c r="B43" s="1828" t="s">
        <v>260</v>
      </c>
      <c r="C43" s="1829"/>
      <c r="D43" s="1829"/>
      <c r="E43" s="1829"/>
      <c r="F43" s="1829"/>
      <c r="G43" s="1829"/>
      <c r="H43" s="1829"/>
      <c r="I43" s="1829"/>
      <c r="J43" s="1829"/>
      <c r="K43" s="1829"/>
      <c r="L43" s="1829"/>
      <c r="M43" s="1829"/>
      <c r="N43" s="209">
        <v>168</v>
      </c>
      <c r="O43" s="209">
        <v>148</v>
      </c>
      <c r="P43" s="209"/>
      <c r="Q43" s="210"/>
      <c r="R43" s="148"/>
      <c r="S43" s="149"/>
      <c r="T43" s="149"/>
      <c r="U43" s="149"/>
      <c r="V43" s="149"/>
      <c r="W43" s="149"/>
      <c r="X43" s="149"/>
      <c r="Y43" s="149"/>
      <c r="Z43" s="149"/>
      <c r="AA43" s="149"/>
      <c r="AB43" s="149"/>
      <c r="AC43" s="149"/>
      <c r="AD43" s="112"/>
      <c r="AE43" s="112"/>
      <c r="AF43" s="218"/>
      <c r="AG43" s="112"/>
      <c r="AH43" s="218"/>
      <c r="AI43" s="112"/>
      <c r="AJ43" s="218"/>
      <c r="AK43" s="218"/>
    </row>
    <row r="44" spans="1:37" ht="23.25" hidden="1" customHeight="1" x14ac:dyDescent="0.25">
      <c r="A44" s="214"/>
      <c r="B44" s="1830" t="s">
        <v>261</v>
      </c>
      <c r="C44" s="1831"/>
      <c r="D44" s="1831"/>
      <c r="E44" s="1831"/>
      <c r="F44" s="1831"/>
      <c r="G44" s="1831"/>
      <c r="H44" s="1831"/>
      <c r="I44" s="1831"/>
      <c r="J44" s="1831"/>
      <c r="K44" s="1831"/>
      <c r="L44" s="1831"/>
      <c r="M44" s="1831"/>
      <c r="N44" s="209"/>
      <c r="O44" s="209"/>
      <c r="P44" s="209"/>
      <c r="Q44" s="210">
        <f>SUM(Q4:Q40)</f>
        <v>577.28788605698128</v>
      </c>
      <c r="R44" s="215"/>
      <c r="S44" s="220"/>
      <c r="T44" s="216"/>
      <c r="U44" s="216"/>
      <c r="V44" s="220"/>
      <c r="W44" s="216"/>
      <c r="X44" s="220"/>
      <c r="Y44" s="216"/>
      <c r="Z44" s="216"/>
      <c r="AA44" s="220"/>
      <c r="AB44" s="220"/>
      <c r="AC44" s="220"/>
      <c r="AD44" s="218"/>
      <c r="AE44" s="217"/>
      <c r="AF44" s="218"/>
      <c r="AG44" s="112"/>
      <c r="AH44" s="218"/>
      <c r="AI44" s="112"/>
      <c r="AJ44" s="218"/>
      <c r="AK44" s="218"/>
    </row>
    <row r="45" spans="1:37" ht="23.25" hidden="1" customHeight="1" x14ac:dyDescent="0.25">
      <c r="A45" s="101"/>
      <c r="B45" s="102"/>
      <c r="C45" s="201"/>
      <c r="D45" s="202"/>
      <c r="E45" s="103"/>
      <c r="F45" s="103"/>
      <c r="G45" s="203"/>
      <c r="H45" s="102"/>
      <c r="I45" s="102"/>
      <c r="J45" s="102"/>
      <c r="K45" s="204"/>
      <c r="L45" s="205"/>
      <c r="M45" s="205"/>
      <c r="N45" s="207"/>
      <c r="O45" s="104"/>
      <c r="P45" s="208"/>
      <c r="Q45" s="105"/>
      <c r="R45" s="138"/>
      <c r="S45" s="219"/>
      <c r="T45" s="139"/>
      <c r="U45" s="139"/>
      <c r="V45" s="219"/>
      <c r="W45" s="139"/>
      <c r="X45" s="219"/>
      <c r="Y45" s="139"/>
      <c r="Z45" s="139"/>
      <c r="AA45" s="219"/>
      <c r="AB45" s="219"/>
      <c r="AC45" s="219"/>
      <c r="AD45" s="108"/>
      <c r="AE45" s="107"/>
      <c r="AF45" s="108"/>
      <c r="AG45" s="106"/>
      <c r="AH45" s="108"/>
      <c r="AI45" s="106"/>
      <c r="AJ45" s="108"/>
      <c r="AK45" s="108"/>
    </row>
    <row r="46" spans="1:37" ht="23.25" hidden="1" customHeight="1" x14ac:dyDescent="0.2">
      <c r="A46" s="65"/>
      <c r="B46" s="66" t="s">
        <v>129</v>
      </c>
      <c r="C46" s="72"/>
      <c r="D46" s="72"/>
      <c r="E46" s="65"/>
      <c r="F46" s="65"/>
      <c r="G46" s="72"/>
      <c r="H46" s="65"/>
      <c r="I46" s="65"/>
      <c r="J46" s="65"/>
      <c r="K46" s="65"/>
      <c r="L46" s="72"/>
      <c r="M46" s="72"/>
      <c r="N46" s="72"/>
      <c r="O46" s="65"/>
      <c r="P46" s="65"/>
      <c r="Q46" s="65"/>
      <c r="R46" s="140"/>
      <c r="S46" s="141"/>
      <c r="T46" s="142"/>
      <c r="U46" s="142"/>
      <c r="V46" s="143"/>
      <c r="W46" s="142"/>
      <c r="X46" s="143"/>
      <c r="Y46" s="142"/>
      <c r="Z46" s="142"/>
      <c r="AA46" s="143"/>
      <c r="AB46" s="143"/>
      <c r="AC46" s="143"/>
      <c r="AD46" s="75"/>
      <c r="AE46" s="67"/>
      <c r="AF46" s="75"/>
      <c r="AG46" s="75"/>
      <c r="AH46" s="75"/>
      <c r="AI46" s="75"/>
      <c r="AJ46" s="75"/>
      <c r="AK46" s="75"/>
    </row>
    <row r="47" spans="1:37" ht="23.25" hidden="1" customHeight="1" x14ac:dyDescent="0.2">
      <c r="A47" s="65"/>
      <c r="B47" s="68" t="s">
        <v>16</v>
      </c>
      <c r="C47" s="65"/>
      <c r="D47" s="65"/>
      <c r="E47" s="65"/>
      <c r="F47" s="65"/>
      <c r="G47" s="65"/>
      <c r="H47" s="65"/>
      <c r="I47" s="65"/>
      <c r="J47" s="65"/>
      <c r="K47" s="69"/>
      <c r="L47" s="69"/>
      <c r="M47" s="69"/>
      <c r="N47" s="65"/>
      <c r="O47" s="65"/>
      <c r="P47" s="65"/>
      <c r="Q47" s="65"/>
      <c r="R47" s="140"/>
      <c r="S47" s="144"/>
      <c r="T47" s="142"/>
      <c r="U47" s="142"/>
      <c r="V47" s="142"/>
      <c r="W47" s="142"/>
      <c r="X47" s="142"/>
      <c r="Y47" s="142"/>
      <c r="Z47" s="142"/>
      <c r="AA47" s="142"/>
      <c r="AB47" s="142"/>
      <c r="AC47" s="142"/>
      <c r="AD47" s="67"/>
      <c r="AE47" s="67"/>
      <c r="AF47" s="67"/>
      <c r="AG47" s="67"/>
      <c r="AH47" s="67"/>
      <c r="AI47" s="67"/>
      <c r="AJ47" s="67"/>
      <c r="AK47" s="67"/>
    </row>
    <row r="48" spans="1:37" ht="23.25" hidden="1" customHeight="1" x14ac:dyDescent="0.2">
      <c r="A48" s="65"/>
      <c r="B48" s="70" t="s">
        <v>130</v>
      </c>
      <c r="C48" s="65"/>
      <c r="D48" s="73"/>
      <c r="E48" s="73"/>
      <c r="F48" s="73"/>
      <c r="G48" s="65"/>
      <c r="H48" s="65"/>
      <c r="I48" s="73"/>
      <c r="J48" s="65"/>
      <c r="K48" s="73"/>
      <c r="L48" s="73"/>
      <c r="M48" s="73"/>
      <c r="N48" s="65"/>
      <c r="O48" s="73"/>
      <c r="P48" s="65"/>
      <c r="Q48" s="65"/>
      <c r="R48" s="145"/>
      <c r="S48" s="144"/>
      <c r="T48" s="146"/>
      <c r="U48" s="146"/>
      <c r="V48" s="142"/>
      <c r="W48" s="142"/>
      <c r="X48" s="146"/>
      <c r="Y48" s="146"/>
      <c r="Z48" s="146"/>
      <c r="AA48" s="146"/>
      <c r="AB48" s="146"/>
      <c r="AC48" s="146"/>
      <c r="AD48" s="79"/>
      <c r="AE48" s="79"/>
      <c r="AF48" s="67"/>
      <c r="AG48" s="79"/>
      <c r="AH48" s="79"/>
      <c r="AI48" s="79"/>
      <c r="AJ48" s="67"/>
      <c r="AK48" s="79"/>
    </row>
    <row r="49" spans="1:37" ht="27.75" hidden="1" customHeight="1" x14ac:dyDescent="0.25">
      <c r="A49" s="60" t="s">
        <v>17</v>
      </c>
      <c r="B49" s="61" t="s">
        <v>131</v>
      </c>
      <c r="C49" s="62" t="s">
        <v>132</v>
      </c>
      <c r="D49" s="76" t="s">
        <v>133</v>
      </c>
      <c r="E49" s="76" t="s">
        <v>21</v>
      </c>
      <c r="F49" s="76" t="s">
        <v>22</v>
      </c>
      <c r="G49" s="63"/>
      <c r="H49" s="62" t="s">
        <v>23</v>
      </c>
      <c r="I49" s="77" t="s">
        <v>23</v>
      </c>
      <c r="J49" s="62" t="s">
        <v>24</v>
      </c>
      <c r="K49" s="192">
        <v>101</v>
      </c>
      <c r="L49" s="192">
        <v>180</v>
      </c>
      <c r="M49" s="196">
        <f>(K49/L49)*100</f>
        <v>56.111111111111114</v>
      </c>
      <c r="N49" s="64">
        <v>24</v>
      </c>
      <c r="O49" s="78">
        <v>24</v>
      </c>
      <c r="P49" s="71"/>
      <c r="Q49" s="187">
        <f t="shared" ref="Q49:Q59" si="4">V49+AA49+AF49+AK49</f>
        <v>20.2</v>
      </c>
      <c r="R49" s="52">
        <v>1.5</v>
      </c>
      <c r="S49" s="147">
        <v>1</v>
      </c>
      <c r="T49" s="53">
        <v>24</v>
      </c>
      <c r="U49" s="53">
        <v>36</v>
      </c>
      <c r="V49" s="134">
        <f>U49*M49%</f>
        <v>20.2</v>
      </c>
      <c r="W49" s="147">
        <v>1</v>
      </c>
      <c r="X49" s="53"/>
      <c r="Y49" s="53">
        <v>24</v>
      </c>
      <c r="Z49" s="53">
        <f t="shared" ref="Z49:Z54" si="5">X49*Y49</f>
        <v>0</v>
      </c>
      <c r="AA49" s="53">
        <f>Z49*M49%</f>
        <v>0</v>
      </c>
      <c r="AB49" s="53"/>
      <c r="AC49" s="53"/>
      <c r="AD49" s="29"/>
      <c r="AE49" s="29"/>
      <c r="AF49" s="74"/>
      <c r="AG49" s="29"/>
      <c r="AH49" s="29"/>
      <c r="AI49" s="29"/>
      <c r="AJ49" s="74"/>
      <c r="AK49" s="29"/>
    </row>
    <row r="50" spans="1:37" ht="27.75" hidden="1" customHeight="1" x14ac:dyDescent="0.25">
      <c r="A50" s="1" t="s">
        <v>25</v>
      </c>
      <c r="B50" s="15" t="s">
        <v>134</v>
      </c>
      <c r="C50" s="5" t="s">
        <v>135</v>
      </c>
      <c r="D50" s="6" t="s">
        <v>133</v>
      </c>
      <c r="E50" s="6" t="s">
        <v>29</v>
      </c>
      <c r="F50" s="6" t="s">
        <v>41</v>
      </c>
      <c r="G50" s="8"/>
      <c r="H50" s="5" t="s">
        <v>23</v>
      </c>
      <c r="I50" s="5" t="s">
        <v>23</v>
      </c>
      <c r="J50" s="5" t="s">
        <v>42</v>
      </c>
      <c r="K50" s="9">
        <v>101</v>
      </c>
      <c r="L50" s="9">
        <v>144</v>
      </c>
      <c r="M50" s="196">
        <f>(K50/L50)*100</f>
        <v>70.138888888888886</v>
      </c>
      <c r="N50" s="10">
        <v>24</v>
      </c>
      <c r="O50" s="10">
        <v>21</v>
      </c>
      <c r="P50" s="26"/>
      <c r="Q50" s="187">
        <f t="shared" si="4"/>
        <v>25.25</v>
      </c>
      <c r="R50" s="52">
        <v>1.5</v>
      </c>
      <c r="S50" s="147">
        <v>1</v>
      </c>
      <c r="T50" s="53">
        <v>24</v>
      </c>
      <c r="U50" s="53">
        <v>36</v>
      </c>
      <c r="V50" s="134">
        <f>U50*M50%</f>
        <v>25.25</v>
      </c>
      <c r="W50" s="53">
        <v>1</v>
      </c>
      <c r="X50" s="53"/>
      <c r="Y50" s="53">
        <v>21</v>
      </c>
      <c r="Z50" s="53">
        <f t="shared" si="5"/>
        <v>0</v>
      </c>
      <c r="AA50" s="53">
        <f>Z50*M50%</f>
        <v>0</v>
      </c>
      <c r="AB50" s="53"/>
      <c r="AC50" s="53"/>
      <c r="AD50" s="29"/>
      <c r="AE50" s="29"/>
      <c r="AF50" s="29"/>
      <c r="AG50" s="29"/>
      <c r="AH50" s="29"/>
      <c r="AI50" s="29"/>
      <c r="AJ50" s="29"/>
      <c r="AK50" s="29"/>
    </row>
    <row r="51" spans="1:37" ht="23.25" hidden="1" customHeight="1" x14ac:dyDescent="0.25">
      <c r="A51" s="47"/>
      <c r="B51" s="82" t="s">
        <v>136</v>
      </c>
      <c r="C51" s="38"/>
      <c r="D51" s="36"/>
      <c r="E51" s="36"/>
      <c r="F51" s="36"/>
      <c r="G51" s="40"/>
      <c r="H51" s="38"/>
      <c r="I51" s="38"/>
      <c r="J51" s="38"/>
      <c r="K51" s="47"/>
      <c r="L51" s="47"/>
      <c r="M51" s="47"/>
      <c r="N51" s="38"/>
      <c r="O51" s="38"/>
      <c r="P51" s="41"/>
      <c r="Q51" s="42"/>
      <c r="R51" s="125"/>
      <c r="S51" s="135"/>
      <c r="T51" s="135"/>
      <c r="U51" s="135"/>
      <c r="V51" s="135"/>
      <c r="W51" s="135"/>
      <c r="X51" s="135"/>
      <c r="Y51" s="135"/>
      <c r="Z51" s="135"/>
      <c r="AA51" s="135"/>
      <c r="AB51" s="135"/>
      <c r="AC51" s="135"/>
      <c r="AD51" s="33"/>
      <c r="AE51" s="33"/>
      <c r="AF51" s="33"/>
      <c r="AG51" s="33"/>
      <c r="AH51" s="33"/>
      <c r="AI51" s="33"/>
      <c r="AJ51" s="33"/>
      <c r="AK51" s="33"/>
    </row>
    <row r="52" spans="1:37" ht="23.25" hidden="1" customHeight="1" x14ac:dyDescent="0.25">
      <c r="A52" s="1" t="s">
        <v>32</v>
      </c>
      <c r="B52" s="15" t="s">
        <v>137</v>
      </c>
      <c r="C52" s="5" t="s">
        <v>138</v>
      </c>
      <c r="D52" s="20" t="s">
        <v>139</v>
      </c>
      <c r="E52" s="6" t="s">
        <v>140</v>
      </c>
      <c r="F52" s="6" t="s">
        <v>22</v>
      </c>
      <c r="G52" s="8"/>
      <c r="H52" s="5" t="s">
        <v>23</v>
      </c>
      <c r="I52" s="5" t="s">
        <v>23</v>
      </c>
      <c r="J52" s="5" t="s">
        <v>31</v>
      </c>
      <c r="K52" s="9">
        <v>101</v>
      </c>
      <c r="L52" s="9">
        <v>180</v>
      </c>
      <c r="M52" s="196">
        <f>(K52/L52)*100</f>
        <v>56.111111111111114</v>
      </c>
      <c r="N52" s="10">
        <v>24</v>
      </c>
      <c r="O52" s="10">
        <v>24</v>
      </c>
      <c r="P52" s="26"/>
      <c r="Q52" s="187">
        <f t="shared" si="4"/>
        <v>87.533333333333331</v>
      </c>
      <c r="R52" s="52">
        <v>1.5</v>
      </c>
      <c r="S52" s="53">
        <v>1</v>
      </c>
      <c r="T52" s="53">
        <v>24</v>
      </c>
      <c r="U52" s="53">
        <v>36</v>
      </c>
      <c r="V52" s="134">
        <f>U52*M52%</f>
        <v>20.2</v>
      </c>
      <c r="W52" s="53">
        <v>1</v>
      </c>
      <c r="X52" s="53">
        <v>5</v>
      </c>
      <c r="Y52" s="53">
        <v>24</v>
      </c>
      <c r="Z52" s="53">
        <f t="shared" si="5"/>
        <v>120</v>
      </c>
      <c r="AA52" s="198">
        <f>Z52*M52%</f>
        <v>67.333333333333329</v>
      </c>
      <c r="AB52" s="53"/>
      <c r="AC52" s="53"/>
      <c r="AD52" s="29"/>
      <c r="AE52" s="29"/>
      <c r="AF52" s="29"/>
      <c r="AG52" s="29"/>
      <c r="AH52" s="29"/>
      <c r="AI52" s="29"/>
      <c r="AJ52" s="29"/>
      <c r="AK52" s="29"/>
    </row>
    <row r="53" spans="1:37" ht="23.25" hidden="1" customHeight="1" x14ac:dyDescent="0.25">
      <c r="A53" s="1" t="s">
        <v>37</v>
      </c>
      <c r="B53" s="15" t="s">
        <v>141</v>
      </c>
      <c r="C53" s="5" t="s">
        <v>142</v>
      </c>
      <c r="D53" s="20" t="s">
        <v>120</v>
      </c>
      <c r="E53" s="6" t="s">
        <v>102</v>
      </c>
      <c r="F53" s="6" t="s">
        <v>22</v>
      </c>
      <c r="G53" s="8"/>
      <c r="H53" s="5" t="s">
        <v>143</v>
      </c>
      <c r="I53" s="5" t="s">
        <v>30</v>
      </c>
      <c r="J53" s="5" t="s">
        <v>31</v>
      </c>
      <c r="K53" s="9">
        <v>101</v>
      </c>
      <c r="L53" s="9">
        <v>120</v>
      </c>
      <c r="M53" s="196">
        <f>(K53/L53)*100</f>
        <v>84.166666666666671</v>
      </c>
      <c r="N53" s="10">
        <v>24</v>
      </c>
      <c r="O53" s="10"/>
      <c r="P53" s="26"/>
      <c r="Q53" s="187">
        <f t="shared" si="4"/>
        <v>30.3</v>
      </c>
      <c r="R53" s="52">
        <v>1.5</v>
      </c>
      <c r="S53" s="53">
        <v>1</v>
      </c>
      <c r="T53" s="53">
        <v>24</v>
      </c>
      <c r="U53" s="53">
        <v>36</v>
      </c>
      <c r="V53" s="134">
        <f>U53*M53%</f>
        <v>30.3</v>
      </c>
      <c r="W53" s="53"/>
      <c r="X53" s="53"/>
      <c r="Y53" s="53"/>
      <c r="Z53" s="53"/>
      <c r="AA53" s="53"/>
      <c r="AB53" s="53"/>
      <c r="AC53" s="53"/>
      <c r="AD53" s="29"/>
      <c r="AE53" s="29"/>
      <c r="AF53" s="29"/>
      <c r="AG53" s="29"/>
      <c r="AH53" s="29"/>
      <c r="AI53" s="29"/>
      <c r="AJ53" s="29"/>
      <c r="AK53" s="29"/>
    </row>
    <row r="54" spans="1:37" ht="23.25" hidden="1" customHeight="1" x14ac:dyDescent="0.25">
      <c r="A54" s="1" t="s">
        <v>43</v>
      </c>
      <c r="B54" s="15" t="s">
        <v>144</v>
      </c>
      <c r="C54" s="5" t="s">
        <v>27</v>
      </c>
      <c r="D54" s="20" t="s">
        <v>120</v>
      </c>
      <c r="E54" s="11"/>
      <c r="F54" s="6" t="s">
        <v>22</v>
      </c>
      <c r="G54" s="8"/>
      <c r="H54" s="5" t="s">
        <v>36</v>
      </c>
      <c r="I54" s="5" t="s">
        <v>36</v>
      </c>
      <c r="J54" s="5" t="s">
        <v>31</v>
      </c>
      <c r="K54" s="193">
        <v>134</v>
      </c>
      <c r="L54" s="193">
        <v>134</v>
      </c>
      <c r="M54" s="196">
        <f>(K54/L54)*100</f>
        <v>100</v>
      </c>
      <c r="N54" s="10"/>
      <c r="O54" s="10">
        <v>30</v>
      </c>
      <c r="P54" s="26"/>
      <c r="Q54" s="187">
        <f t="shared" si="4"/>
        <v>120</v>
      </c>
      <c r="R54" s="52"/>
      <c r="S54" s="53"/>
      <c r="T54" s="53"/>
      <c r="U54" s="53"/>
      <c r="V54" s="53"/>
      <c r="W54" s="53">
        <v>1</v>
      </c>
      <c r="X54" s="53">
        <v>4</v>
      </c>
      <c r="Y54" s="53">
        <v>30</v>
      </c>
      <c r="Z54" s="53">
        <f t="shared" si="5"/>
        <v>120</v>
      </c>
      <c r="AA54" s="53">
        <f>Z54*M54%</f>
        <v>120</v>
      </c>
      <c r="AB54" s="53"/>
      <c r="AC54" s="53"/>
      <c r="AD54" s="29"/>
      <c r="AE54" s="29"/>
      <c r="AF54" s="29"/>
      <c r="AG54" s="29"/>
      <c r="AH54" s="29"/>
      <c r="AI54" s="29"/>
      <c r="AJ54" s="29"/>
      <c r="AK54" s="29"/>
    </row>
    <row r="55" spans="1:37" ht="23.25" hidden="1" customHeight="1" x14ac:dyDescent="0.25">
      <c r="A55" s="1" t="s">
        <v>46</v>
      </c>
      <c r="B55" s="15" t="s">
        <v>145</v>
      </c>
      <c r="C55" s="5" t="s">
        <v>27</v>
      </c>
      <c r="D55" s="20" t="s">
        <v>120</v>
      </c>
      <c r="E55" s="11"/>
      <c r="F55" s="6" t="s">
        <v>22</v>
      </c>
      <c r="G55" s="8"/>
      <c r="H55" s="5" t="s">
        <v>30</v>
      </c>
      <c r="I55" s="5" t="s">
        <v>30</v>
      </c>
      <c r="J55" s="5" t="s">
        <v>57</v>
      </c>
      <c r="K55" s="193">
        <v>134</v>
      </c>
      <c r="L55" s="193">
        <v>134</v>
      </c>
      <c r="M55" s="196">
        <f>(K55/L55)*100</f>
        <v>100</v>
      </c>
      <c r="N55" s="10">
        <v>24</v>
      </c>
      <c r="O55" s="10"/>
      <c r="P55" s="26"/>
      <c r="Q55" s="187">
        <f t="shared" si="4"/>
        <v>36</v>
      </c>
      <c r="R55" s="52">
        <v>1.5</v>
      </c>
      <c r="S55" s="53">
        <v>1</v>
      </c>
      <c r="T55" s="53">
        <v>24</v>
      </c>
      <c r="U55" s="53">
        <v>36</v>
      </c>
      <c r="V55" s="134">
        <f>U55*M55%</f>
        <v>36</v>
      </c>
      <c r="W55" s="53"/>
      <c r="X55" s="53"/>
      <c r="Y55" s="53"/>
      <c r="Z55" s="53"/>
      <c r="AA55" s="53"/>
      <c r="AB55" s="53"/>
      <c r="AC55" s="53"/>
      <c r="AD55" s="29"/>
      <c r="AE55" s="29"/>
      <c r="AF55" s="29"/>
      <c r="AG55" s="29"/>
      <c r="AH55" s="29"/>
      <c r="AI55" s="29"/>
      <c r="AJ55" s="29"/>
      <c r="AK55" s="29"/>
    </row>
    <row r="56" spans="1:37" ht="23.25" hidden="1" customHeight="1" x14ac:dyDescent="0.25">
      <c r="A56" s="184" t="s">
        <v>49</v>
      </c>
      <c r="B56" s="194" t="s">
        <v>146</v>
      </c>
      <c r="C56" s="165" t="s">
        <v>147</v>
      </c>
      <c r="D56" s="189" t="s">
        <v>120</v>
      </c>
      <c r="E56" s="167"/>
      <c r="F56" s="166" t="s">
        <v>41</v>
      </c>
      <c r="G56" s="168"/>
      <c r="H56" s="169"/>
      <c r="I56" s="169"/>
      <c r="J56" s="169"/>
      <c r="K56" s="188"/>
      <c r="L56" s="188"/>
      <c r="M56" s="188"/>
      <c r="N56" s="169"/>
      <c r="O56" s="169"/>
      <c r="P56" s="171"/>
      <c r="Q56" s="172"/>
      <c r="R56" s="173"/>
      <c r="S56" s="174"/>
      <c r="T56" s="174"/>
      <c r="U56" s="174"/>
      <c r="V56" s="174"/>
      <c r="W56" s="174"/>
      <c r="X56" s="174"/>
      <c r="Y56" s="174"/>
      <c r="Z56" s="174"/>
      <c r="AA56" s="174"/>
      <c r="AB56" s="174"/>
      <c r="AC56" s="174"/>
      <c r="AD56" s="176"/>
      <c r="AE56" s="176"/>
      <c r="AF56" s="176"/>
      <c r="AG56" s="176"/>
      <c r="AH56" s="176"/>
      <c r="AI56" s="176"/>
      <c r="AJ56" s="176"/>
      <c r="AK56" s="176"/>
    </row>
    <row r="57" spans="1:37" ht="23.25" hidden="1" customHeight="1" x14ac:dyDescent="0.25">
      <c r="A57" s="1" t="s">
        <v>148</v>
      </c>
      <c r="B57" s="21" t="s">
        <v>62</v>
      </c>
      <c r="C57" s="5" t="s">
        <v>149</v>
      </c>
      <c r="D57" s="22"/>
      <c r="E57" s="6" t="s">
        <v>64</v>
      </c>
      <c r="F57" s="6" t="s">
        <v>41</v>
      </c>
      <c r="G57" s="8"/>
      <c r="H57" s="5" t="s">
        <v>56</v>
      </c>
      <c r="I57" s="5" t="s">
        <v>56</v>
      </c>
      <c r="J57" s="10"/>
      <c r="K57" s="9">
        <v>0</v>
      </c>
      <c r="L57" s="9">
        <v>71</v>
      </c>
      <c r="M57" s="196">
        <f>(K57/L57)*100</f>
        <v>0</v>
      </c>
      <c r="N57" s="10"/>
      <c r="O57" s="10">
        <v>18</v>
      </c>
      <c r="P57" s="26"/>
      <c r="Q57" s="187">
        <f t="shared" si="4"/>
        <v>0</v>
      </c>
      <c r="R57" s="52"/>
      <c r="S57" s="53"/>
      <c r="T57" s="53"/>
      <c r="U57" s="53"/>
      <c r="V57" s="53"/>
      <c r="W57" s="53">
        <v>1</v>
      </c>
      <c r="X57" s="53">
        <v>3</v>
      </c>
      <c r="Y57" s="10">
        <v>18</v>
      </c>
      <c r="Z57" s="53">
        <f>X57*Y57</f>
        <v>54</v>
      </c>
      <c r="AA57" s="198">
        <f>Z57*M57%</f>
        <v>0</v>
      </c>
      <c r="AB57" s="53"/>
      <c r="AC57" s="53"/>
      <c r="AD57" s="29"/>
      <c r="AE57" s="29"/>
      <c r="AF57" s="29"/>
      <c r="AG57" s="29"/>
      <c r="AH57" s="29"/>
      <c r="AI57" s="29"/>
      <c r="AJ57" s="29"/>
      <c r="AK57" s="29"/>
    </row>
    <row r="58" spans="1:37" ht="23.25" hidden="1" customHeight="1" x14ac:dyDescent="0.25">
      <c r="A58" s="1" t="s">
        <v>150</v>
      </c>
      <c r="B58" s="21" t="s">
        <v>66</v>
      </c>
      <c r="C58" s="5" t="s">
        <v>151</v>
      </c>
      <c r="D58" s="22"/>
      <c r="E58" s="6" t="s">
        <v>64</v>
      </c>
      <c r="F58" s="6" t="s">
        <v>41</v>
      </c>
      <c r="G58" s="8"/>
      <c r="H58" s="5" t="s">
        <v>56</v>
      </c>
      <c r="I58" s="5" t="s">
        <v>56</v>
      </c>
      <c r="J58" s="10"/>
      <c r="K58" s="9">
        <v>13</v>
      </c>
      <c r="L58" s="9">
        <v>96</v>
      </c>
      <c r="M58" s="196">
        <f>(K58/L58)*100</f>
        <v>13.541666666666666</v>
      </c>
      <c r="N58" s="10"/>
      <c r="O58" s="10">
        <v>18</v>
      </c>
      <c r="P58" s="26"/>
      <c r="Q58" s="187">
        <f t="shared" si="4"/>
        <v>7.3124999999999991</v>
      </c>
      <c r="R58" s="52"/>
      <c r="S58" s="53"/>
      <c r="T58" s="53"/>
      <c r="U58" s="53"/>
      <c r="V58" s="53"/>
      <c r="W58" s="53">
        <v>1</v>
      </c>
      <c r="X58" s="53">
        <v>3</v>
      </c>
      <c r="Y58" s="10">
        <v>18</v>
      </c>
      <c r="Z58" s="53">
        <f>X58*Y58</f>
        <v>54</v>
      </c>
      <c r="AA58" s="198">
        <f>Z58*M58%</f>
        <v>7.3124999999999991</v>
      </c>
      <c r="AB58" s="53"/>
      <c r="AC58" s="53"/>
      <c r="AD58" s="29"/>
      <c r="AE58" s="29"/>
      <c r="AF58" s="29"/>
      <c r="AG58" s="29"/>
      <c r="AH58" s="29"/>
      <c r="AI58" s="29"/>
      <c r="AJ58" s="29"/>
      <c r="AK58" s="29"/>
    </row>
    <row r="59" spans="1:37" ht="23.25" hidden="1" customHeight="1" x14ac:dyDescent="0.25">
      <c r="A59" s="1" t="s">
        <v>152</v>
      </c>
      <c r="B59" s="21" t="s">
        <v>69</v>
      </c>
      <c r="C59" s="5" t="s">
        <v>153</v>
      </c>
      <c r="D59" s="22"/>
      <c r="E59" s="6" t="s">
        <v>64</v>
      </c>
      <c r="F59" s="6" t="s">
        <v>41</v>
      </c>
      <c r="G59" s="8"/>
      <c r="H59" s="5" t="s">
        <v>56</v>
      </c>
      <c r="I59" s="5" t="s">
        <v>56</v>
      </c>
      <c r="J59" s="10"/>
      <c r="K59" s="9">
        <v>21</v>
      </c>
      <c r="L59" s="9">
        <v>41</v>
      </c>
      <c r="M59" s="196">
        <f>(K59/L59)*100</f>
        <v>51.219512195121951</v>
      </c>
      <c r="N59" s="10"/>
      <c r="O59" s="10">
        <v>18</v>
      </c>
      <c r="P59" s="26"/>
      <c r="Q59" s="187">
        <f t="shared" si="4"/>
        <v>9.2195121951219505</v>
      </c>
      <c r="R59" s="52"/>
      <c r="S59" s="53"/>
      <c r="T59" s="53"/>
      <c r="U59" s="53"/>
      <c r="V59" s="53"/>
      <c r="W59" s="53">
        <v>1</v>
      </c>
      <c r="X59" s="53">
        <v>1</v>
      </c>
      <c r="Y59" s="10">
        <v>18</v>
      </c>
      <c r="Z59" s="53">
        <f>X59*Y59</f>
        <v>18</v>
      </c>
      <c r="AA59" s="198">
        <f>Z59*M59%</f>
        <v>9.2195121951219505</v>
      </c>
      <c r="AB59" s="53"/>
      <c r="AC59" s="53"/>
      <c r="AD59" s="29"/>
      <c r="AE59" s="29"/>
      <c r="AF59" s="29"/>
      <c r="AG59" s="29"/>
      <c r="AH59" s="29"/>
      <c r="AI59" s="29"/>
      <c r="AJ59" s="29"/>
      <c r="AK59" s="29"/>
    </row>
    <row r="60" spans="1:37" ht="23.25" hidden="1" customHeight="1" x14ac:dyDescent="0.25">
      <c r="A60" s="47"/>
      <c r="B60" s="43" t="s">
        <v>71</v>
      </c>
      <c r="C60" s="38"/>
      <c r="D60" s="36"/>
      <c r="E60" s="36"/>
      <c r="F60" s="36"/>
      <c r="G60" s="40"/>
      <c r="H60" s="38"/>
      <c r="I60" s="38"/>
      <c r="J60" s="38"/>
      <c r="K60" s="83"/>
      <c r="L60" s="83"/>
      <c r="M60" s="83"/>
      <c r="N60" s="38"/>
      <c r="O60" s="38"/>
      <c r="P60" s="41"/>
      <c r="Q60" s="42"/>
      <c r="R60" s="125"/>
      <c r="S60" s="135"/>
      <c r="T60" s="135"/>
      <c r="U60" s="135"/>
      <c r="V60" s="135"/>
      <c r="W60" s="135"/>
      <c r="X60" s="135"/>
      <c r="Y60" s="135"/>
      <c r="Z60" s="135"/>
      <c r="AA60" s="135"/>
      <c r="AB60" s="135"/>
      <c r="AC60" s="135"/>
      <c r="AD60" s="33"/>
      <c r="AE60" s="33"/>
      <c r="AF60" s="33"/>
      <c r="AG60" s="33"/>
      <c r="AH60" s="33"/>
      <c r="AI60" s="33"/>
      <c r="AJ60" s="33"/>
      <c r="AK60" s="33"/>
    </row>
    <row r="61" spans="1:37" ht="23.25" hidden="1" customHeight="1" x14ac:dyDescent="0.25">
      <c r="A61" s="47"/>
      <c r="B61" s="82" t="s">
        <v>130</v>
      </c>
      <c r="C61" s="38"/>
      <c r="D61" s="36"/>
      <c r="E61" s="36"/>
      <c r="F61" s="36"/>
      <c r="G61" s="40"/>
      <c r="H61" s="38"/>
      <c r="I61" s="38"/>
      <c r="J61" s="38"/>
      <c r="K61" s="47"/>
      <c r="L61" s="47"/>
      <c r="M61" s="47"/>
      <c r="N61" s="38"/>
      <c r="O61" s="38"/>
      <c r="P61" s="41"/>
      <c r="Q61" s="42"/>
      <c r="R61" s="125"/>
      <c r="S61" s="135"/>
      <c r="T61" s="135"/>
      <c r="U61" s="135"/>
      <c r="V61" s="135"/>
      <c r="W61" s="135"/>
      <c r="X61" s="135"/>
      <c r="Y61" s="135"/>
      <c r="Z61" s="135"/>
      <c r="AA61" s="135"/>
      <c r="AB61" s="135"/>
      <c r="AC61" s="135"/>
      <c r="AD61" s="33"/>
      <c r="AE61" s="33"/>
      <c r="AF61" s="33"/>
      <c r="AG61" s="33"/>
      <c r="AH61" s="33"/>
      <c r="AI61" s="33"/>
      <c r="AJ61" s="33"/>
      <c r="AK61" s="33"/>
    </row>
    <row r="62" spans="1:37" ht="23.25" hidden="1" customHeight="1" x14ac:dyDescent="0.25">
      <c r="A62" s="1" t="s">
        <v>154</v>
      </c>
      <c r="B62" s="15" t="s">
        <v>137</v>
      </c>
      <c r="C62" s="5" t="s">
        <v>138</v>
      </c>
      <c r="D62" s="6" t="s">
        <v>155</v>
      </c>
      <c r="E62" s="6" t="s">
        <v>140</v>
      </c>
      <c r="F62" s="6" t="s">
        <v>22</v>
      </c>
      <c r="G62" s="8"/>
      <c r="H62" s="5" t="s">
        <v>23</v>
      </c>
      <c r="I62" s="5" t="s">
        <v>23</v>
      </c>
      <c r="J62" s="5" t="s">
        <v>31</v>
      </c>
      <c r="K62" s="9">
        <v>34</v>
      </c>
      <c r="L62" s="9">
        <v>180</v>
      </c>
      <c r="M62" s="196">
        <f t="shared" ref="M62:M73" si="6">(K62/L62)*100</f>
        <v>18.888888888888889</v>
      </c>
      <c r="N62" s="10">
        <v>24</v>
      </c>
      <c r="O62" s="10">
        <v>24</v>
      </c>
      <c r="P62" s="26"/>
      <c r="Q62" s="187">
        <f t="shared" ref="Q62:Q88" si="7">V62+AA62+AF62+AK62</f>
        <v>29.466666666666665</v>
      </c>
      <c r="R62" s="52">
        <v>1.5</v>
      </c>
      <c r="S62" s="53">
        <v>1</v>
      </c>
      <c r="T62" s="53">
        <v>24</v>
      </c>
      <c r="U62" s="53">
        <v>36</v>
      </c>
      <c r="V62" s="134">
        <f>U62*M62%</f>
        <v>6.8</v>
      </c>
      <c r="W62" s="53">
        <v>1</v>
      </c>
      <c r="X62" s="53">
        <v>5</v>
      </c>
      <c r="Y62" s="10">
        <v>24</v>
      </c>
      <c r="Z62" s="53">
        <f>X62*Y62</f>
        <v>120</v>
      </c>
      <c r="AA62" s="198">
        <f>Z62*M62%</f>
        <v>22.666666666666664</v>
      </c>
      <c r="AB62" s="53"/>
      <c r="AC62" s="53"/>
      <c r="AD62" s="29"/>
      <c r="AE62" s="29"/>
      <c r="AF62" s="29"/>
      <c r="AG62" s="29"/>
      <c r="AH62" s="29"/>
      <c r="AI62" s="29"/>
      <c r="AJ62" s="29"/>
      <c r="AK62" s="29"/>
    </row>
    <row r="63" spans="1:37" ht="23.25" hidden="1" customHeight="1" x14ac:dyDescent="0.25">
      <c r="A63" s="1" t="s">
        <v>58</v>
      </c>
      <c r="B63" s="15" t="s">
        <v>156</v>
      </c>
      <c r="C63" s="16" t="s">
        <v>83</v>
      </c>
      <c r="D63" s="6" t="s">
        <v>155</v>
      </c>
      <c r="E63" s="6" t="s">
        <v>80</v>
      </c>
      <c r="F63" s="6" t="s">
        <v>41</v>
      </c>
      <c r="G63" s="8"/>
      <c r="H63" s="5" t="s">
        <v>84</v>
      </c>
      <c r="I63" s="5" t="s">
        <v>84</v>
      </c>
      <c r="J63" s="10"/>
      <c r="K63" s="9">
        <v>34</v>
      </c>
      <c r="L63" s="9">
        <v>102</v>
      </c>
      <c r="M63" s="196">
        <f t="shared" si="6"/>
        <v>33.333333333333329</v>
      </c>
      <c r="N63" s="10">
        <v>18</v>
      </c>
      <c r="O63" s="10">
        <v>18</v>
      </c>
      <c r="P63" s="26"/>
      <c r="Q63" s="187">
        <f t="shared" si="7"/>
        <v>26.999999999999993</v>
      </c>
      <c r="R63" s="52">
        <v>1.5</v>
      </c>
      <c r="S63" s="53">
        <v>1</v>
      </c>
      <c r="T63" s="53">
        <v>18</v>
      </c>
      <c r="U63" s="53">
        <v>27</v>
      </c>
      <c r="V63" s="134">
        <f>U63*M63%</f>
        <v>8.9999999999999982</v>
      </c>
      <c r="W63" s="53">
        <v>1</v>
      </c>
      <c r="X63" s="53">
        <v>3</v>
      </c>
      <c r="Y63" s="10">
        <v>18</v>
      </c>
      <c r="Z63" s="53">
        <f>X63*Y63</f>
        <v>54</v>
      </c>
      <c r="AA63" s="53">
        <f>Z63*M63%</f>
        <v>17.999999999999996</v>
      </c>
      <c r="AB63" s="53"/>
      <c r="AC63" s="53"/>
      <c r="AD63" s="29"/>
      <c r="AE63" s="29"/>
      <c r="AF63" s="29"/>
      <c r="AG63" s="29"/>
      <c r="AH63" s="29"/>
      <c r="AI63" s="29"/>
      <c r="AJ63" s="29"/>
      <c r="AK63" s="29"/>
    </row>
    <row r="64" spans="1:37" ht="23.25" hidden="1" customHeight="1" x14ac:dyDescent="0.25">
      <c r="A64" s="1" t="s">
        <v>72</v>
      </c>
      <c r="B64" s="15" t="s">
        <v>157</v>
      </c>
      <c r="C64" s="6" t="s">
        <v>27</v>
      </c>
      <c r="D64" s="6" t="s">
        <v>155</v>
      </c>
      <c r="E64" s="6" t="s">
        <v>80</v>
      </c>
      <c r="F64" s="6" t="s">
        <v>22</v>
      </c>
      <c r="G64" s="8"/>
      <c r="H64" s="5" t="s">
        <v>56</v>
      </c>
      <c r="I64" s="5" t="s">
        <v>56</v>
      </c>
      <c r="J64" s="5" t="s">
        <v>158</v>
      </c>
      <c r="K64" s="9">
        <v>34</v>
      </c>
      <c r="L64" s="9">
        <v>102</v>
      </c>
      <c r="M64" s="196">
        <f t="shared" si="6"/>
        <v>33.333333333333329</v>
      </c>
      <c r="N64" s="10"/>
      <c r="O64" s="10">
        <v>18</v>
      </c>
      <c r="P64" s="26"/>
      <c r="Q64" s="187">
        <f t="shared" si="7"/>
        <v>17.999999999999996</v>
      </c>
      <c r="R64" s="52"/>
      <c r="S64" s="53"/>
      <c r="T64" s="53"/>
      <c r="U64" s="53"/>
      <c r="V64" s="53"/>
      <c r="W64" s="53">
        <v>1</v>
      </c>
      <c r="X64" s="53">
        <v>3</v>
      </c>
      <c r="Y64" s="10">
        <v>18</v>
      </c>
      <c r="Z64" s="53">
        <f>X64*Y64</f>
        <v>54</v>
      </c>
      <c r="AA64" s="53">
        <f>Z64*M64%</f>
        <v>17.999999999999996</v>
      </c>
      <c r="AB64" s="53"/>
      <c r="AC64" s="53"/>
      <c r="AD64" s="29"/>
      <c r="AE64" s="29"/>
      <c r="AF64" s="29"/>
      <c r="AG64" s="29"/>
      <c r="AH64" s="29"/>
      <c r="AI64" s="29"/>
      <c r="AJ64" s="29"/>
      <c r="AK64" s="29"/>
    </row>
    <row r="65" spans="1:37" ht="23.25" hidden="1" customHeight="1" x14ac:dyDescent="0.25">
      <c r="A65" s="47"/>
      <c r="B65" s="82" t="s">
        <v>136</v>
      </c>
      <c r="C65" s="36"/>
      <c r="D65" s="36"/>
      <c r="E65" s="36"/>
      <c r="F65" s="36"/>
      <c r="G65" s="40"/>
      <c r="H65" s="38"/>
      <c r="I65" s="38"/>
      <c r="J65" s="38"/>
      <c r="K65" s="195"/>
      <c r="L65" s="195"/>
      <c r="M65" s="47"/>
      <c r="N65" s="38"/>
      <c r="O65" s="38"/>
      <c r="P65" s="41"/>
      <c r="Q65" s="211"/>
      <c r="R65" s="125"/>
      <c r="S65" s="135"/>
      <c r="T65" s="135"/>
      <c r="U65" s="135"/>
      <c r="V65" s="135"/>
      <c r="W65" s="135"/>
      <c r="X65" s="135"/>
      <c r="Y65" s="135"/>
      <c r="Z65" s="135"/>
      <c r="AA65" s="135"/>
      <c r="AB65" s="135"/>
      <c r="AC65" s="135"/>
      <c r="AD65" s="33"/>
      <c r="AE65" s="33"/>
      <c r="AF65" s="33"/>
      <c r="AG65" s="33"/>
      <c r="AH65" s="33"/>
      <c r="AI65" s="33"/>
      <c r="AJ65" s="33"/>
      <c r="AK65" s="33"/>
    </row>
    <row r="66" spans="1:37" ht="23.25" hidden="1" customHeight="1" x14ac:dyDescent="0.25">
      <c r="A66" s="1" t="s">
        <v>77</v>
      </c>
      <c r="B66" s="15" t="s">
        <v>131</v>
      </c>
      <c r="C66" s="5" t="s">
        <v>132</v>
      </c>
      <c r="D66" s="6" t="s">
        <v>96</v>
      </c>
      <c r="E66" s="11"/>
      <c r="F66" s="6" t="s">
        <v>22</v>
      </c>
      <c r="G66" s="8"/>
      <c r="H66" s="5" t="s">
        <v>23</v>
      </c>
      <c r="I66" s="5" t="s">
        <v>23</v>
      </c>
      <c r="J66" s="5" t="s">
        <v>24</v>
      </c>
      <c r="K66" s="9">
        <v>34</v>
      </c>
      <c r="L66" s="9">
        <v>180</v>
      </c>
      <c r="M66" s="196">
        <f t="shared" si="6"/>
        <v>18.888888888888889</v>
      </c>
      <c r="N66" s="10">
        <v>24</v>
      </c>
      <c r="O66" s="10">
        <v>24</v>
      </c>
      <c r="P66" s="26"/>
      <c r="Q66" s="187">
        <f t="shared" si="7"/>
        <v>29.466666666666665</v>
      </c>
      <c r="R66" s="52">
        <v>1.5</v>
      </c>
      <c r="S66" s="53">
        <v>1</v>
      </c>
      <c r="T66" s="53">
        <v>24</v>
      </c>
      <c r="U66" s="53">
        <v>36</v>
      </c>
      <c r="V66" s="134">
        <f>U66*M66%</f>
        <v>6.8</v>
      </c>
      <c r="W66" s="53">
        <v>1</v>
      </c>
      <c r="X66" s="53">
        <v>5</v>
      </c>
      <c r="Y66" s="53">
        <v>24</v>
      </c>
      <c r="Z66" s="53">
        <f>X66*Y66</f>
        <v>120</v>
      </c>
      <c r="AA66" s="198">
        <f>Z66*M66%</f>
        <v>22.666666666666664</v>
      </c>
      <c r="AB66" s="53"/>
      <c r="AC66" s="53"/>
      <c r="AD66" s="29"/>
      <c r="AE66" s="29"/>
      <c r="AF66" s="29"/>
      <c r="AG66" s="29"/>
      <c r="AH66" s="29"/>
      <c r="AI66" s="29"/>
      <c r="AJ66" s="29"/>
      <c r="AK66" s="29"/>
    </row>
    <row r="67" spans="1:37" ht="23.25" hidden="1" customHeight="1" x14ac:dyDescent="0.25">
      <c r="A67" s="1" t="s">
        <v>81</v>
      </c>
      <c r="B67" s="15" t="s">
        <v>159</v>
      </c>
      <c r="C67" s="5" t="s">
        <v>142</v>
      </c>
      <c r="D67" s="6" t="s">
        <v>96</v>
      </c>
      <c r="E67" s="11"/>
      <c r="F67" s="6" t="s">
        <v>22</v>
      </c>
      <c r="G67" s="8"/>
      <c r="H67" s="5" t="s">
        <v>30</v>
      </c>
      <c r="I67" s="5" t="s">
        <v>30</v>
      </c>
      <c r="J67" s="5" t="s">
        <v>24</v>
      </c>
      <c r="K67" s="9">
        <v>134</v>
      </c>
      <c r="L67" s="9">
        <v>134</v>
      </c>
      <c r="M67" s="196">
        <f t="shared" si="6"/>
        <v>100</v>
      </c>
      <c r="N67" s="10">
        <v>24</v>
      </c>
      <c r="O67" s="10"/>
      <c r="P67" s="26"/>
      <c r="Q67" s="187">
        <f t="shared" si="7"/>
        <v>36</v>
      </c>
      <c r="R67" s="52">
        <v>1.5</v>
      </c>
      <c r="S67" s="53">
        <v>1</v>
      </c>
      <c r="T67" s="53">
        <v>24</v>
      </c>
      <c r="U67" s="53">
        <v>36</v>
      </c>
      <c r="V67" s="134">
        <f>U67*M67%</f>
        <v>36</v>
      </c>
      <c r="W67" s="53"/>
      <c r="X67" s="53"/>
      <c r="Y67" s="53"/>
      <c r="Z67" s="53"/>
      <c r="AA67" s="53"/>
      <c r="AB67" s="53"/>
      <c r="AC67" s="53"/>
      <c r="AD67" s="29"/>
      <c r="AE67" s="29"/>
      <c r="AF67" s="29"/>
      <c r="AG67" s="29"/>
      <c r="AH67" s="29"/>
      <c r="AI67" s="29"/>
      <c r="AJ67" s="29"/>
      <c r="AK67" s="29"/>
    </row>
    <row r="68" spans="1:37" ht="23.25" hidden="1" customHeight="1" x14ac:dyDescent="0.25">
      <c r="A68" s="1" t="s">
        <v>86</v>
      </c>
      <c r="B68" s="15" t="s">
        <v>160</v>
      </c>
      <c r="C68" s="5" t="s">
        <v>27</v>
      </c>
      <c r="D68" s="6" t="s">
        <v>96</v>
      </c>
      <c r="E68" s="11"/>
      <c r="F68" s="6" t="s">
        <v>22</v>
      </c>
      <c r="G68" s="8"/>
      <c r="H68" s="5" t="s">
        <v>30</v>
      </c>
      <c r="I68" s="5" t="s">
        <v>30</v>
      </c>
      <c r="J68" s="5" t="s">
        <v>24</v>
      </c>
      <c r="K68" s="9">
        <v>134</v>
      </c>
      <c r="L68" s="9">
        <v>134</v>
      </c>
      <c r="M68" s="196">
        <f t="shared" si="6"/>
        <v>100</v>
      </c>
      <c r="N68" s="10"/>
      <c r="O68" s="10">
        <v>24</v>
      </c>
      <c r="P68" s="26"/>
      <c r="Q68" s="187">
        <f t="shared" si="7"/>
        <v>96</v>
      </c>
      <c r="R68" s="52"/>
      <c r="S68" s="53"/>
      <c r="T68" s="53"/>
      <c r="U68" s="53"/>
      <c r="V68" s="53"/>
      <c r="W68" s="53">
        <v>1</v>
      </c>
      <c r="X68" s="53">
        <v>4</v>
      </c>
      <c r="Y68" s="53">
        <v>24</v>
      </c>
      <c r="Z68" s="53">
        <f>X68*Y68</f>
        <v>96</v>
      </c>
      <c r="AA68" s="53">
        <f>Z68*M68%</f>
        <v>96</v>
      </c>
      <c r="AB68" s="53"/>
      <c r="AC68" s="53"/>
      <c r="AD68" s="29"/>
      <c r="AE68" s="29"/>
      <c r="AF68" s="29"/>
      <c r="AG68" s="29"/>
      <c r="AH68" s="29"/>
      <c r="AI68" s="29"/>
      <c r="AJ68" s="29"/>
      <c r="AK68" s="29"/>
    </row>
    <row r="69" spans="1:37" ht="23.25" hidden="1" customHeight="1" x14ac:dyDescent="0.25">
      <c r="A69" s="1" t="s">
        <v>88</v>
      </c>
      <c r="B69" s="15" t="s">
        <v>145</v>
      </c>
      <c r="C69" s="5" t="s">
        <v>27</v>
      </c>
      <c r="D69" s="6" t="s">
        <v>96</v>
      </c>
      <c r="E69" s="11"/>
      <c r="F69" s="6" t="s">
        <v>22</v>
      </c>
      <c r="G69" s="8"/>
      <c r="H69" s="5" t="s">
        <v>30</v>
      </c>
      <c r="I69" s="5" t="s">
        <v>30</v>
      </c>
      <c r="J69" s="5" t="s">
        <v>57</v>
      </c>
      <c r="K69" s="9">
        <v>134</v>
      </c>
      <c r="L69" s="9">
        <v>134</v>
      </c>
      <c r="M69" s="196">
        <f t="shared" si="6"/>
        <v>100</v>
      </c>
      <c r="N69" s="10">
        <v>24</v>
      </c>
      <c r="O69" s="10"/>
      <c r="P69" s="26"/>
      <c r="Q69" s="187">
        <f t="shared" si="7"/>
        <v>0</v>
      </c>
      <c r="R69" s="52"/>
      <c r="S69" s="53"/>
      <c r="T69" s="53"/>
      <c r="U69" s="53"/>
      <c r="V69" s="53"/>
      <c r="W69" s="53"/>
      <c r="X69" s="53"/>
      <c r="Y69" s="53"/>
      <c r="Z69" s="53"/>
      <c r="AA69" s="53"/>
      <c r="AB69" s="53"/>
      <c r="AC69" s="53"/>
      <c r="AD69" s="29"/>
      <c r="AE69" s="29"/>
      <c r="AF69" s="29"/>
      <c r="AG69" s="29"/>
      <c r="AH69" s="29"/>
      <c r="AI69" s="29"/>
      <c r="AJ69" s="29"/>
      <c r="AK69" s="29"/>
    </row>
    <row r="70" spans="1:37" ht="23.25" hidden="1" customHeight="1" x14ac:dyDescent="0.25">
      <c r="A70" s="184" t="s">
        <v>91</v>
      </c>
      <c r="B70" s="189" t="s">
        <v>146</v>
      </c>
      <c r="C70" s="165" t="s">
        <v>147</v>
      </c>
      <c r="D70" s="166" t="s">
        <v>120</v>
      </c>
      <c r="E70" s="167"/>
      <c r="F70" s="166" t="s">
        <v>41</v>
      </c>
      <c r="G70" s="168">
        <v>1</v>
      </c>
      <c r="H70" s="169"/>
      <c r="I70" s="169"/>
      <c r="J70" s="169"/>
      <c r="K70" s="188"/>
      <c r="L70" s="188"/>
      <c r="M70" s="188"/>
      <c r="N70" s="169"/>
      <c r="O70" s="169"/>
      <c r="P70" s="171"/>
      <c r="Q70" s="212"/>
      <c r="R70" s="173"/>
      <c r="S70" s="174"/>
      <c r="T70" s="174"/>
      <c r="U70" s="174"/>
      <c r="V70" s="174"/>
      <c r="W70" s="174"/>
      <c r="X70" s="174"/>
      <c r="Y70" s="174"/>
      <c r="Z70" s="174"/>
      <c r="AA70" s="174"/>
      <c r="AB70" s="174"/>
      <c r="AC70" s="174"/>
      <c r="AD70" s="176"/>
      <c r="AE70" s="176"/>
      <c r="AF70" s="176"/>
      <c r="AG70" s="176"/>
      <c r="AH70" s="176"/>
      <c r="AI70" s="176"/>
      <c r="AJ70" s="176"/>
      <c r="AK70" s="176"/>
    </row>
    <row r="71" spans="1:37" ht="23.25" hidden="1" customHeight="1" x14ac:dyDescent="0.25">
      <c r="A71" s="1" t="s">
        <v>161</v>
      </c>
      <c r="B71" s="21" t="s">
        <v>62</v>
      </c>
      <c r="C71" s="5" t="s">
        <v>149</v>
      </c>
      <c r="D71" s="22"/>
      <c r="E71" s="6" t="s">
        <v>64</v>
      </c>
      <c r="F71" s="6" t="s">
        <v>41</v>
      </c>
      <c r="G71" s="8"/>
      <c r="H71" s="5" t="s">
        <v>56</v>
      </c>
      <c r="I71" s="5" t="s">
        <v>56</v>
      </c>
      <c r="J71" s="10"/>
      <c r="K71" s="9">
        <v>0</v>
      </c>
      <c r="L71" s="9">
        <v>71</v>
      </c>
      <c r="M71" s="196">
        <f t="shared" si="6"/>
        <v>0</v>
      </c>
      <c r="N71" s="10"/>
      <c r="O71" s="10">
        <v>18</v>
      </c>
      <c r="P71" s="26"/>
      <c r="Q71" s="187">
        <f t="shared" si="7"/>
        <v>0</v>
      </c>
      <c r="R71" s="52"/>
      <c r="S71" s="53"/>
      <c r="T71" s="53"/>
      <c r="U71" s="53"/>
      <c r="V71" s="53"/>
      <c r="W71" s="53">
        <v>1</v>
      </c>
      <c r="X71" s="53">
        <v>3</v>
      </c>
      <c r="Y71" s="53">
        <v>18</v>
      </c>
      <c r="Z71" s="53">
        <f>X71*Y71</f>
        <v>54</v>
      </c>
      <c r="AA71" s="53">
        <f>Z71*M71%</f>
        <v>0</v>
      </c>
      <c r="AB71" s="53"/>
      <c r="AC71" s="53"/>
      <c r="AD71" s="29"/>
      <c r="AE71" s="29"/>
      <c r="AF71" s="29"/>
      <c r="AG71" s="29"/>
      <c r="AH71" s="29"/>
      <c r="AI71" s="29"/>
      <c r="AJ71" s="29"/>
      <c r="AK71" s="29"/>
    </row>
    <row r="72" spans="1:37" ht="23.25" hidden="1" customHeight="1" x14ac:dyDescent="0.25">
      <c r="A72" s="1" t="s">
        <v>162</v>
      </c>
      <c r="B72" s="21" t="s">
        <v>66</v>
      </c>
      <c r="C72" s="5" t="s">
        <v>151</v>
      </c>
      <c r="D72" s="22"/>
      <c r="E72" s="6" t="s">
        <v>64</v>
      </c>
      <c r="F72" s="6" t="s">
        <v>41</v>
      </c>
      <c r="G72" s="8"/>
      <c r="H72" s="5" t="s">
        <v>56</v>
      </c>
      <c r="I72" s="5" t="s">
        <v>56</v>
      </c>
      <c r="J72" s="10"/>
      <c r="K72" s="9">
        <v>13</v>
      </c>
      <c r="L72" s="9">
        <v>96</v>
      </c>
      <c r="M72" s="196">
        <f t="shared" si="6"/>
        <v>13.541666666666666</v>
      </c>
      <c r="N72" s="10"/>
      <c r="O72" s="10">
        <v>18</v>
      </c>
      <c r="P72" s="26"/>
      <c r="Q72" s="187">
        <f t="shared" si="7"/>
        <v>7.3124999999999991</v>
      </c>
      <c r="R72" s="52"/>
      <c r="S72" s="53"/>
      <c r="T72" s="53"/>
      <c r="U72" s="53"/>
      <c r="V72" s="53"/>
      <c r="W72" s="53">
        <v>1</v>
      </c>
      <c r="X72" s="53">
        <v>3</v>
      </c>
      <c r="Y72" s="53">
        <v>18</v>
      </c>
      <c r="Z72" s="53">
        <f>X72*Y72</f>
        <v>54</v>
      </c>
      <c r="AA72" s="53">
        <f>Z72*M72%</f>
        <v>7.3124999999999991</v>
      </c>
      <c r="AB72" s="53"/>
      <c r="AC72" s="53"/>
      <c r="AD72" s="29"/>
      <c r="AE72" s="29"/>
      <c r="AF72" s="29"/>
      <c r="AG72" s="29"/>
      <c r="AH72" s="29"/>
      <c r="AI72" s="29"/>
      <c r="AJ72" s="29"/>
      <c r="AK72" s="29"/>
    </row>
    <row r="73" spans="1:37" ht="23.25" hidden="1" customHeight="1" x14ac:dyDescent="0.25">
      <c r="A73" s="1" t="s">
        <v>163</v>
      </c>
      <c r="B73" s="21" t="s">
        <v>69</v>
      </c>
      <c r="C73" s="5" t="s">
        <v>153</v>
      </c>
      <c r="D73" s="22"/>
      <c r="E73" s="6" t="s">
        <v>64</v>
      </c>
      <c r="F73" s="6" t="s">
        <v>41</v>
      </c>
      <c r="G73" s="8"/>
      <c r="H73" s="5" t="s">
        <v>56</v>
      </c>
      <c r="I73" s="5" t="s">
        <v>56</v>
      </c>
      <c r="J73" s="10"/>
      <c r="K73" s="9">
        <v>21</v>
      </c>
      <c r="L73" s="9">
        <v>41</v>
      </c>
      <c r="M73" s="196">
        <f t="shared" si="6"/>
        <v>51.219512195121951</v>
      </c>
      <c r="N73" s="10"/>
      <c r="O73" s="10">
        <v>18</v>
      </c>
      <c r="P73" s="26"/>
      <c r="Q73" s="187">
        <f t="shared" si="7"/>
        <v>9.2195121951219505</v>
      </c>
      <c r="R73" s="52"/>
      <c r="S73" s="53"/>
      <c r="T73" s="53"/>
      <c r="U73" s="53"/>
      <c r="V73" s="53"/>
      <c r="W73" s="53">
        <v>1</v>
      </c>
      <c r="X73" s="53">
        <v>1</v>
      </c>
      <c r="Y73" s="53">
        <v>18</v>
      </c>
      <c r="Z73" s="53">
        <f>X73*Y73</f>
        <v>18</v>
      </c>
      <c r="AA73" s="53">
        <f>Z73*M73%</f>
        <v>9.2195121951219505</v>
      </c>
      <c r="AB73" s="53"/>
      <c r="AC73" s="53"/>
      <c r="AD73" s="29"/>
      <c r="AE73" s="29"/>
      <c r="AF73" s="29"/>
      <c r="AG73" s="29"/>
      <c r="AH73" s="29"/>
      <c r="AI73" s="29"/>
      <c r="AJ73" s="29"/>
      <c r="AK73" s="29"/>
    </row>
    <row r="74" spans="1:37" ht="23.25" hidden="1" customHeight="1" x14ac:dyDescent="0.25">
      <c r="A74" s="47"/>
      <c r="B74" s="43" t="s">
        <v>97</v>
      </c>
      <c r="C74" s="38"/>
      <c r="D74" s="84"/>
      <c r="E74" s="36"/>
      <c r="F74" s="36"/>
      <c r="G74" s="40"/>
      <c r="H74" s="38"/>
      <c r="I74" s="38"/>
      <c r="J74" s="38"/>
      <c r="K74" s="83">
        <v>35</v>
      </c>
      <c r="L74" s="83"/>
      <c r="M74" s="83"/>
      <c r="N74" s="38"/>
      <c r="O74" s="38"/>
      <c r="P74" s="41"/>
      <c r="Q74" s="213"/>
      <c r="R74" s="125"/>
      <c r="S74" s="135"/>
      <c r="T74" s="135"/>
      <c r="U74" s="135"/>
      <c r="V74" s="135"/>
      <c r="W74" s="135"/>
      <c r="X74" s="135"/>
      <c r="Y74" s="135"/>
      <c r="Z74" s="135"/>
      <c r="AA74" s="135"/>
      <c r="AB74" s="135"/>
      <c r="AC74" s="135"/>
      <c r="AD74" s="33"/>
      <c r="AE74" s="33"/>
      <c r="AF74" s="33"/>
      <c r="AG74" s="33"/>
      <c r="AH74" s="33"/>
      <c r="AI74" s="33"/>
      <c r="AJ74" s="33"/>
      <c r="AK74" s="33"/>
    </row>
    <row r="75" spans="1:37" ht="23.25" hidden="1" customHeight="1" x14ac:dyDescent="0.25">
      <c r="A75" s="1" t="s">
        <v>95</v>
      </c>
      <c r="B75" s="15" t="s">
        <v>164</v>
      </c>
      <c r="C75" s="5" t="s">
        <v>138</v>
      </c>
      <c r="D75" s="6" t="s">
        <v>165</v>
      </c>
      <c r="E75" s="6" t="s">
        <v>121</v>
      </c>
      <c r="F75" s="6" t="s">
        <v>22</v>
      </c>
      <c r="G75" s="8"/>
      <c r="H75" s="5">
        <v>5</v>
      </c>
      <c r="I75" s="5">
        <v>5</v>
      </c>
      <c r="J75" s="5">
        <v>21</v>
      </c>
      <c r="K75" s="9">
        <v>35</v>
      </c>
      <c r="L75" s="9">
        <v>180</v>
      </c>
      <c r="M75" s="196">
        <f>(K75/L75)*100</f>
        <v>19.444444444444446</v>
      </c>
      <c r="N75" s="10">
        <v>24</v>
      </c>
      <c r="O75" s="10">
        <v>24</v>
      </c>
      <c r="P75" s="26"/>
      <c r="Q75" s="187">
        <f t="shared" si="7"/>
        <v>7.0000000000000009</v>
      </c>
      <c r="R75" s="52">
        <v>1.5</v>
      </c>
      <c r="S75" s="53">
        <v>1</v>
      </c>
      <c r="T75" s="10">
        <v>24</v>
      </c>
      <c r="U75" s="53">
        <v>36</v>
      </c>
      <c r="V75" s="186">
        <f>U75*M75%</f>
        <v>7.0000000000000009</v>
      </c>
      <c r="W75" s="53"/>
      <c r="X75" s="53"/>
      <c r="Y75" s="53"/>
      <c r="Z75" s="53"/>
      <c r="AA75" s="53"/>
      <c r="AB75" s="53"/>
      <c r="AC75" s="53"/>
      <c r="AD75" s="29"/>
      <c r="AE75" s="29"/>
      <c r="AF75" s="29"/>
      <c r="AG75" s="29"/>
      <c r="AH75" s="29"/>
      <c r="AI75" s="29"/>
      <c r="AJ75" s="29"/>
      <c r="AK75" s="29"/>
    </row>
    <row r="76" spans="1:37" ht="23.25" hidden="1" customHeight="1" x14ac:dyDescent="0.25">
      <c r="A76" s="1" t="s">
        <v>98</v>
      </c>
      <c r="B76" s="15" t="s">
        <v>166</v>
      </c>
      <c r="C76" s="5" t="s">
        <v>167</v>
      </c>
      <c r="D76" s="6" t="s">
        <v>165</v>
      </c>
      <c r="E76" s="6" t="s">
        <v>102</v>
      </c>
      <c r="F76" s="6" t="s">
        <v>41</v>
      </c>
      <c r="G76" s="8"/>
      <c r="H76" s="5">
        <v>5</v>
      </c>
      <c r="I76" s="5">
        <v>5</v>
      </c>
      <c r="J76" s="5">
        <v>2</v>
      </c>
      <c r="K76" s="9">
        <v>35</v>
      </c>
      <c r="L76" s="9">
        <v>423</v>
      </c>
      <c r="M76" s="196">
        <f>(K76/L76)*100</f>
        <v>8.2742316784869967</v>
      </c>
      <c r="N76" s="10">
        <v>36</v>
      </c>
      <c r="O76" s="10">
        <v>15</v>
      </c>
      <c r="P76" s="26"/>
      <c r="Q76" s="187">
        <f t="shared" si="7"/>
        <v>4.4680851063829783</v>
      </c>
      <c r="R76" s="52">
        <v>1.5</v>
      </c>
      <c r="S76" s="53">
        <v>1</v>
      </c>
      <c r="T76" s="53">
        <v>36</v>
      </c>
      <c r="U76" s="53">
        <v>54</v>
      </c>
      <c r="V76" s="186">
        <f>U76*M76%</f>
        <v>4.4680851063829783</v>
      </c>
      <c r="W76" s="53"/>
      <c r="X76" s="53"/>
      <c r="Y76" s="53"/>
      <c r="Z76" s="53"/>
      <c r="AA76" s="53"/>
      <c r="AB76" s="53"/>
      <c r="AC76" s="53"/>
      <c r="AD76" s="29"/>
      <c r="AE76" s="29"/>
      <c r="AF76" s="29"/>
      <c r="AG76" s="29"/>
      <c r="AH76" s="29"/>
      <c r="AI76" s="29"/>
      <c r="AJ76" s="29"/>
      <c r="AK76" s="29"/>
    </row>
    <row r="77" spans="1:37" ht="23.25" hidden="1" customHeight="1" x14ac:dyDescent="0.25">
      <c r="A77" s="1" t="s">
        <v>104</v>
      </c>
      <c r="B77" s="15" t="s">
        <v>168</v>
      </c>
      <c r="C77" s="5" t="s">
        <v>169</v>
      </c>
      <c r="D77" s="6" t="s">
        <v>165</v>
      </c>
      <c r="E77" s="6" t="s">
        <v>102</v>
      </c>
      <c r="F77" s="6" t="s">
        <v>41</v>
      </c>
      <c r="G77" s="8"/>
      <c r="H77" s="5">
        <v>5</v>
      </c>
      <c r="I77" s="5">
        <v>5</v>
      </c>
      <c r="J77" s="5">
        <v>1</v>
      </c>
      <c r="K77" s="9">
        <v>35</v>
      </c>
      <c r="L77" s="9">
        <v>423</v>
      </c>
      <c r="M77" s="196">
        <f>(K77/L77)*100</f>
        <v>8.2742316784869967</v>
      </c>
      <c r="N77" s="10">
        <v>36</v>
      </c>
      <c r="O77" s="10">
        <v>15</v>
      </c>
      <c r="P77" s="26"/>
      <c r="Q77" s="187">
        <f t="shared" si="7"/>
        <v>4.4680851063829783</v>
      </c>
      <c r="R77" s="52">
        <v>1.5</v>
      </c>
      <c r="S77" s="53">
        <v>1</v>
      </c>
      <c r="T77" s="53">
        <v>36</v>
      </c>
      <c r="U77" s="53">
        <v>54</v>
      </c>
      <c r="V77" s="186">
        <f>U77*M77%</f>
        <v>4.4680851063829783</v>
      </c>
      <c r="W77" s="53"/>
      <c r="X77" s="53"/>
      <c r="Y77" s="53"/>
      <c r="Z77" s="53"/>
      <c r="AA77" s="53"/>
      <c r="AB77" s="53"/>
      <c r="AC77" s="53"/>
      <c r="AD77" s="29"/>
      <c r="AE77" s="29"/>
      <c r="AF77" s="29"/>
      <c r="AG77" s="29"/>
      <c r="AH77" s="29"/>
      <c r="AI77" s="29"/>
      <c r="AJ77" s="29"/>
      <c r="AK77" s="29"/>
    </row>
    <row r="78" spans="1:37" ht="27.75" hidden="1" customHeight="1" x14ac:dyDescent="0.25">
      <c r="A78" s="1" t="s">
        <v>107</v>
      </c>
      <c r="B78" s="15" t="s">
        <v>170</v>
      </c>
      <c r="C78" s="5" t="s">
        <v>171</v>
      </c>
      <c r="D78" s="6" t="s">
        <v>165</v>
      </c>
      <c r="E78" s="6" t="s">
        <v>102</v>
      </c>
      <c r="F78" s="6" t="s">
        <v>22</v>
      </c>
      <c r="G78" s="8"/>
      <c r="H78" s="5">
        <v>3</v>
      </c>
      <c r="I78" s="5">
        <v>3</v>
      </c>
      <c r="J78" s="5">
        <v>22</v>
      </c>
      <c r="K78" s="9">
        <v>35</v>
      </c>
      <c r="L78" s="9">
        <v>100</v>
      </c>
      <c r="M78" s="196">
        <f>(K78/L78)*100</f>
        <v>35</v>
      </c>
      <c r="N78" s="10">
        <v>24</v>
      </c>
      <c r="O78" s="10"/>
      <c r="P78" s="26"/>
      <c r="Q78" s="187">
        <f t="shared" si="7"/>
        <v>0</v>
      </c>
      <c r="R78" s="52">
        <v>1.5</v>
      </c>
      <c r="S78" s="53">
        <v>1</v>
      </c>
      <c r="T78" s="53"/>
      <c r="U78" s="53"/>
      <c r="V78" s="198"/>
      <c r="W78" s="53"/>
      <c r="X78" s="53"/>
      <c r="Y78" s="53"/>
      <c r="Z78" s="53"/>
      <c r="AA78" s="53"/>
      <c r="AB78" s="53"/>
      <c r="AC78" s="53"/>
      <c r="AD78" s="29"/>
      <c r="AE78" s="29"/>
      <c r="AF78" s="29"/>
      <c r="AG78" s="29"/>
      <c r="AH78" s="29"/>
      <c r="AI78" s="29"/>
      <c r="AJ78" s="29"/>
      <c r="AK78" s="29"/>
    </row>
    <row r="79" spans="1:37" ht="23.25" hidden="1" customHeight="1" x14ac:dyDescent="0.25">
      <c r="A79" s="184" t="s">
        <v>109</v>
      </c>
      <c r="B79" s="189" t="s">
        <v>146</v>
      </c>
      <c r="C79" s="165" t="s">
        <v>147</v>
      </c>
      <c r="D79" s="166" t="s">
        <v>172</v>
      </c>
      <c r="E79" s="167"/>
      <c r="F79" s="166" t="s">
        <v>41</v>
      </c>
      <c r="G79" s="168">
        <v>1</v>
      </c>
      <c r="H79" s="169"/>
      <c r="I79" s="169"/>
      <c r="J79" s="169"/>
      <c r="K79" s="188"/>
      <c r="L79" s="188"/>
      <c r="M79" s="188"/>
      <c r="N79" s="169"/>
      <c r="O79" s="169"/>
      <c r="P79" s="171"/>
      <c r="Q79" s="212"/>
      <c r="R79" s="173"/>
      <c r="S79" s="174"/>
      <c r="T79" s="174"/>
      <c r="U79" s="174"/>
      <c r="V79" s="174"/>
      <c r="W79" s="174"/>
      <c r="X79" s="174"/>
      <c r="Y79" s="174"/>
      <c r="Z79" s="174"/>
      <c r="AA79" s="174"/>
      <c r="AB79" s="174"/>
      <c r="AC79" s="174"/>
      <c r="AD79" s="176"/>
      <c r="AE79" s="176"/>
      <c r="AF79" s="176"/>
      <c r="AG79" s="176"/>
      <c r="AH79" s="176"/>
      <c r="AI79" s="176"/>
      <c r="AJ79" s="176"/>
      <c r="AK79" s="176"/>
    </row>
    <row r="80" spans="1:37" ht="23.25" hidden="1" customHeight="1" x14ac:dyDescent="0.25">
      <c r="A80" s="1" t="s">
        <v>114</v>
      </c>
      <c r="B80" s="21" t="s">
        <v>62</v>
      </c>
      <c r="C80" s="5" t="s">
        <v>149</v>
      </c>
      <c r="D80" s="22"/>
      <c r="E80" s="6" t="s">
        <v>64</v>
      </c>
      <c r="F80" s="6" t="s">
        <v>41</v>
      </c>
      <c r="G80" s="8"/>
      <c r="H80" s="5" t="s">
        <v>56</v>
      </c>
      <c r="I80" s="5" t="s">
        <v>56</v>
      </c>
      <c r="J80" s="10"/>
      <c r="K80" s="9">
        <v>0</v>
      </c>
      <c r="L80" s="9">
        <v>71</v>
      </c>
      <c r="M80" s="196">
        <f>(K80/L80)*100</f>
        <v>0</v>
      </c>
      <c r="N80" s="10"/>
      <c r="O80" s="10">
        <v>18</v>
      </c>
      <c r="P80" s="26"/>
      <c r="Q80" s="187">
        <f t="shared" si="7"/>
        <v>0</v>
      </c>
      <c r="R80" s="52"/>
      <c r="S80" s="53"/>
      <c r="T80" s="53"/>
      <c r="U80" s="53"/>
      <c r="V80" s="53"/>
      <c r="W80" s="53">
        <v>1</v>
      </c>
      <c r="X80" s="53">
        <v>3</v>
      </c>
      <c r="Y80" s="10">
        <v>18</v>
      </c>
      <c r="Z80" s="53">
        <f>X80*Y80</f>
        <v>54</v>
      </c>
      <c r="AA80" s="53">
        <f>Z80*M80%</f>
        <v>0</v>
      </c>
      <c r="AB80" s="53"/>
      <c r="AC80" s="53"/>
      <c r="AD80" s="29"/>
      <c r="AE80" s="29"/>
      <c r="AF80" s="29"/>
      <c r="AG80" s="29"/>
      <c r="AH80" s="29"/>
      <c r="AI80" s="29"/>
      <c r="AJ80" s="29"/>
      <c r="AK80" s="29"/>
    </row>
    <row r="81" spans="1:37" ht="23.25" hidden="1" customHeight="1" x14ac:dyDescent="0.25">
      <c r="A81" s="1" t="s">
        <v>115</v>
      </c>
      <c r="B81" s="21" t="s">
        <v>66</v>
      </c>
      <c r="C81" s="5" t="s">
        <v>151</v>
      </c>
      <c r="D81" s="22"/>
      <c r="E81" s="6" t="s">
        <v>64</v>
      </c>
      <c r="F81" s="6" t="s">
        <v>41</v>
      </c>
      <c r="G81" s="8"/>
      <c r="H81" s="5" t="s">
        <v>56</v>
      </c>
      <c r="I81" s="5" t="s">
        <v>56</v>
      </c>
      <c r="J81" s="10"/>
      <c r="K81" s="9">
        <v>13</v>
      </c>
      <c r="L81" s="9">
        <v>96</v>
      </c>
      <c r="M81" s="196">
        <f>(K81/L81)*100</f>
        <v>13.541666666666666</v>
      </c>
      <c r="N81" s="10"/>
      <c r="O81" s="10">
        <v>18</v>
      </c>
      <c r="P81" s="26"/>
      <c r="Q81" s="187">
        <f t="shared" si="7"/>
        <v>7.3124999999999991</v>
      </c>
      <c r="R81" s="52"/>
      <c r="S81" s="53"/>
      <c r="T81" s="53"/>
      <c r="U81" s="53"/>
      <c r="V81" s="53"/>
      <c r="W81" s="53">
        <v>1</v>
      </c>
      <c r="X81" s="53">
        <v>3</v>
      </c>
      <c r="Y81" s="10">
        <v>18</v>
      </c>
      <c r="Z81" s="53">
        <f>X81*Y81</f>
        <v>54</v>
      </c>
      <c r="AA81" s="198">
        <f>Z81*M81%</f>
        <v>7.3124999999999991</v>
      </c>
      <c r="AB81" s="53"/>
      <c r="AC81" s="53"/>
      <c r="AD81" s="29"/>
      <c r="AE81" s="29"/>
      <c r="AF81" s="29"/>
      <c r="AG81" s="29"/>
      <c r="AH81" s="29"/>
      <c r="AI81" s="29"/>
      <c r="AJ81" s="29"/>
      <c r="AK81" s="29"/>
    </row>
    <row r="82" spans="1:37" ht="23.25" hidden="1" customHeight="1" x14ac:dyDescent="0.25">
      <c r="A82" s="1" t="s">
        <v>173</v>
      </c>
      <c r="B82" s="21" t="s">
        <v>69</v>
      </c>
      <c r="C82" s="5" t="s">
        <v>153</v>
      </c>
      <c r="D82" s="22"/>
      <c r="E82" s="6" t="s">
        <v>64</v>
      </c>
      <c r="F82" s="6" t="s">
        <v>41</v>
      </c>
      <c r="G82" s="8"/>
      <c r="H82" s="5" t="s">
        <v>56</v>
      </c>
      <c r="I82" s="5" t="s">
        <v>56</v>
      </c>
      <c r="J82" s="10"/>
      <c r="K82" s="9">
        <v>21</v>
      </c>
      <c r="L82" s="9">
        <v>41</v>
      </c>
      <c r="M82" s="196">
        <f>(K82/L82)*100</f>
        <v>51.219512195121951</v>
      </c>
      <c r="N82" s="10"/>
      <c r="O82" s="10">
        <v>18</v>
      </c>
      <c r="P82" s="26"/>
      <c r="Q82" s="187">
        <f t="shared" si="7"/>
        <v>9.2195121951219505</v>
      </c>
      <c r="R82" s="52"/>
      <c r="S82" s="53"/>
      <c r="T82" s="53"/>
      <c r="U82" s="53"/>
      <c r="V82" s="53"/>
      <c r="W82" s="53">
        <v>1</v>
      </c>
      <c r="X82" s="53">
        <v>1</v>
      </c>
      <c r="Y82" s="10">
        <v>18</v>
      </c>
      <c r="Z82" s="53">
        <f>X82*Y82</f>
        <v>18</v>
      </c>
      <c r="AA82" s="198">
        <f>Z82*M82%</f>
        <v>9.2195121951219505</v>
      </c>
      <c r="AB82" s="53"/>
      <c r="AC82" s="53"/>
      <c r="AD82" s="29"/>
      <c r="AE82" s="29"/>
      <c r="AF82" s="29"/>
      <c r="AG82" s="29"/>
      <c r="AH82" s="29"/>
      <c r="AI82" s="29"/>
      <c r="AJ82" s="29"/>
      <c r="AK82" s="29"/>
    </row>
    <row r="83" spans="1:37" ht="23.25" hidden="1" customHeight="1" x14ac:dyDescent="0.25">
      <c r="A83" s="85"/>
      <c r="B83" s="86" t="s">
        <v>174</v>
      </c>
      <c r="C83" s="87"/>
      <c r="D83" s="84"/>
      <c r="E83" s="88"/>
      <c r="F83" s="88"/>
      <c r="G83" s="40"/>
      <c r="H83" s="87"/>
      <c r="I83" s="87"/>
      <c r="J83" s="38"/>
      <c r="K83" s="47"/>
      <c r="L83" s="47"/>
      <c r="M83" s="47"/>
      <c r="N83" s="38"/>
      <c r="O83" s="38"/>
      <c r="P83" s="41"/>
      <c r="Q83" s="213"/>
      <c r="R83" s="125"/>
      <c r="S83" s="135"/>
      <c r="T83" s="135"/>
      <c r="U83" s="135"/>
      <c r="V83" s="135"/>
      <c r="W83" s="135"/>
      <c r="X83" s="135"/>
      <c r="Y83" s="135"/>
      <c r="Z83" s="135"/>
      <c r="AA83" s="135"/>
      <c r="AB83" s="135"/>
      <c r="AC83" s="135"/>
      <c r="AD83" s="33"/>
      <c r="AE83" s="33"/>
      <c r="AF83" s="33"/>
      <c r="AG83" s="33"/>
      <c r="AH83" s="33"/>
      <c r="AI83" s="33"/>
      <c r="AJ83" s="33"/>
      <c r="AK83" s="33"/>
    </row>
    <row r="84" spans="1:37" ht="23.25" hidden="1" customHeight="1" x14ac:dyDescent="0.25">
      <c r="A84" s="1" t="s">
        <v>123</v>
      </c>
      <c r="B84" s="15" t="s">
        <v>159</v>
      </c>
      <c r="C84" s="5" t="s">
        <v>142</v>
      </c>
      <c r="D84" s="6" t="s">
        <v>120</v>
      </c>
      <c r="E84" s="6" t="s">
        <v>102</v>
      </c>
      <c r="F84" s="6" t="s">
        <v>22</v>
      </c>
      <c r="G84" s="8"/>
      <c r="H84" s="5" t="s">
        <v>36</v>
      </c>
      <c r="I84" s="5" t="s">
        <v>36</v>
      </c>
      <c r="J84" s="5" t="s">
        <v>24</v>
      </c>
      <c r="K84" s="9">
        <v>134</v>
      </c>
      <c r="L84" s="9">
        <v>174</v>
      </c>
      <c r="M84" s="196">
        <f>(K84/L84)*100</f>
        <v>77.011494252873561</v>
      </c>
      <c r="N84" s="10">
        <v>24</v>
      </c>
      <c r="O84" s="10"/>
      <c r="P84" s="26"/>
      <c r="Q84" s="187">
        <f t="shared" si="7"/>
        <v>27.72413793103448</v>
      </c>
      <c r="R84" s="52">
        <v>1.5</v>
      </c>
      <c r="S84" s="53">
        <v>1</v>
      </c>
      <c r="T84" s="53">
        <v>24</v>
      </c>
      <c r="U84" s="53">
        <v>36</v>
      </c>
      <c r="V84" s="186">
        <f>U84*M84%</f>
        <v>27.72413793103448</v>
      </c>
      <c r="W84" s="53">
        <v>1</v>
      </c>
      <c r="X84" s="53"/>
      <c r="Y84" s="53"/>
      <c r="Z84" s="53"/>
      <c r="AA84" s="53"/>
      <c r="AB84" s="53"/>
      <c r="AC84" s="53"/>
      <c r="AD84" s="29"/>
      <c r="AE84" s="29"/>
      <c r="AF84" s="29"/>
      <c r="AG84" s="29"/>
      <c r="AH84" s="29"/>
      <c r="AI84" s="29"/>
      <c r="AJ84" s="29"/>
      <c r="AK84" s="29"/>
    </row>
    <row r="85" spans="1:37" ht="23.25" hidden="1" customHeight="1" x14ac:dyDescent="0.25">
      <c r="A85" s="1" t="s">
        <v>126</v>
      </c>
      <c r="B85" s="15" t="s">
        <v>175</v>
      </c>
      <c r="C85" s="5" t="s">
        <v>132</v>
      </c>
      <c r="D85" s="6" t="s">
        <v>120</v>
      </c>
      <c r="E85" s="6" t="s">
        <v>102</v>
      </c>
      <c r="F85" s="6" t="s">
        <v>22</v>
      </c>
      <c r="G85" s="8"/>
      <c r="H85" s="5" t="s">
        <v>30</v>
      </c>
      <c r="I85" s="5" t="s">
        <v>30</v>
      </c>
      <c r="J85" s="5" t="s">
        <v>24</v>
      </c>
      <c r="K85" s="9">
        <v>134</v>
      </c>
      <c r="L85" s="9">
        <v>174</v>
      </c>
      <c r="M85" s="196">
        <f>(K85/L85)*100</f>
        <v>77.011494252873561</v>
      </c>
      <c r="N85" s="10">
        <v>24</v>
      </c>
      <c r="O85" s="10"/>
      <c r="P85" s="26"/>
      <c r="Q85" s="187">
        <f t="shared" si="7"/>
        <v>27.72413793103448</v>
      </c>
      <c r="R85" s="52">
        <v>1.5</v>
      </c>
      <c r="S85" s="53">
        <v>1</v>
      </c>
      <c r="T85" s="53">
        <v>24</v>
      </c>
      <c r="U85" s="53">
        <v>36</v>
      </c>
      <c r="V85" s="186">
        <f>U85*M85%</f>
        <v>27.72413793103448</v>
      </c>
      <c r="W85" s="53">
        <v>1</v>
      </c>
      <c r="X85" s="53"/>
      <c r="Y85" s="53"/>
      <c r="Z85" s="53"/>
      <c r="AA85" s="53"/>
      <c r="AB85" s="53"/>
      <c r="AC85" s="53"/>
      <c r="AD85" s="29"/>
      <c r="AE85" s="29"/>
      <c r="AF85" s="29"/>
      <c r="AG85" s="29"/>
      <c r="AH85" s="29"/>
      <c r="AI85" s="29"/>
      <c r="AJ85" s="29"/>
      <c r="AK85" s="29"/>
    </row>
    <row r="86" spans="1:37" ht="23.25" hidden="1" customHeight="1" x14ac:dyDescent="0.25">
      <c r="A86" s="188"/>
      <c r="B86" s="189" t="s">
        <v>122</v>
      </c>
      <c r="C86" s="167"/>
      <c r="D86" s="167"/>
      <c r="E86" s="167"/>
      <c r="F86" s="167"/>
      <c r="G86" s="168">
        <v>1</v>
      </c>
      <c r="H86" s="165">
        <v>3</v>
      </c>
      <c r="I86" s="165">
        <v>3</v>
      </c>
      <c r="J86" s="169"/>
      <c r="K86" s="188"/>
      <c r="L86" s="188"/>
      <c r="M86" s="188"/>
      <c r="N86" s="169"/>
      <c r="O86" s="169"/>
      <c r="P86" s="171"/>
      <c r="Q86" s="212"/>
      <c r="R86" s="173"/>
      <c r="S86" s="174"/>
      <c r="T86" s="174"/>
      <c r="U86" s="174"/>
      <c r="V86" s="174"/>
      <c r="W86" s="174"/>
      <c r="X86" s="174"/>
      <c r="Y86" s="174"/>
      <c r="Z86" s="174"/>
      <c r="AA86" s="174"/>
      <c r="AB86" s="174"/>
      <c r="AC86" s="174"/>
      <c r="AD86" s="176"/>
      <c r="AE86" s="176"/>
      <c r="AF86" s="176"/>
      <c r="AG86" s="176"/>
      <c r="AH86" s="176"/>
      <c r="AI86" s="176"/>
      <c r="AJ86" s="176"/>
      <c r="AK86" s="176"/>
    </row>
    <row r="87" spans="1:37" ht="23.25" hidden="1" customHeight="1" x14ac:dyDescent="0.25">
      <c r="A87" s="1" t="s">
        <v>176</v>
      </c>
      <c r="B87" s="21" t="s">
        <v>177</v>
      </c>
      <c r="C87" s="5" t="s">
        <v>178</v>
      </c>
      <c r="D87" s="6" t="s">
        <v>120</v>
      </c>
      <c r="E87" s="6" t="s">
        <v>179</v>
      </c>
      <c r="F87" s="6" t="s">
        <v>41</v>
      </c>
      <c r="G87" s="8"/>
      <c r="H87" s="10"/>
      <c r="I87" s="10"/>
      <c r="J87" s="5">
        <v>3</v>
      </c>
      <c r="K87" s="9">
        <v>24</v>
      </c>
      <c r="L87" s="9">
        <v>363</v>
      </c>
      <c r="M87" s="196">
        <f>(K87/L87)*100</f>
        <v>6.6115702479338845</v>
      </c>
      <c r="N87" s="10">
        <v>36</v>
      </c>
      <c r="O87" s="10"/>
      <c r="P87" s="26"/>
      <c r="Q87" s="187">
        <f t="shared" si="7"/>
        <v>3.5702479338842976</v>
      </c>
      <c r="R87" s="52">
        <v>1.5</v>
      </c>
      <c r="S87" s="53">
        <v>1</v>
      </c>
      <c r="T87" s="53">
        <v>36</v>
      </c>
      <c r="U87" s="53">
        <v>54</v>
      </c>
      <c r="V87" s="186">
        <f>U87*M87%</f>
        <v>3.5702479338842976</v>
      </c>
      <c r="W87" s="53">
        <v>1</v>
      </c>
      <c r="X87" s="53"/>
      <c r="Y87" s="53"/>
      <c r="Z87" s="53"/>
      <c r="AA87" s="53"/>
      <c r="AB87" s="53"/>
      <c r="AC87" s="53"/>
      <c r="AD87" s="29"/>
      <c r="AE87" s="29"/>
      <c r="AF87" s="29"/>
      <c r="AG87" s="29"/>
      <c r="AH87" s="29"/>
      <c r="AI87" s="29"/>
      <c r="AJ87" s="29"/>
      <c r="AK87" s="29"/>
    </row>
    <row r="88" spans="1:37" ht="23.25" hidden="1" customHeight="1" x14ac:dyDescent="0.25">
      <c r="A88" s="1" t="s">
        <v>180</v>
      </c>
      <c r="B88" s="21" t="s">
        <v>181</v>
      </c>
      <c r="C88" s="5" t="s">
        <v>182</v>
      </c>
      <c r="D88" s="6" t="s">
        <v>120</v>
      </c>
      <c r="E88" s="6" t="s">
        <v>179</v>
      </c>
      <c r="F88" s="6" t="s">
        <v>41</v>
      </c>
      <c r="G88" s="8"/>
      <c r="H88" s="10"/>
      <c r="I88" s="10"/>
      <c r="J88" s="10"/>
      <c r="K88" s="9">
        <v>24</v>
      </c>
      <c r="L88" s="9">
        <v>410</v>
      </c>
      <c r="M88" s="196">
        <f>(K88/L88)*100</f>
        <v>5.8536585365853666</v>
      </c>
      <c r="N88" s="10">
        <v>24</v>
      </c>
      <c r="O88" s="10"/>
      <c r="P88" s="26"/>
      <c r="Q88" s="187">
        <f t="shared" si="7"/>
        <v>2.1073170731707322</v>
      </c>
      <c r="R88" s="52">
        <v>1.5</v>
      </c>
      <c r="S88" s="53">
        <v>1</v>
      </c>
      <c r="T88" s="53">
        <v>24</v>
      </c>
      <c r="U88" s="53">
        <v>36</v>
      </c>
      <c r="V88" s="186">
        <f>U88*M88%</f>
        <v>2.1073170731707322</v>
      </c>
      <c r="W88" s="53">
        <v>1</v>
      </c>
      <c r="X88" s="53"/>
      <c r="Y88" s="53"/>
      <c r="Z88" s="53"/>
      <c r="AA88" s="53"/>
      <c r="AB88" s="53"/>
      <c r="AC88" s="53"/>
      <c r="AD88" s="29"/>
      <c r="AE88" s="29"/>
      <c r="AF88" s="29"/>
      <c r="AG88" s="29"/>
      <c r="AH88" s="29"/>
      <c r="AI88" s="29"/>
      <c r="AJ88" s="29"/>
      <c r="AK88" s="29"/>
    </row>
    <row r="89" spans="1:37" ht="23.25" hidden="1" customHeight="1" x14ac:dyDescent="0.25">
      <c r="A89" s="199"/>
      <c r="B89" s="1828" t="s">
        <v>262</v>
      </c>
      <c r="C89" s="1829"/>
      <c r="D89" s="1829"/>
      <c r="E89" s="1829"/>
      <c r="F89" s="1829"/>
      <c r="G89" s="1829"/>
      <c r="H89" s="1829"/>
      <c r="I89" s="1829"/>
      <c r="J89" s="1829"/>
      <c r="K89" s="1829"/>
      <c r="L89" s="1829"/>
      <c r="M89" s="1829"/>
      <c r="N89" s="221">
        <v>120</v>
      </c>
      <c r="O89" s="209">
        <v>117</v>
      </c>
      <c r="P89" s="209"/>
      <c r="Q89" s="210"/>
      <c r="R89" s="148"/>
      <c r="S89" s="149"/>
      <c r="T89" s="149"/>
      <c r="U89" s="149"/>
      <c r="V89" s="149"/>
      <c r="W89" s="149"/>
      <c r="X89" s="149"/>
      <c r="Y89" s="149"/>
      <c r="Z89" s="149"/>
      <c r="AA89" s="149"/>
      <c r="AB89" s="149"/>
      <c r="AC89" s="149"/>
      <c r="AD89" s="112"/>
      <c r="AE89" s="112"/>
      <c r="AF89" s="112"/>
      <c r="AG89" s="112"/>
      <c r="AH89" s="112"/>
      <c r="AI89" s="112"/>
      <c r="AJ89" s="112"/>
      <c r="AK89" s="112"/>
    </row>
    <row r="90" spans="1:37" ht="23.25" hidden="1" customHeight="1" x14ac:dyDescent="0.25">
      <c r="A90" s="214"/>
      <c r="B90" s="1828" t="s">
        <v>263</v>
      </c>
      <c r="C90" s="1829"/>
      <c r="D90" s="1829"/>
      <c r="E90" s="1829"/>
      <c r="F90" s="1829"/>
      <c r="G90" s="1829"/>
      <c r="H90" s="1829"/>
      <c r="I90" s="1829"/>
      <c r="J90" s="1829"/>
      <c r="K90" s="1829"/>
      <c r="L90" s="1829"/>
      <c r="M90" s="1829"/>
      <c r="N90" s="209">
        <v>114</v>
      </c>
      <c r="O90" s="209">
        <v>126</v>
      </c>
      <c r="P90" s="209"/>
      <c r="Q90" s="210"/>
      <c r="R90" s="148"/>
      <c r="S90" s="149"/>
      <c r="T90" s="149"/>
      <c r="U90" s="149"/>
      <c r="V90" s="149"/>
      <c r="W90" s="149"/>
      <c r="X90" s="149"/>
      <c r="Y90" s="149"/>
      <c r="Z90" s="149"/>
      <c r="AA90" s="149"/>
      <c r="AB90" s="149"/>
      <c r="AC90" s="149"/>
      <c r="AD90" s="112"/>
      <c r="AE90" s="112"/>
      <c r="AF90" s="218"/>
      <c r="AG90" s="112"/>
      <c r="AH90" s="218"/>
      <c r="AI90" s="112"/>
      <c r="AJ90" s="218"/>
      <c r="AK90" s="218"/>
    </row>
    <row r="91" spans="1:37" ht="23.25" hidden="1" customHeight="1" x14ac:dyDescent="0.25">
      <c r="A91" s="214"/>
      <c r="B91" s="1828" t="s">
        <v>264</v>
      </c>
      <c r="C91" s="1829"/>
      <c r="D91" s="1829"/>
      <c r="E91" s="1829"/>
      <c r="F91" s="1829"/>
      <c r="G91" s="1829"/>
      <c r="H91" s="1829"/>
      <c r="I91" s="1829"/>
      <c r="J91" s="1829"/>
      <c r="K91" s="1829"/>
      <c r="L91" s="1829"/>
      <c r="M91" s="1829"/>
      <c r="N91" s="209">
        <v>228</v>
      </c>
      <c r="O91" s="209">
        <v>72</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37" ht="23.25" hidden="1" customHeight="1" x14ac:dyDescent="0.25">
      <c r="A92" s="214"/>
      <c r="B92" s="1830" t="s">
        <v>265</v>
      </c>
      <c r="C92" s="1831"/>
      <c r="D92" s="1831"/>
      <c r="E92" s="1831"/>
      <c r="F92" s="1831"/>
      <c r="G92" s="1831"/>
      <c r="H92" s="1831"/>
      <c r="I92" s="1831"/>
      <c r="J92" s="1831"/>
      <c r="K92" s="1831"/>
      <c r="L92" s="1831"/>
      <c r="M92" s="1831"/>
      <c r="N92" s="209"/>
      <c r="O92" s="209"/>
      <c r="P92" s="209"/>
      <c r="Q92" s="210">
        <f>SUM(Q49:Q88)</f>
        <v>681.87471433392261</v>
      </c>
      <c r="R92" s="215"/>
      <c r="S92" s="220"/>
      <c r="T92" s="216"/>
      <c r="U92" s="216"/>
      <c r="V92" s="220"/>
      <c r="W92" s="216"/>
      <c r="X92" s="220"/>
      <c r="Y92" s="216"/>
      <c r="Z92" s="216"/>
      <c r="AA92" s="220"/>
      <c r="AB92" s="220"/>
      <c r="AC92" s="220"/>
      <c r="AD92" s="218"/>
      <c r="AE92" s="217"/>
      <c r="AF92" s="218"/>
      <c r="AG92" s="112"/>
      <c r="AH92" s="218"/>
      <c r="AI92" s="112"/>
      <c r="AJ92" s="218"/>
      <c r="AK92" s="218"/>
    </row>
    <row r="93" spans="1:37" ht="23.25" hidden="1" customHeight="1" x14ac:dyDescent="0.25">
      <c r="A93" s="110"/>
      <c r="B93" s="111"/>
      <c r="C93" s="111"/>
      <c r="D93" s="111"/>
      <c r="E93" s="111"/>
      <c r="F93" s="111"/>
      <c r="G93" s="111"/>
      <c r="H93" s="111"/>
      <c r="I93" s="111"/>
      <c r="J93" s="111"/>
      <c r="K93" s="111"/>
      <c r="L93" s="111"/>
      <c r="M93" s="111"/>
      <c r="N93" s="111"/>
      <c r="O93" s="111"/>
      <c r="P93" s="111"/>
      <c r="Q93" s="116"/>
      <c r="R93" s="150"/>
      <c r="S93" s="151"/>
      <c r="T93" s="151"/>
      <c r="U93" s="151"/>
      <c r="V93" s="151"/>
      <c r="W93" s="151"/>
      <c r="X93" s="151"/>
      <c r="Y93" s="151"/>
      <c r="Z93" s="151"/>
      <c r="AA93" s="151"/>
      <c r="AB93" s="151"/>
      <c r="AC93" s="151"/>
      <c r="AD93" s="109"/>
      <c r="AE93" s="109"/>
      <c r="AF93" s="109"/>
      <c r="AG93" s="109"/>
      <c r="AH93" s="109"/>
      <c r="AI93" s="109"/>
      <c r="AJ93" s="109"/>
      <c r="AK93" s="109"/>
    </row>
    <row r="94" spans="1:37" ht="23.25" customHeight="1" x14ac:dyDescent="0.2">
      <c r="A94" s="80"/>
      <c r="B94" s="96" t="str">
        <f>'M3C 2020-21 Histoir OR hypotez1'!C94</f>
        <v>LICENCE 2 HISTOIRE - ORLEANS</v>
      </c>
      <c r="C94" s="80">
        <f>'M3C 2020-21 Histoir OR hypotez1'!D94</f>
        <v>0</v>
      </c>
      <c r="D94" s="80"/>
      <c r="E94" s="80"/>
      <c r="F94" s="80"/>
      <c r="G94" s="80"/>
      <c r="H94" s="80"/>
      <c r="I94" s="80"/>
      <c r="J94" s="80"/>
      <c r="K94" s="97"/>
      <c r="L94" s="97"/>
      <c r="M94" s="97"/>
      <c r="N94" s="80"/>
      <c r="O94" s="80"/>
      <c r="P94" s="98"/>
      <c r="Q94" s="99"/>
      <c r="R94" s="133"/>
      <c r="S94" s="152"/>
      <c r="T94" s="152"/>
      <c r="U94" s="152"/>
      <c r="V94" s="152"/>
      <c r="W94" s="152"/>
      <c r="X94" s="152"/>
      <c r="Y94" s="152"/>
      <c r="Z94" s="152"/>
      <c r="AA94" s="152"/>
      <c r="AB94" s="152"/>
      <c r="AC94" s="152"/>
      <c r="AD94" s="81"/>
      <c r="AE94" s="81"/>
      <c r="AF94" s="81"/>
      <c r="AG94" s="81"/>
      <c r="AH94" s="81"/>
      <c r="AI94" s="81"/>
      <c r="AJ94" s="81"/>
      <c r="AK94" s="81"/>
    </row>
    <row r="95" spans="1:37" ht="27" customHeight="1" x14ac:dyDescent="0.25">
      <c r="A95" s="1" t="s">
        <v>17</v>
      </c>
      <c r="B95" s="15" t="e">
        <f>'M3C 2020-21 Histoir OR hypotez1'!#REF!</f>
        <v>#REF!</v>
      </c>
      <c r="C95" s="5" t="e">
        <f>'M3C 2020-21 Histoir OR hypotez1'!#REF!</f>
        <v>#REF!</v>
      </c>
      <c r="D95" s="6" t="s">
        <v>130</v>
      </c>
      <c r="E95" s="11" t="s">
        <v>29</v>
      </c>
      <c r="F95" s="6" t="s">
        <v>22</v>
      </c>
      <c r="G95" s="8"/>
      <c r="H95" s="5" t="s">
        <v>23</v>
      </c>
      <c r="I95" s="5" t="s">
        <v>23</v>
      </c>
      <c r="J95" s="5" t="s">
        <v>31</v>
      </c>
      <c r="K95" s="9">
        <v>59</v>
      </c>
      <c r="L95" s="9">
        <v>90</v>
      </c>
      <c r="M95" s="196">
        <f t="shared" ref="M95:M131" si="8">(K95/L95)*100</f>
        <v>65.555555555555557</v>
      </c>
      <c r="N95" s="256" t="e">
        <f>'M3C 2020-21 Histoir OR hypotez1'!#REF!</f>
        <v>#REF!</v>
      </c>
      <c r="O95" s="256" t="e">
        <f>'M3C 2020-21 Histoir OR hypotez1'!#REF!</f>
        <v>#REF!</v>
      </c>
      <c r="P95" s="26" t="e">
        <f>'M3C 2020-21 Histoir OR hypotez1'!#REF!</f>
        <v>#REF!</v>
      </c>
      <c r="Q95" s="187">
        <f t="shared" ref="Q95:Q111" si="9">V95+AA95+AF95+AK95</f>
        <v>23.6</v>
      </c>
      <c r="R95" s="52">
        <v>1.5</v>
      </c>
      <c r="S95" s="53">
        <v>1</v>
      </c>
      <c r="T95" s="53">
        <v>24</v>
      </c>
      <c r="U95" s="53">
        <v>36</v>
      </c>
      <c r="V95" s="186">
        <f>U95*M95%</f>
        <v>23.6</v>
      </c>
      <c r="W95" s="53"/>
      <c r="X95" s="53"/>
      <c r="Y95" s="53"/>
      <c r="Z95" s="53"/>
      <c r="AA95" s="198"/>
      <c r="AB95" s="53"/>
      <c r="AC95" s="53"/>
      <c r="AD95" s="46"/>
      <c r="AE95" s="46"/>
      <c r="AF95" s="46"/>
      <c r="AG95" s="46"/>
      <c r="AH95" s="46"/>
      <c r="AI95" s="46"/>
      <c r="AJ95" s="46"/>
      <c r="AK95" s="46"/>
    </row>
    <row r="96" spans="1:37" ht="27" customHeight="1" x14ac:dyDescent="0.25">
      <c r="A96" s="1" t="s">
        <v>17</v>
      </c>
      <c r="B96" s="15" t="e">
        <f>'M3C 2020-21 Histoir OR hypotez1'!#REF!</f>
        <v>#REF!</v>
      </c>
      <c r="C96" s="5" t="e">
        <f>'M3C 2020-21 Histoir OR hypotez1'!#REF!</f>
        <v>#REF!</v>
      </c>
      <c r="D96" s="6" t="s">
        <v>130</v>
      </c>
      <c r="E96" s="11"/>
      <c r="F96" s="6" t="s">
        <v>22</v>
      </c>
      <c r="G96" s="8"/>
      <c r="H96" s="5" t="s">
        <v>23</v>
      </c>
      <c r="I96" s="5" t="s">
        <v>23</v>
      </c>
      <c r="J96" s="5" t="s">
        <v>31</v>
      </c>
      <c r="K96" s="9">
        <v>59</v>
      </c>
      <c r="L96" s="9">
        <v>84</v>
      </c>
      <c r="M96" s="196">
        <f t="shared" si="8"/>
        <v>70.238095238095227</v>
      </c>
      <c r="N96" s="256" t="e">
        <f>'M3C 2020-21 Histoir OR hypotez1'!#REF!</f>
        <v>#REF!</v>
      </c>
      <c r="O96" s="256" t="e">
        <f>'M3C 2020-21 Histoir OR hypotez1'!#REF!</f>
        <v>#REF!</v>
      </c>
      <c r="P96" s="26" t="e">
        <f>'M3C 2020-21 Histoir OR hypotez1'!#REF!</f>
        <v>#REF!</v>
      </c>
      <c r="Q96" s="187">
        <f t="shared" si="9"/>
        <v>33.714285714285708</v>
      </c>
      <c r="R96" s="52"/>
      <c r="S96" s="53"/>
      <c r="T96" s="53"/>
      <c r="U96" s="53"/>
      <c r="V96" s="186"/>
      <c r="W96" s="53">
        <v>1</v>
      </c>
      <c r="X96" s="53">
        <v>2</v>
      </c>
      <c r="Y96" s="53">
        <v>24</v>
      </c>
      <c r="Z96" s="53">
        <f>X96*Y96</f>
        <v>48</v>
      </c>
      <c r="AA96" s="198">
        <f>M96*Z96%</f>
        <v>33.714285714285708</v>
      </c>
      <c r="AB96" s="53"/>
      <c r="AC96" s="53"/>
      <c r="AD96" s="46"/>
      <c r="AE96" s="46"/>
      <c r="AF96" s="46"/>
      <c r="AG96" s="46"/>
      <c r="AH96" s="46"/>
      <c r="AI96" s="46"/>
      <c r="AJ96" s="46"/>
      <c r="AK96" s="46"/>
    </row>
    <row r="97" spans="1:37" ht="25.5" customHeight="1" x14ac:dyDescent="0.25">
      <c r="A97" s="1" t="s">
        <v>25</v>
      </c>
      <c r="B97" s="15" t="str">
        <f>'M3C 2020-21 Histoir OR hypotez1'!C109</f>
        <v>Histoire moderne : fondements institutionnels et politiques</v>
      </c>
      <c r="C97" s="5" t="str">
        <f>'M3C 2020-21 Histoir OR hypotez1'!D109</f>
        <v>LOL3E20</v>
      </c>
      <c r="D97" s="6" t="s">
        <v>130</v>
      </c>
      <c r="E97" s="11"/>
      <c r="F97" s="6" t="s">
        <v>22</v>
      </c>
      <c r="G97" s="8"/>
      <c r="H97" s="5" t="s">
        <v>23</v>
      </c>
      <c r="I97" s="5" t="s">
        <v>23</v>
      </c>
      <c r="J97" s="5" t="s">
        <v>24</v>
      </c>
      <c r="K97" s="9">
        <v>61</v>
      </c>
      <c r="L97" s="9">
        <v>61</v>
      </c>
      <c r="M97" s="196">
        <f t="shared" si="8"/>
        <v>100</v>
      </c>
      <c r="N97" s="10">
        <f>'M3C 2020-21 Histoir OR hypotez1'!N109</f>
        <v>24</v>
      </c>
      <c r="O97" s="10">
        <f>'M3C 2020-21 Histoir OR hypotez1'!P109</f>
        <v>24</v>
      </c>
      <c r="P97" s="26">
        <f>'M3C 2020-21 Histoir OR hypotez1'!S109</f>
        <v>0</v>
      </c>
      <c r="Q97" s="187">
        <f t="shared" si="9"/>
        <v>84</v>
      </c>
      <c r="R97" s="52">
        <v>1.5</v>
      </c>
      <c r="S97" s="53">
        <v>1</v>
      </c>
      <c r="T97" s="53">
        <v>24</v>
      </c>
      <c r="U97" s="53">
        <v>36</v>
      </c>
      <c r="V97" s="134">
        <f>U97*M97%</f>
        <v>36</v>
      </c>
      <c r="W97" s="53">
        <v>1</v>
      </c>
      <c r="X97" s="53">
        <v>2</v>
      </c>
      <c r="Y97" s="53">
        <v>24</v>
      </c>
      <c r="Z97" s="53">
        <f>X97*Y97</f>
        <v>48</v>
      </c>
      <c r="AA97" s="53">
        <f>M97*Z97%</f>
        <v>48</v>
      </c>
      <c r="AB97" s="53"/>
      <c r="AC97" s="53"/>
      <c r="AD97" s="46"/>
      <c r="AE97" s="46"/>
      <c r="AF97" s="46"/>
      <c r="AG97" s="46"/>
      <c r="AH97" s="46"/>
      <c r="AI97" s="46"/>
      <c r="AJ97" s="46"/>
      <c r="AK97" s="46"/>
    </row>
    <row r="98" spans="1:37" ht="23.25" customHeight="1" x14ac:dyDescent="0.25">
      <c r="A98" s="184" t="s">
        <v>32</v>
      </c>
      <c r="B98" s="189" t="str">
        <f>'M3C 2020-21 Histoir OR hypotez1'!C101</f>
        <v>Choix langue vivante S3</v>
      </c>
      <c r="C98" s="165">
        <f>'M3C 2020-21 Histoir OR hypotez1'!D101</f>
        <v>0</v>
      </c>
      <c r="D98" s="166" t="s">
        <v>130</v>
      </c>
      <c r="E98" s="167"/>
      <c r="F98" s="166" t="s">
        <v>41</v>
      </c>
      <c r="G98" s="168">
        <v>1</v>
      </c>
      <c r="H98" s="169"/>
      <c r="I98" s="169"/>
      <c r="J98" s="169"/>
      <c r="K98" s="188"/>
      <c r="L98" s="188"/>
      <c r="M98" s="188"/>
      <c r="N98" s="169"/>
      <c r="O98" s="169"/>
      <c r="P98" s="171"/>
      <c r="Q98" s="212"/>
      <c r="R98" s="173"/>
      <c r="S98" s="174"/>
      <c r="T98" s="174"/>
      <c r="U98" s="174"/>
      <c r="V98" s="174"/>
      <c r="W98" s="174"/>
      <c r="X98" s="174"/>
      <c r="Y98" s="174"/>
      <c r="Z98" s="174"/>
      <c r="AA98" s="174"/>
      <c r="AB98" s="174"/>
      <c r="AC98" s="174"/>
      <c r="AD98" s="222"/>
      <c r="AE98" s="222"/>
      <c r="AF98" s="222"/>
      <c r="AG98" s="222"/>
      <c r="AH98" s="222"/>
      <c r="AI98" s="222"/>
      <c r="AJ98" s="222"/>
      <c r="AK98" s="222"/>
    </row>
    <row r="99" spans="1:37" ht="23.25" customHeight="1" x14ac:dyDescent="0.25">
      <c r="A99" s="1" t="s">
        <v>184</v>
      </c>
      <c r="B99" s="21" t="str">
        <f>'M3C 2020-21 Histoir OR hypotez1'!C102</f>
        <v>Allemand S3</v>
      </c>
      <c r="C99" s="5" t="str">
        <f>'M3C 2020-21 Histoir OR hypotez1'!D102</f>
        <v>LOL3B6A
LOL3C6A
LOL3D6A
LOL3DH41
LOL3E3A
LOL3G8A
LOL3H5A</v>
      </c>
      <c r="D99" s="6" t="s">
        <v>130</v>
      </c>
      <c r="E99" s="6" t="s">
        <v>64</v>
      </c>
      <c r="F99" s="6" t="s">
        <v>41</v>
      </c>
      <c r="G99" s="8"/>
      <c r="H99" s="5" t="s">
        <v>56</v>
      </c>
      <c r="I99" s="5" t="s">
        <v>56</v>
      </c>
      <c r="J99" s="10"/>
      <c r="K99" s="9">
        <v>2</v>
      </c>
      <c r="L99" s="9">
        <v>100</v>
      </c>
      <c r="M99" s="196">
        <f t="shared" si="8"/>
        <v>2</v>
      </c>
      <c r="N99" s="10">
        <f>'M3C 2020-21 Histoir OR hypotez1'!N102</f>
        <v>0</v>
      </c>
      <c r="O99" s="10">
        <f>'M3C 2020-21 Histoir OR hypotez1'!P102</f>
        <v>18</v>
      </c>
      <c r="P99" s="26">
        <f>'M3C 2020-21 Histoir OR hypotez1'!S102</f>
        <v>0</v>
      </c>
      <c r="Q99" s="187">
        <f t="shared" si="9"/>
        <v>1.08</v>
      </c>
      <c r="R99" s="52"/>
      <c r="S99" s="53"/>
      <c r="T99" s="53"/>
      <c r="U99" s="53"/>
      <c r="V99" s="53"/>
      <c r="W99" s="53">
        <v>1</v>
      </c>
      <c r="X99" s="53">
        <v>3</v>
      </c>
      <c r="Y99" s="10">
        <v>18</v>
      </c>
      <c r="Z99" s="53">
        <f t="shared" ref="Z99:Z108" si="10">X99*Y99</f>
        <v>54</v>
      </c>
      <c r="AA99" s="198">
        <f t="shared" ref="AA99:AA104" si="11">M99*Z99%</f>
        <v>1.08</v>
      </c>
      <c r="AB99" s="53"/>
      <c r="AC99" s="53"/>
      <c r="AD99" s="46"/>
      <c r="AE99" s="46"/>
      <c r="AF99" s="46"/>
      <c r="AG99" s="46"/>
      <c r="AH99" s="46"/>
      <c r="AI99" s="46"/>
      <c r="AJ99" s="46"/>
      <c r="AK99" s="46"/>
    </row>
    <row r="100" spans="1:37" ht="23.25" customHeight="1" x14ac:dyDescent="0.25">
      <c r="A100" s="1" t="s">
        <v>185</v>
      </c>
      <c r="B100" s="21" t="str">
        <f>'M3C 2020-21 Histoir OR hypotez1'!C103</f>
        <v>Anglais S3</v>
      </c>
      <c r="C100" s="5" t="str">
        <f>'M3C 2020-21 Histoir OR hypotez1'!D103</f>
        <v>LOL3C6B
LOL3D6B
LOL3DH40
LOL3E3B
LOL3G8B
LOL3H5B</v>
      </c>
      <c r="D100" s="6" t="s">
        <v>130</v>
      </c>
      <c r="E100" s="6" t="s">
        <v>64</v>
      </c>
      <c r="F100" s="6" t="s">
        <v>41</v>
      </c>
      <c r="G100" s="8"/>
      <c r="H100" s="5" t="s">
        <v>56</v>
      </c>
      <c r="I100" s="5" t="s">
        <v>56</v>
      </c>
      <c r="J100" s="10"/>
      <c r="K100" s="9">
        <v>50</v>
      </c>
      <c r="L100" s="9">
        <v>50</v>
      </c>
      <c r="M100" s="196">
        <f t="shared" si="8"/>
        <v>100</v>
      </c>
      <c r="N100" s="10">
        <f>'M3C 2020-21 Histoir OR hypotez1'!N103</f>
        <v>0</v>
      </c>
      <c r="O100" s="10">
        <f>'M3C 2020-21 Histoir OR hypotez1'!P103</f>
        <v>18</v>
      </c>
      <c r="P100" s="26">
        <f>'M3C 2020-21 Histoir OR hypotez1'!S103</f>
        <v>0</v>
      </c>
      <c r="Q100" s="187">
        <f t="shared" si="9"/>
        <v>36</v>
      </c>
      <c r="R100" s="52"/>
      <c r="S100" s="53"/>
      <c r="T100" s="53"/>
      <c r="U100" s="53"/>
      <c r="V100" s="53"/>
      <c r="W100" s="53">
        <v>1</v>
      </c>
      <c r="X100" s="53">
        <v>2</v>
      </c>
      <c r="Y100" s="10">
        <v>18</v>
      </c>
      <c r="Z100" s="53">
        <f t="shared" si="10"/>
        <v>36</v>
      </c>
      <c r="AA100" s="198">
        <f t="shared" si="11"/>
        <v>36</v>
      </c>
      <c r="AB100" s="53"/>
      <c r="AC100" s="53"/>
      <c r="AD100" s="46"/>
      <c r="AE100" s="46"/>
      <c r="AF100" s="46"/>
      <c r="AG100" s="46"/>
      <c r="AH100" s="46"/>
      <c r="AI100" s="46"/>
      <c r="AJ100" s="46"/>
      <c r="AK100" s="46"/>
    </row>
    <row r="101" spans="1:37" ht="23.25" customHeight="1" x14ac:dyDescent="0.25">
      <c r="A101" s="1" t="s">
        <v>186</v>
      </c>
      <c r="B101" s="21" t="str">
        <f>'M3C 2020-21 Histoir OR hypotez1'!C104</f>
        <v>Espagnol S3</v>
      </c>
      <c r="C101" s="5" t="str">
        <f>'M3C 2020-21 Histoir OR hypotez1'!D104</f>
        <v>LOL3B6B
LOL3D6C
LOL3DH42
LOL3E3C
LOL3G8C
LOL3H5C</v>
      </c>
      <c r="D101" s="6" t="s">
        <v>130</v>
      </c>
      <c r="E101" s="6" t="s">
        <v>64</v>
      </c>
      <c r="F101" s="6" t="s">
        <v>41</v>
      </c>
      <c r="G101" s="8"/>
      <c r="H101" s="5" t="s">
        <v>56</v>
      </c>
      <c r="I101" s="5" t="s">
        <v>56</v>
      </c>
      <c r="J101" s="10"/>
      <c r="K101" s="9">
        <v>7</v>
      </c>
      <c r="L101" s="9">
        <v>14</v>
      </c>
      <c r="M101" s="196">
        <f t="shared" si="8"/>
        <v>50</v>
      </c>
      <c r="N101" s="10">
        <f>'M3C 2020-21 Histoir OR hypotez1'!N104</f>
        <v>0</v>
      </c>
      <c r="O101" s="10">
        <f>'M3C 2020-21 Histoir OR hypotez1'!P104</f>
        <v>18</v>
      </c>
      <c r="P101" s="26">
        <f>'M3C 2020-21 Histoir OR hypotez1'!S104</f>
        <v>0</v>
      </c>
      <c r="Q101" s="187">
        <f t="shared" si="9"/>
        <v>9</v>
      </c>
      <c r="R101" s="52"/>
      <c r="S101" s="53"/>
      <c r="T101" s="53"/>
      <c r="U101" s="53"/>
      <c r="V101" s="53"/>
      <c r="W101" s="53">
        <v>1</v>
      </c>
      <c r="X101" s="53">
        <v>1</v>
      </c>
      <c r="Y101" s="10">
        <v>18</v>
      </c>
      <c r="Z101" s="53">
        <f t="shared" si="10"/>
        <v>18</v>
      </c>
      <c r="AA101" s="198">
        <f t="shared" si="11"/>
        <v>9</v>
      </c>
      <c r="AB101" s="53"/>
      <c r="AC101" s="53"/>
      <c r="AD101" s="46"/>
      <c r="AE101" s="46"/>
      <c r="AF101" s="46"/>
      <c r="AG101" s="46"/>
      <c r="AH101" s="46"/>
      <c r="AI101" s="46"/>
      <c r="AJ101" s="46"/>
      <c r="AK101" s="46"/>
    </row>
    <row r="102" spans="1:37" ht="23.25" customHeight="1" x14ac:dyDescent="0.25">
      <c r="A102" s="1" t="s">
        <v>37</v>
      </c>
      <c r="B102" s="15" t="str">
        <f>'M3C 2020-21 Histoir OR hypotez1'!C110</f>
        <v>Latin S3</v>
      </c>
      <c r="C102" s="5" t="str">
        <f>'M3C 2020-21 Histoir OR hypotez1'!D110</f>
        <v>LOL3E50</v>
      </c>
      <c r="D102" s="6" t="s">
        <v>130</v>
      </c>
      <c r="E102" s="16" t="s">
        <v>83</v>
      </c>
      <c r="F102" s="6" t="s">
        <v>41</v>
      </c>
      <c r="G102" s="8"/>
      <c r="H102" s="5" t="s">
        <v>56</v>
      </c>
      <c r="I102" s="5" t="s">
        <v>56</v>
      </c>
      <c r="J102" s="10"/>
      <c r="K102" s="9">
        <v>60</v>
      </c>
      <c r="L102" s="9">
        <v>60</v>
      </c>
      <c r="M102" s="196">
        <f t="shared" si="8"/>
        <v>100</v>
      </c>
      <c r="N102" s="10">
        <f>'M3C 2020-21 Histoir OR hypotez1'!N110</f>
        <v>0</v>
      </c>
      <c r="O102" s="10">
        <f>'M3C 2020-21 Histoir OR hypotez1'!P110</f>
        <v>20</v>
      </c>
      <c r="P102" s="26">
        <f>'M3C 2020-21 Histoir OR hypotez1'!S110</f>
        <v>0</v>
      </c>
      <c r="Q102" s="187">
        <f t="shared" si="9"/>
        <v>40</v>
      </c>
      <c r="R102" s="52"/>
      <c r="S102" s="53"/>
      <c r="T102" s="53"/>
      <c r="U102" s="53"/>
      <c r="V102" s="53"/>
      <c r="W102" s="53">
        <v>1</v>
      </c>
      <c r="X102" s="53">
        <v>2</v>
      </c>
      <c r="Y102" s="10">
        <v>20</v>
      </c>
      <c r="Z102" s="53">
        <f t="shared" si="10"/>
        <v>40</v>
      </c>
      <c r="AA102" s="198">
        <f t="shared" si="11"/>
        <v>40</v>
      </c>
      <c r="AB102" s="53"/>
      <c r="AC102" s="53"/>
      <c r="AD102" s="46"/>
      <c r="AE102" s="46"/>
      <c r="AF102" s="46"/>
      <c r="AG102" s="46"/>
      <c r="AH102" s="46"/>
      <c r="AI102" s="46"/>
      <c r="AJ102" s="46"/>
      <c r="AK102" s="46"/>
    </row>
    <row r="103" spans="1:37" ht="23.25" customHeight="1" x14ac:dyDescent="0.25">
      <c r="A103" s="1" t="s">
        <v>43</v>
      </c>
      <c r="B103" s="15" t="str">
        <f>'M3C 2020-21 Histoir OR hypotez1'!C98</f>
        <v>Informatique/bureautique (salle informatique)</v>
      </c>
      <c r="C103" s="5" t="str">
        <f>'M3C 2020-21 Histoir OR hypotez1'!D98</f>
        <v>LOL3E40
LOL3G90</v>
      </c>
      <c r="D103" s="6" t="s">
        <v>130</v>
      </c>
      <c r="E103" s="6" t="s">
        <v>187</v>
      </c>
      <c r="F103" s="6" t="s">
        <v>41</v>
      </c>
      <c r="G103" s="8"/>
      <c r="H103" s="5" t="s">
        <v>56</v>
      </c>
      <c r="I103" s="5" t="s">
        <v>56</v>
      </c>
      <c r="J103" s="10"/>
      <c r="K103" s="9">
        <v>56</v>
      </c>
      <c r="L103" s="9">
        <v>202</v>
      </c>
      <c r="M103" s="196">
        <f t="shared" si="8"/>
        <v>27.722772277227726</v>
      </c>
      <c r="N103" s="10">
        <f>'M3C 2020-21 Histoir OR hypotez1'!N98</f>
        <v>12</v>
      </c>
      <c r="O103" s="10">
        <f>'M3C 2020-21 Histoir OR hypotez1'!P98</f>
        <v>12</v>
      </c>
      <c r="P103" s="26">
        <f>'M3C 2020-21 Histoir OR hypotez1'!S98</f>
        <v>0</v>
      </c>
      <c r="Q103" s="187">
        <f t="shared" si="9"/>
        <v>33.267326732673268</v>
      </c>
      <c r="R103" s="52"/>
      <c r="S103" s="53"/>
      <c r="T103" s="53"/>
      <c r="U103" s="53"/>
      <c r="V103" s="53"/>
      <c r="W103" s="53">
        <v>1</v>
      </c>
      <c r="X103" s="53">
        <v>5</v>
      </c>
      <c r="Y103" s="10">
        <v>24</v>
      </c>
      <c r="Z103" s="53">
        <f t="shared" si="10"/>
        <v>120</v>
      </c>
      <c r="AA103" s="198">
        <f t="shared" si="11"/>
        <v>33.267326732673268</v>
      </c>
      <c r="AB103" s="53"/>
      <c r="AC103" s="53"/>
      <c r="AD103" s="46"/>
      <c r="AE103" s="46"/>
      <c r="AF103" s="46"/>
      <c r="AG103" s="46"/>
      <c r="AH103" s="46"/>
      <c r="AI103" s="46"/>
      <c r="AJ103" s="46"/>
      <c r="AK103" s="46"/>
    </row>
    <row r="104" spans="1:37" ht="23.25" customHeight="1" x14ac:dyDescent="0.25">
      <c r="A104" s="1" t="s">
        <v>46</v>
      </c>
      <c r="B104" s="15" t="e">
        <f>'M3C 2020-21 Histoir OR hypotez1'!#REF!</f>
        <v>#REF!</v>
      </c>
      <c r="C104" s="5" t="e">
        <f>'M3C 2020-21 Histoir OR hypotez1'!#REF!</f>
        <v>#REF!</v>
      </c>
      <c r="D104" s="6" t="s">
        <v>130</v>
      </c>
      <c r="E104" s="6" t="s">
        <v>64</v>
      </c>
      <c r="F104" s="6" t="s">
        <v>41</v>
      </c>
      <c r="G104" s="8">
        <v>1</v>
      </c>
      <c r="H104" s="5" t="s">
        <v>56</v>
      </c>
      <c r="I104" s="5" t="s">
        <v>56</v>
      </c>
      <c r="J104" s="10"/>
      <c r="K104" s="14"/>
      <c r="L104" s="14"/>
      <c r="M104" s="196"/>
      <c r="N104" s="10" t="e">
        <f>'M3C 2020-21 Histoir OR hypotez1'!#REF!</f>
        <v>#REF!</v>
      </c>
      <c r="O104" s="10" t="e">
        <f>'M3C 2020-21 Histoir OR hypotez1'!#REF!</f>
        <v>#REF!</v>
      </c>
      <c r="P104" s="26" t="e">
        <f>'M3C 2020-21 Histoir OR hypotez1'!#REF!</f>
        <v>#REF!</v>
      </c>
      <c r="Q104" s="187">
        <f t="shared" si="9"/>
        <v>0</v>
      </c>
      <c r="R104" s="52"/>
      <c r="S104" s="53"/>
      <c r="T104" s="53"/>
      <c r="U104" s="53"/>
      <c r="V104" s="53"/>
      <c r="W104" s="53">
        <v>1</v>
      </c>
      <c r="X104" s="53"/>
      <c r="Y104" s="10">
        <v>15</v>
      </c>
      <c r="Z104" s="53">
        <f t="shared" si="10"/>
        <v>0</v>
      </c>
      <c r="AA104" s="198">
        <f t="shared" si="11"/>
        <v>0</v>
      </c>
      <c r="AB104" s="53"/>
      <c r="AC104" s="53"/>
      <c r="AD104" s="46"/>
      <c r="AE104" s="46"/>
      <c r="AF104" s="46"/>
      <c r="AG104" s="46"/>
      <c r="AH104" s="46"/>
      <c r="AI104" s="46"/>
      <c r="AJ104" s="46"/>
      <c r="AK104" s="46"/>
    </row>
    <row r="105" spans="1:37" ht="30.75" customHeight="1" x14ac:dyDescent="0.25">
      <c r="A105" s="1" t="s">
        <v>222</v>
      </c>
      <c r="B105" s="21" t="e">
        <f>'M3C 2020-21 Histoir OR hypotez1'!#REF!</f>
        <v>#REF!</v>
      </c>
      <c r="C105" s="5" t="e">
        <f>'M3C 2020-21 Histoir OR hypotez1'!#REF!</f>
        <v>#REF!</v>
      </c>
      <c r="D105" s="11"/>
      <c r="E105" s="11"/>
      <c r="F105" s="11"/>
      <c r="G105" s="8"/>
      <c r="H105" s="5" t="s">
        <v>30</v>
      </c>
      <c r="I105" s="5" t="s">
        <v>30</v>
      </c>
      <c r="J105" s="10"/>
      <c r="K105" s="9">
        <v>27</v>
      </c>
      <c r="L105" s="9">
        <v>27</v>
      </c>
      <c r="M105" s="196">
        <f>(K105/L105)*100</f>
        <v>100</v>
      </c>
      <c r="N105" s="10" t="e">
        <f>'M3C 2020-21 Histoir OR hypotez1'!#REF!</f>
        <v>#REF!</v>
      </c>
      <c r="O105" s="10" t="e">
        <f>'M3C 2020-21 Histoir OR hypotez1'!#REF!</f>
        <v>#REF!</v>
      </c>
      <c r="P105" s="26" t="e">
        <f>'M3C 2020-21 Histoir OR hypotez1'!#REF!</f>
        <v>#REF!</v>
      </c>
      <c r="Q105" s="187">
        <v>0</v>
      </c>
      <c r="R105" s="52">
        <v>1.5</v>
      </c>
      <c r="S105" s="53">
        <v>1</v>
      </c>
      <c r="T105" s="53">
        <v>15</v>
      </c>
      <c r="U105" s="53">
        <v>22.5</v>
      </c>
      <c r="V105" s="134">
        <f>U105*M105%</f>
        <v>22.5</v>
      </c>
      <c r="W105" s="53"/>
      <c r="X105" s="53"/>
      <c r="Y105" s="53"/>
      <c r="Z105" s="53"/>
      <c r="AA105" s="53"/>
      <c r="AB105" s="53"/>
      <c r="AC105" s="53"/>
      <c r="AD105" s="46"/>
      <c r="AE105" s="46"/>
      <c r="AF105" s="46"/>
      <c r="AG105" s="46"/>
      <c r="AH105" s="46"/>
      <c r="AI105" s="46"/>
      <c r="AJ105" s="46"/>
      <c r="AK105" s="46"/>
    </row>
    <row r="106" spans="1:37" ht="23.25" customHeight="1" x14ac:dyDescent="0.25">
      <c r="A106" s="184" t="s">
        <v>49</v>
      </c>
      <c r="B106" s="189" t="str">
        <f>'M3C 2020-21 Histoir OR hypotez1'!C105</f>
        <v>Choix Atelier d'histoire S3 (1 UE parmi 2)</v>
      </c>
      <c r="C106" s="165">
        <f>'M3C 2020-21 Histoir OR hypotez1'!D105</f>
        <v>0</v>
      </c>
      <c r="D106" s="166" t="s">
        <v>130</v>
      </c>
      <c r="E106" s="167"/>
      <c r="F106" s="166" t="s">
        <v>22</v>
      </c>
      <c r="G106" s="168">
        <v>1</v>
      </c>
      <c r="H106" s="169"/>
      <c r="I106" s="169"/>
      <c r="J106" s="169"/>
      <c r="K106" s="188"/>
      <c r="L106" s="188"/>
      <c r="M106" s="188"/>
      <c r="N106" s="169"/>
      <c r="O106" s="169"/>
      <c r="P106" s="171"/>
      <c r="Q106" s="212"/>
      <c r="R106" s="173"/>
      <c r="S106" s="174"/>
      <c r="T106" s="174"/>
      <c r="U106" s="174"/>
      <c r="V106" s="174"/>
      <c r="W106" s="174"/>
      <c r="X106" s="174"/>
      <c r="Y106" s="174"/>
      <c r="Z106" s="174"/>
      <c r="AA106" s="174"/>
      <c r="AB106" s="174"/>
      <c r="AC106" s="174"/>
      <c r="AD106" s="222"/>
      <c r="AE106" s="222"/>
      <c r="AF106" s="222"/>
      <c r="AG106" s="222"/>
      <c r="AH106" s="222"/>
      <c r="AI106" s="222"/>
      <c r="AJ106" s="222"/>
      <c r="AK106" s="222"/>
    </row>
    <row r="107" spans="1:37" ht="23.25" customHeight="1" x14ac:dyDescent="0.25">
      <c r="A107" s="1" t="s">
        <v>148</v>
      </c>
      <c r="B107" s="21" t="str">
        <f>'M3C 2020-21 Histoir OR hypotez1'!C106</f>
        <v>Atelier d’histoire contemporaine S3</v>
      </c>
      <c r="C107" s="5" t="str">
        <f>'M3C 2020-21 Histoir OR hypotez1'!D106</f>
        <v>LOL3DH23
LOL3E6A</v>
      </c>
      <c r="D107" s="11"/>
      <c r="E107" s="11"/>
      <c r="F107" s="11"/>
      <c r="G107" s="8"/>
      <c r="H107" s="5" t="s">
        <v>30</v>
      </c>
      <c r="I107" s="5" t="s">
        <v>30</v>
      </c>
      <c r="J107" s="5" t="s">
        <v>24</v>
      </c>
      <c r="K107" s="9">
        <v>47</v>
      </c>
      <c r="L107" s="9">
        <v>48</v>
      </c>
      <c r="M107" s="196">
        <f t="shared" si="8"/>
        <v>97.916666666666657</v>
      </c>
      <c r="N107" s="10">
        <f>'M3C 2020-21 Histoir OR hypotez1'!N106</f>
        <v>18</v>
      </c>
      <c r="O107" s="10">
        <f>'M3C 2020-21 Histoir OR hypotez1'!P106</f>
        <v>0</v>
      </c>
      <c r="P107" s="26">
        <f>'M3C 2020-21 Histoir OR hypotez1'!S106</f>
        <v>0</v>
      </c>
      <c r="Q107" s="187">
        <f t="shared" si="9"/>
        <v>35.249999999999993</v>
      </c>
      <c r="R107" s="52">
        <v>1.5</v>
      </c>
      <c r="S107" s="53">
        <v>1</v>
      </c>
      <c r="T107" s="53">
        <v>8</v>
      </c>
      <c r="U107" s="53">
        <v>12</v>
      </c>
      <c r="V107" s="186">
        <f>U107*M107%</f>
        <v>11.749999999999998</v>
      </c>
      <c r="W107" s="53">
        <v>1</v>
      </c>
      <c r="X107" s="53">
        <v>2</v>
      </c>
      <c r="Y107" s="53">
        <v>12</v>
      </c>
      <c r="Z107" s="53">
        <f t="shared" si="10"/>
        <v>24</v>
      </c>
      <c r="AA107" s="198">
        <f>M107*Z107%</f>
        <v>23.499999999999996</v>
      </c>
      <c r="AB107" s="53"/>
      <c r="AC107" s="53"/>
      <c r="AD107" s="46"/>
      <c r="AE107" s="46"/>
      <c r="AF107" s="46"/>
      <c r="AG107" s="46"/>
      <c r="AH107" s="46"/>
      <c r="AI107" s="46"/>
      <c r="AJ107" s="46"/>
      <c r="AK107" s="46"/>
    </row>
    <row r="108" spans="1:37" ht="23.25" customHeight="1" x14ac:dyDescent="0.25">
      <c r="A108" s="1" t="s">
        <v>150</v>
      </c>
      <c r="B108" s="21" t="str">
        <f>'M3C 2020-21 Histoir OR hypotez1'!C107</f>
        <v>Atelier d’histoire médiévale  - S3</v>
      </c>
      <c r="C108" s="5" t="str">
        <f>'M3C 2020-21 Histoir OR hypotez1'!D107</f>
        <v>LOL3DH24
LOL3E6B</v>
      </c>
      <c r="D108" s="11"/>
      <c r="E108" s="11"/>
      <c r="F108" s="11"/>
      <c r="G108" s="8"/>
      <c r="H108" s="5" t="s">
        <v>30</v>
      </c>
      <c r="I108" s="5" t="s">
        <v>30</v>
      </c>
      <c r="J108" s="5" t="s">
        <v>31</v>
      </c>
      <c r="K108" s="9">
        <v>10</v>
      </c>
      <c r="L108" s="9">
        <v>42</v>
      </c>
      <c r="M108" s="196">
        <f t="shared" si="8"/>
        <v>23.809523809523807</v>
      </c>
      <c r="N108" s="10">
        <f>'M3C 2020-21 Histoir OR hypotez1'!N107</f>
        <v>18</v>
      </c>
      <c r="O108" s="10">
        <f>'M3C 2020-21 Histoir OR hypotez1'!P107</f>
        <v>0</v>
      </c>
      <c r="P108" s="26">
        <f>'M3C 2020-21 Histoir OR hypotez1'!S107</f>
        <v>0</v>
      </c>
      <c r="Q108" s="187">
        <f t="shared" si="9"/>
        <v>5.7142857142857135</v>
      </c>
      <c r="R108" s="52">
        <v>1.5</v>
      </c>
      <c r="S108" s="53">
        <v>1</v>
      </c>
      <c r="T108" s="53">
        <v>8</v>
      </c>
      <c r="U108" s="53">
        <v>12</v>
      </c>
      <c r="V108" s="186">
        <f>U108*M108%</f>
        <v>2.8571428571428568</v>
      </c>
      <c r="W108" s="53">
        <v>1</v>
      </c>
      <c r="X108" s="53">
        <v>1</v>
      </c>
      <c r="Y108" s="53">
        <v>12</v>
      </c>
      <c r="Z108" s="53">
        <f t="shared" si="10"/>
        <v>12</v>
      </c>
      <c r="AA108" s="198">
        <f>M108*Z108%</f>
        <v>2.8571428571428568</v>
      </c>
      <c r="AB108" s="53"/>
      <c r="AC108" s="53"/>
      <c r="AD108" s="46"/>
      <c r="AE108" s="46"/>
      <c r="AF108" s="46"/>
      <c r="AG108" s="46"/>
      <c r="AH108" s="46"/>
      <c r="AI108" s="46"/>
      <c r="AJ108" s="46"/>
      <c r="AK108" s="46"/>
    </row>
    <row r="109" spans="1:37" ht="27.75" customHeight="1" x14ac:dyDescent="0.25">
      <c r="A109" s="47"/>
      <c r="B109" s="124" t="str">
        <f>'M3C 2020-21 Histoir OR hypotez1'!C113</f>
        <v>Parcours MEFF - Métiers de l'enseignement et de la formation</v>
      </c>
      <c r="C109" s="38" t="str">
        <f>'M3C 2020-21 Histoir OR hypotez1'!D113</f>
        <v>LOL3EP1A</v>
      </c>
      <c r="D109" s="36"/>
      <c r="E109" s="36"/>
      <c r="F109" s="36"/>
      <c r="G109" s="40"/>
      <c r="H109" s="38"/>
      <c r="I109" s="38"/>
      <c r="J109" s="38"/>
      <c r="K109" s="47"/>
      <c r="L109" s="47"/>
      <c r="M109" s="47"/>
      <c r="N109" s="38"/>
      <c r="O109" s="38"/>
      <c r="P109" s="41"/>
      <c r="Q109" s="42"/>
      <c r="R109" s="125"/>
      <c r="S109" s="135"/>
      <c r="T109" s="135"/>
      <c r="U109" s="135"/>
      <c r="V109" s="135"/>
      <c r="W109" s="135"/>
      <c r="X109" s="135"/>
      <c r="Y109" s="135"/>
      <c r="Z109" s="135"/>
      <c r="AA109" s="135"/>
      <c r="AB109" s="135"/>
      <c r="AC109" s="135"/>
      <c r="AD109" s="89"/>
      <c r="AE109" s="89"/>
      <c r="AF109" s="89"/>
      <c r="AG109" s="89"/>
      <c r="AH109" s="89"/>
      <c r="AI109" s="89"/>
      <c r="AJ109" s="89"/>
      <c r="AK109" s="89"/>
    </row>
    <row r="110" spans="1:37" ht="23.25" customHeight="1" x14ac:dyDescent="0.25">
      <c r="A110" s="1" t="s">
        <v>154</v>
      </c>
      <c r="B110" s="15" t="str">
        <f>'M3C 2020-21 Histoir OR hypotez1'!C115</f>
        <v>Agriculture et alimentation dans le monde (CM)</v>
      </c>
      <c r="C110" s="5">
        <f>'M3C 2020-21 Histoir OR hypotez1'!D115</f>
        <v>0</v>
      </c>
      <c r="D110" s="6" t="s">
        <v>120</v>
      </c>
      <c r="E110" s="6" t="s">
        <v>29</v>
      </c>
      <c r="F110" s="6" t="s">
        <v>41</v>
      </c>
      <c r="G110" s="8"/>
      <c r="H110" s="5" t="s">
        <v>56</v>
      </c>
      <c r="I110" s="5" t="s">
        <v>56</v>
      </c>
      <c r="J110" s="10"/>
      <c r="K110" s="9">
        <v>22</v>
      </c>
      <c r="L110" s="9">
        <v>22</v>
      </c>
      <c r="M110" s="196">
        <f t="shared" si="8"/>
        <v>100</v>
      </c>
      <c r="N110" s="10">
        <f>'M3C 2020-21 Histoir OR hypotez1'!N115</f>
        <v>15</v>
      </c>
      <c r="O110" s="10">
        <f>'M3C 2020-21 Histoir OR hypotez1'!P115</f>
        <v>0</v>
      </c>
      <c r="P110" s="26">
        <f>'M3C 2020-21 Histoir OR hypotez1'!S115</f>
        <v>0</v>
      </c>
      <c r="Q110" s="187">
        <f t="shared" si="9"/>
        <v>22.5</v>
      </c>
      <c r="R110" s="52">
        <v>1.5</v>
      </c>
      <c r="S110" s="53">
        <v>1</v>
      </c>
      <c r="T110" s="53">
        <v>15</v>
      </c>
      <c r="U110" s="53">
        <v>22.5</v>
      </c>
      <c r="V110" s="134">
        <f>U110*M110%</f>
        <v>22.5</v>
      </c>
      <c r="W110" s="53"/>
      <c r="X110" s="53"/>
      <c r="Y110" s="53"/>
      <c r="Z110" s="53"/>
      <c r="AA110" s="53"/>
      <c r="AB110" s="53"/>
      <c r="AC110" s="53"/>
      <c r="AD110" s="46"/>
      <c r="AE110" s="46"/>
      <c r="AF110" s="46"/>
      <c r="AG110" s="46"/>
      <c r="AH110" s="46"/>
      <c r="AI110" s="46"/>
      <c r="AJ110" s="46"/>
      <c r="AK110" s="46"/>
    </row>
    <row r="111" spans="1:37" ht="23.25" customHeight="1" x14ac:dyDescent="0.25">
      <c r="A111" s="1" t="s">
        <v>58</v>
      </c>
      <c r="B111" s="15" t="str">
        <f>'M3C 2020-21 Histoir OR hypotez1'!C116</f>
        <v>Géographie urbaine (CM)</v>
      </c>
      <c r="C111" s="5" t="str">
        <f>'M3C 2020-21 Histoir OR hypotez1'!D116</f>
        <v>LOL3E7B</v>
      </c>
      <c r="D111" s="6" t="s">
        <v>120</v>
      </c>
      <c r="E111" s="6" t="s">
        <v>29</v>
      </c>
      <c r="F111" s="6" t="s">
        <v>41</v>
      </c>
      <c r="G111" s="8"/>
      <c r="H111" s="5" t="s">
        <v>56</v>
      </c>
      <c r="I111" s="5" t="s">
        <v>56</v>
      </c>
      <c r="J111" s="10"/>
      <c r="K111" s="9">
        <v>18</v>
      </c>
      <c r="L111" s="9">
        <v>18</v>
      </c>
      <c r="M111" s="196">
        <f t="shared" si="8"/>
        <v>100</v>
      </c>
      <c r="N111" s="10">
        <f>'M3C 2020-21 Histoir OR hypotez1'!N116</f>
        <v>15</v>
      </c>
      <c r="O111" s="10">
        <f>'M3C 2020-21 Histoir OR hypotez1'!P116</f>
        <v>0</v>
      </c>
      <c r="P111" s="26">
        <f>'M3C 2020-21 Histoir OR hypotez1'!S116</f>
        <v>0</v>
      </c>
      <c r="Q111" s="187">
        <f t="shared" si="9"/>
        <v>22.5</v>
      </c>
      <c r="R111" s="52">
        <v>1.5</v>
      </c>
      <c r="S111" s="53">
        <v>1</v>
      </c>
      <c r="T111" s="53">
        <v>15</v>
      </c>
      <c r="U111" s="53">
        <v>22.5</v>
      </c>
      <c r="V111" s="134">
        <f>U111*M111%</f>
        <v>22.5</v>
      </c>
      <c r="W111" s="53"/>
      <c r="X111" s="53"/>
      <c r="Y111" s="53"/>
      <c r="Z111" s="53"/>
      <c r="AA111" s="53"/>
      <c r="AB111" s="53"/>
      <c r="AC111" s="53"/>
      <c r="AD111" s="46"/>
      <c r="AE111" s="46"/>
      <c r="AF111" s="46"/>
      <c r="AG111" s="46"/>
      <c r="AH111" s="46"/>
      <c r="AI111" s="46"/>
      <c r="AJ111" s="46"/>
      <c r="AK111" s="46"/>
    </row>
    <row r="112" spans="1:37" ht="23.25" customHeight="1" x14ac:dyDescent="0.25">
      <c r="A112" s="1" t="s">
        <v>72</v>
      </c>
      <c r="B112" s="15" t="str">
        <f>'M3C 2020-21 Histoir OR hypotez1'!C117</f>
        <v xml:space="preserve">Connaissance des institutions éducatives </v>
      </c>
      <c r="C112" s="5" t="str">
        <f>'M3C 2020-21 Histoir OR hypotez1'!D117</f>
        <v>LOL3D7B
LOL3E7D
LOL3H7C</v>
      </c>
      <c r="D112" s="6" t="s">
        <v>120</v>
      </c>
      <c r="E112" s="6" t="s">
        <v>29</v>
      </c>
      <c r="F112" s="6" t="s">
        <v>41</v>
      </c>
      <c r="G112" s="8"/>
      <c r="H112" s="5" t="s">
        <v>30</v>
      </c>
      <c r="I112" s="5" t="s">
        <v>30</v>
      </c>
      <c r="J112" s="10"/>
      <c r="K112" s="9">
        <v>29</v>
      </c>
      <c r="L112" s="9">
        <v>152</v>
      </c>
      <c r="M112" s="196">
        <f t="shared" si="8"/>
        <v>19.078947368421055</v>
      </c>
      <c r="N112" s="10">
        <f>'M3C 2020-21 Histoir OR hypotez1'!N117</f>
        <v>20</v>
      </c>
      <c r="O112" s="10" t="str">
        <f>'M3C 2020-21 Histoir OR hypotez1'!P117</f>
        <v/>
      </c>
      <c r="P112" s="26" t="str">
        <f>'M3C 2020-21 Histoir OR hypotez1'!S117</f>
        <v/>
      </c>
      <c r="Q112" s="187">
        <f>V112+AA112+AF112+AK112</f>
        <v>16.503289473684212</v>
      </c>
      <c r="R112" s="52">
        <v>1.5</v>
      </c>
      <c r="S112" s="53">
        <v>1</v>
      </c>
      <c r="T112" s="53">
        <v>4</v>
      </c>
      <c r="U112" s="53">
        <v>22.5</v>
      </c>
      <c r="V112" s="186">
        <f>U112*M112%</f>
        <v>4.2927631578947372</v>
      </c>
      <c r="W112" s="53">
        <v>1</v>
      </c>
      <c r="X112" s="53">
        <v>4</v>
      </c>
      <c r="Y112" s="53">
        <v>16</v>
      </c>
      <c r="Z112" s="53">
        <f>X112*Y112</f>
        <v>64</v>
      </c>
      <c r="AA112" s="198">
        <f>M112*Z112%</f>
        <v>12.210526315789476</v>
      </c>
      <c r="AB112" s="53"/>
      <c r="AC112" s="53"/>
      <c r="AD112" s="46"/>
      <c r="AE112" s="46"/>
      <c r="AF112" s="46"/>
      <c r="AG112" s="46"/>
      <c r="AH112" s="46"/>
      <c r="AI112" s="46"/>
      <c r="AJ112" s="46"/>
      <c r="AK112" s="46"/>
    </row>
    <row r="113" spans="1:37" ht="23.25" customHeight="1" x14ac:dyDescent="0.25">
      <c r="A113" s="47"/>
      <c r="B113" s="124" t="str">
        <f>'M3C 2020-21 Histoir OR hypotez1'!C118</f>
        <v>Parcours Patrimoine et Culture</v>
      </c>
      <c r="C113" s="38" t="str">
        <f>'M3C 2020-21 Histoir OR hypotez1'!D118</f>
        <v>LOL3EP2A</v>
      </c>
      <c r="D113" s="36"/>
      <c r="E113" s="36"/>
      <c r="F113" s="36"/>
      <c r="G113" s="40"/>
      <c r="H113" s="38"/>
      <c r="I113" s="38"/>
      <c r="J113" s="38"/>
      <c r="K113" s="47"/>
      <c r="L113" s="47"/>
      <c r="M113" s="47"/>
      <c r="N113" s="38"/>
      <c r="O113" s="38"/>
      <c r="P113" s="41"/>
      <c r="Q113" s="42"/>
      <c r="R113" s="125"/>
      <c r="S113" s="154"/>
      <c r="T113" s="135"/>
      <c r="U113" s="135"/>
      <c r="V113" s="135"/>
      <c r="W113" s="135"/>
      <c r="X113" s="135"/>
      <c r="Y113" s="135"/>
      <c r="Z113" s="135"/>
      <c r="AA113" s="135"/>
      <c r="AB113" s="135"/>
      <c r="AC113" s="135"/>
      <c r="AD113" s="89"/>
      <c r="AE113" s="89"/>
      <c r="AF113" s="89"/>
      <c r="AG113" s="89"/>
      <c r="AH113" s="89"/>
      <c r="AI113" s="89"/>
      <c r="AJ113" s="89"/>
      <c r="AK113" s="89"/>
    </row>
    <row r="114" spans="1:37" ht="23.25" customHeight="1" x14ac:dyDescent="0.25">
      <c r="A114" s="1" t="s">
        <v>77</v>
      </c>
      <c r="B114" s="15" t="str">
        <f>'M3C 2020-21 Histoir OR hypotez1'!C120</f>
        <v>Littérature et politique</v>
      </c>
      <c r="C114" s="5" t="str">
        <f>'M3C 2020-21 Histoir OR hypotez1'!D120</f>
        <v>LOL3E8C
LOL5G9C</v>
      </c>
      <c r="D114" s="6" t="s">
        <v>120</v>
      </c>
      <c r="E114" s="6" t="s">
        <v>80</v>
      </c>
      <c r="F114" s="6" t="s">
        <v>41</v>
      </c>
      <c r="G114" s="8"/>
      <c r="H114" s="5" t="s">
        <v>30</v>
      </c>
      <c r="I114" s="5" t="s">
        <v>30</v>
      </c>
      <c r="J114" s="10"/>
      <c r="K114" s="9">
        <v>27</v>
      </c>
      <c r="L114" s="9">
        <v>41</v>
      </c>
      <c r="M114" s="196">
        <f t="shared" si="8"/>
        <v>65.853658536585371</v>
      </c>
      <c r="N114" s="10">
        <f>'M3C 2020-21 Histoir OR hypotez1'!N120</f>
        <v>0</v>
      </c>
      <c r="O114" s="10">
        <f>'M3C 2020-21 Histoir OR hypotez1'!P120</f>
        <v>18</v>
      </c>
      <c r="P114" s="26">
        <f>'M3C 2020-21 Histoir OR hypotez1'!S120</f>
        <v>0</v>
      </c>
      <c r="Q114" s="187">
        <f>V114+AA114+AF114+AK114</f>
        <v>11.853658536585366</v>
      </c>
      <c r="R114" s="52"/>
      <c r="S114" s="153"/>
      <c r="T114" s="53"/>
      <c r="U114" s="53"/>
      <c r="V114" s="53"/>
      <c r="W114" s="53">
        <v>1</v>
      </c>
      <c r="X114" s="53">
        <v>1</v>
      </c>
      <c r="Y114" s="53">
        <v>18</v>
      </c>
      <c r="Z114" s="53">
        <f>X114*Y114</f>
        <v>18</v>
      </c>
      <c r="AA114" s="198">
        <f>M114*Z114%</f>
        <v>11.853658536585366</v>
      </c>
      <c r="AB114" s="53"/>
      <c r="AC114" s="53"/>
      <c r="AD114" s="46"/>
      <c r="AE114" s="46"/>
      <c r="AF114" s="46"/>
      <c r="AG114" s="46"/>
      <c r="AH114" s="46"/>
      <c r="AI114" s="46"/>
      <c r="AJ114" s="46"/>
      <c r="AK114" s="46"/>
    </row>
    <row r="115" spans="1:37" ht="23.25" customHeight="1" x14ac:dyDescent="0.25">
      <c r="A115" s="1" t="s">
        <v>81</v>
      </c>
      <c r="B115" s="15" t="str">
        <f>'M3C 2020-21 Histoir OR hypotez1'!C121</f>
        <v>Archéologie et épigraphie anciennes</v>
      </c>
      <c r="C115" s="5" t="str">
        <f>'M3C 2020-21 Histoir OR hypotez1'!D121</f>
        <v>LOL5E5A</v>
      </c>
      <c r="D115" s="6" t="s">
        <v>120</v>
      </c>
      <c r="E115" s="11"/>
      <c r="F115" s="6" t="s">
        <v>22</v>
      </c>
      <c r="G115" s="8"/>
      <c r="H115" s="5" t="s">
        <v>56</v>
      </c>
      <c r="I115" s="5" t="s">
        <v>56</v>
      </c>
      <c r="J115" s="5" t="s">
        <v>31</v>
      </c>
      <c r="K115" s="9">
        <v>42</v>
      </c>
      <c r="L115" s="9">
        <v>42</v>
      </c>
      <c r="M115" s="196">
        <f t="shared" si="8"/>
        <v>100</v>
      </c>
      <c r="N115" s="10">
        <f>'M3C 2020-21 Histoir OR hypotez1'!N121</f>
        <v>0</v>
      </c>
      <c r="O115" s="10">
        <f>'M3C 2020-21 Histoir OR hypotez1'!P121</f>
        <v>16</v>
      </c>
      <c r="P115" s="26">
        <f>'M3C 2020-21 Histoir OR hypotez1'!S121</f>
        <v>0</v>
      </c>
      <c r="Q115" s="187">
        <f t="shared" ref="Q115:Q131" si="12">V115+AA115+AF115+AK115</f>
        <v>16</v>
      </c>
      <c r="R115" s="52"/>
      <c r="S115" s="153"/>
      <c r="T115" s="53"/>
      <c r="U115" s="53"/>
      <c r="V115" s="53"/>
      <c r="W115" s="53">
        <v>1</v>
      </c>
      <c r="X115" s="53">
        <v>1</v>
      </c>
      <c r="Y115" s="53">
        <v>16</v>
      </c>
      <c r="Z115" s="53">
        <f>X115*Y115</f>
        <v>16</v>
      </c>
      <c r="AA115" s="198">
        <f>M115*Z115%</f>
        <v>16</v>
      </c>
      <c r="AB115" s="53"/>
      <c r="AC115" s="53"/>
      <c r="AD115" s="46"/>
      <c r="AE115" s="46"/>
      <c r="AF115" s="46"/>
      <c r="AG115" s="46"/>
      <c r="AH115" s="46"/>
      <c r="AI115" s="46"/>
      <c r="AJ115" s="46"/>
      <c r="AK115" s="46"/>
    </row>
    <row r="116" spans="1:37" ht="23.25" customHeight="1" x14ac:dyDescent="0.25">
      <c r="A116" s="1" t="s">
        <v>86</v>
      </c>
      <c r="B116" s="15" t="str">
        <f>'M3C 2020-21 Histoir OR hypotez1'!C122</f>
        <v>Musée et étude d’oeuvres</v>
      </c>
      <c r="C116" s="5">
        <f>'M3C 2020-21 Histoir OR hypotez1'!D122</f>
        <v>0</v>
      </c>
      <c r="D116" s="6" t="s">
        <v>120</v>
      </c>
      <c r="E116" s="11"/>
      <c r="F116" s="6" t="s">
        <v>22</v>
      </c>
      <c r="G116" s="8"/>
      <c r="H116" s="5" t="s">
        <v>56</v>
      </c>
      <c r="I116" s="5" t="s">
        <v>56</v>
      </c>
      <c r="J116" s="10"/>
      <c r="K116" s="9">
        <v>42</v>
      </c>
      <c r="L116" s="9">
        <v>42</v>
      </c>
      <c r="M116" s="196">
        <f t="shared" si="8"/>
        <v>100</v>
      </c>
      <c r="N116" s="10">
        <f>'M3C 2020-21 Histoir OR hypotez1'!N122</f>
        <v>0</v>
      </c>
      <c r="O116" s="10">
        <f>'M3C 2020-21 Histoir OR hypotez1'!P122</f>
        <v>12</v>
      </c>
      <c r="P116" s="26">
        <f>'M3C 2020-21 Histoir OR hypotez1'!S122</f>
        <v>0</v>
      </c>
      <c r="Q116" s="187">
        <f t="shared" si="12"/>
        <v>12</v>
      </c>
      <c r="R116" s="52"/>
      <c r="S116" s="153"/>
      <c r="T116" s="53"/>
      <c r="U116" s="53"/>
      <c r="V116" s="53"/>
      <c r="W116" s="53">
        <v>1</v>
      </c>
      <c r="X116" s="53">
        <v>1</v>
      </c>
      <c r="Y116" s="53">
        <v>12</v>
      </c>
      <c r="Z116" s="53">
        <f>X116*Y116</f>
        <v>12</v>
      </c>
      <c r="AA116" s="198">
        <f>M116*Z116%</f>
        <v>12</v>
      </c>
      <c r="AB116" s="53"/>
      <c r="AC116" s="53"/>
      <c r="AD116" s="46"/>
      <c r="AE116" s="46"/>
      <c r="AF116" s="46"/>
      <c r="AG116" s="46"/>
      <c r="AH116" s="46"/>
      <c r="AI116" s="46"/>
      <c r="AJ116" s="46"/>
      <c r="AK116" s="46"/>
    </row>
    <row r="117" spans="1:37" ht="23.25" customHeight="1" x14ac:dyDescent="0.25">
      <c r="A117" s="47"/>
      <c r="B117" s="124" t="str">
        <f>'M3C 2020-21 Histoir OR hypotez1'!C123</f>
        <v>Parcours Histoire-Droit</v>
      </c>
      <c r="C117" s="38" t="str">
        <f>'M3C 2020-21 Histoir OR hypotez1'!D123</f>
        <v>LOL3DHHH</v>
      </c>
      <c r="D117" s="36"/>
      <c r="E117" s="36"/>
      <c r="F117" s="36"/>
      <c r="G117" s="40"/>
      <c r="H117" s="38"/>
      <c r="I117" s="38"/>
      <c r="J117" s="38"/>
      <c r="K117" s="83">
        <v>20</v>
      </c>
      <c r="L117" s="83"/>
      <c r="M117" s="83"/>
      <c r="N117" s="38"/>
      <c r="O117" s="38"/>
      <c r="P117" s="41"/>
      <c r="Q117" s="42"/>
      <c r="R117" s="125"/>
      <c r="S117" s="154"/>
      <c r="T117" s="135"/>
      <c r="U117" s="135"/>
      <c r="V117" s="135"/>
      <c r="W117" s="135"/>
      <c r="X117" s="135"/>
      <c r="Y117" s="135"/>
      <c r="Z117" s="135"/>
      <c r="AA117" s="135"/>
      <c r="AB117" s="135"/>
      <c r="AC117" s="135"/>
      <c r="AD117" s="89"/>
      <c r="AE117" s="89"/>
      <c r="AF117" s="89"/>
      <c r="AG117" s="89"/>
      <c r="AH117" s="89"/>
      <c r="AI117" s="89"/>
      <c r="AJ117" s="89"/>
      <c r="AK117" s="89"/>
    </row>
    <row r="118" spans="1:37" ht="23.25" customHeight="1" x14ac:dyDescent="0.25">
      <c r="A118" s="15" t="s">
        <v>88</v>
      </c>
      <c r="B118" s="20" t="e">
        <f>'M3C 2020-21 Histoir OR hypotez1'!#REF!</f>
        <v>#REF!</v>
      </c>
      <c r="C118" s="5" t="e">
        <f>'M3C 2020-21 Histoir OR hypotez1'!#REF!</f>
        <v>#REF!</v>
      </c>
      <c r="D118" s="6" t="s">
        <v>130</v>
      </c>
      <c r="E118" s="6" t="s">
        <v>21</v>
      </c>
      <c r="F118" s="7" t="s">
        <v>22</v>
      </c>
      <c r="G118" s="10"/>
      <c r="H118" s="5">
        <v>6</v>
      </c>
      <c r="I118" s="5">
        <v>6</v>
      </c>
      <c r="J118" s="5">
        <v>21</v>
      </c>
      <c r="K118" s="10">
        <v>2</v>
      </c>
      <c r="L118" s="10">
        <v>90</v>
      </c>
      <c r="M118" s="196">
        <f t="shared" si="8"/>
        <v>2.2222222222222223</v>
      </c>
      <c r="N118" s="10" t="e">
        <f>'M3C 2020-21 Histoir OR hypotez1'!#REF!</f>
        <v>#REF!</v>
      </c>
      <c r="O118" s="10" t="e">
        <f>'M3C 2020-21 Histoir OR hypotez1'!#REF!</f>
        <v>#REF!</v>
      </c>
      <c r="P118" s="90" t="e">
        <f>'M3C 2020-21 Histoir OR hypotez1'!#REF!</f>
        <v>#REF!</v>
      </c>
      <c r="Q118" s="187">
        <f t="shared" si="12"/>
        <v>0.8</v>
      </c>
      <c r="R118" s="52">
        <v>1.5</v>
      </c>
      <c r="S118" s="53">
        <v>1</v>
      </c>
      <c r="T118" s="53">
        <v>24</v>
      </c>
      <c r="U118" s="53">
        <v>36</v>
      </c>
      <c r="V118" s="186">
        <f>U118*M118%</f>
        <v>0.8</v>
      </c>
      <c r="W118" s="53"/>
      <c r="X118" s="53"/>
      <c r="Y118" s="53"/>
      <c r="Z118" s="53"/>
      <c r="AA118" s="198"/>
      <c r="AB118" s="53"/>
      <c r="AC118" s="53"/>
      <c r="AD118" s="46"/>
      <c r="AE118" s="46"/>
      <c r="AF118" s="46"/>
      <c r="AG118" s="46"/>
      <c r="AH118" s="46"/>
      <c r="AI118" s="46"/>
      <c r="AJ118" s="46"/>
      <c r="AK118" s="46"/>
    </row>
    <row r="119" spans="1:37" ht="23.25" customHeight="1" x14ac:dyDescent="0.25">
      <c r="A119" s="15" t="s">
        <v>88</v>
      </c>
      <c r="B119" s="20" t="e">
        <f>'M3C 2020-21 Histoir OR hypotez1'!#REF!</f>
        <v>#REF!</v>
      </c>
      <c r="C119" s="5" t="e">
        <f>'M3C 2020-21 Histoir OR hypotez1'!#REF!</f>
        <v>#REF!</v>
      </c>
      <c r="D119" s="6" t="s">
        <v>130</v>
      </c>
      <c r="E119" s="6" t="s">
        <v>21</v>
      </c>
      <c r="F119" s="7" t="s">
        <v>22</v>
      </c>
      <c r="G119" s="10"/>
      <c r="H119" s="5">
        <v>6</v>
      </c>
      <c r="I119" s="5">
        <v>6</v>
      </c>
      <c r="J119" s="5">
        <v>21</v>
      </c>
      <c r="K119" s="10">
        <v>2</v>
      </c>
      <c r="L119" s="10">
        <v>84</v>
      </c>
      <c r="M119" s="196">
        <f t="shared" si="8"/>
        <v>2.3809523809523809</v>
      </c>
      <c r="N119" s="10" t="e">
        <f>'M3C 2020-21 Histoir OR hypotez1'!#REF!</f>
        <v>#REF!</v>
      </c>
      <c r="O119" s="10" t="e">
        <f>'M3C 2020-21 Histoir OR hypotez1'!#REF!</f>
        <v>#REF!</v>
      </c>
      <c r="P119" s="90" t="e">
        <f>'M3C 2020-21 Histoir OR hypotez1'!#REF!</f>
        <v>#REF!</v>
      </c>
      <c r="Q119" s="187">
        <f t="shared" si="12"/>
        <v>1.1428571428571428</v>
      </c>
      <c r="R119" s="52"/>
      <c r="S119" s="53"/>
      <c r="T119" s="53"/>
      <c r="U119" s="53"/>
      <c r="V119" s="186"/>
      <c r="W119" s="53">
        <v>1</v>
      </c>
      <c r="X119" s="53">
        <v>2</v>
      </c>
      <c r="Y119" s="53">
        <v>24</v>
      </c>
      <c r="Z119" s="53">
        <f>X119*Y119</f>
        <v>48</v>
      </c>
      <c r="AA119" s="198">
        <f>M119*Z119%</f>
        <v>1.1428571428571428</v>
      </c>
      <c r="AB119" s="53"/>
      <c r="AC119" s="53"/>
      <c r="AD119" s="46"/>
      <c r="AE119" s="46"/>
      <c r="AF119" s="46"/>
      <c r="AG119" s="46"/>
      <c r="AH119" s="46"/>
      <c r="AI119" s="46"/>
      <c r="AJ119" s="46"/>
      <c r="AK119" s="46"/>
    </row>
    <row r="120" spans="1:37" ht="23.25" customHeight="1" x14ac:dyDescent="0.25">
      <c r="A120" s="15" t="s">
        <v>91</v>
      </c>
      <c r="B120" s="15" t="str">
        <f>'M3C 2020-21 Histoir OR hypotez1'!C124</f>
        <v>Histoire moderne : fondements institutionnels et politiques</v>
      </c>
      <c r="C120" s="5" t="str">
        <f>'M3C 2020-21 Histoir OR hypotez1'!D124</f>
        <v>LOL3DH32</v>
      </c>
      <c r="D120" s="6" t="s">
        <v>130</v>
      </c>
      <c r="E120" s="6" t="s">
        <v>102</v>
      </c>
      <c r="F120" s="7" t="s">
        <v>22</v>
      </c>
      <c r="G120" s="10"/>
      <c r="H120" s="5">
        <v>3</v>
      </c>
      <c r="I120" s="5">
        <v>3</v>
      </c>
      <c r="J120" s="5">
        <v>22</v>
      </c>
      <c r="K120" s="10">
        <v>2</v>
      </c>
      <c r="L120" s="10">
        <v>61</v>
      </c>
      <c r="M120" s="196">
        <f t="shared" si="8"/>
        <v>3.278688524590164</v>
      </c>
      <c r="N120" s="10">
        <f>'M3C 2020-21 Histoir OR hypotez1'!N124</f>
        <v>24</v>
      </c>
      <c r="O120" s="10">
        <f>'M3C 2020-21 Histoir OR hypotez1'!P124</f>
        <v>0</v>
      </c>
      <c r="P120" s="90">
        <f>'M3C 2020-21 Histoir OR hypotez1'!S124</f>
        <v>0</v>
      </c>
      <c r="Q120" s="187">
        <f t="shared" si="12"/>
        <v>1.180327868852459</v>
      </c>
      <c r="R120" s="52">
        <v>1.5</v>
      </c>
      <c r="S120" s="53">
        <v>1</v>
      </c>
      <c r="T120" s="53">
        <v>24</v>
      </c>
      <c r="U120" s="53">
        <v>36</v>
      </c>
      <c r="V120" s="186">
        <f>U120*M120%</f>
        <v>1.180327868852459</v>
      </c>
      <c r="W120" s="53"/>
      <c r="X120" s="53"/>
      <c r="Y120" s="53"/>
      <c r="Z120" s="53"/>
      <c r="AA120" s="53"/>
      <c r="AB120" s="53"/>
      <c r="AC120" s="53"/>
      <c r="AD120" s="46"/>
      <c r="AE120" s="46"/>
      <c r="AF120" s="46"/>
      <c r="AG120" s="46"/>
      <c r="AH120" s="46"/>
      <c r="AI120" s="46"/>
      <c r="AJ120" s="46"/>
      <c r="AK120" s="46"/>
    </row>
    <row r="121" spans="1:37" ht="23.25" customHeight="1" x14ac:dyDescent="0.25">
      <c r="A121" s="15" t="s">
        <v>95</v>
      </c>
      <c r="B121" s="15" t="e">
        <f>'M3C 2020-21 Histoir OR hypotez1'!#REF!</f>
        <v>#REF!</v>
      </c>
      <c r="C121" s="5" t="e">
        <f>'M3C 2020-21 Histoir OR hypotez1'!#REF!</f>
        <v>#REF!</v>
      </c>
      <c r="D121" s="6" t="s">
        <v>130</v>
      </c>
      <c r="E121" s="6" t="s">
        <v>191</v>
      </c>
      <c r="F121" s="6" t="s">
        <v>22</v>
      </c>
      <c r="G121" s="8"/>
      <c r="H121" s="5">
        <v>2</v>
      </c>
      <c r="I121" s="5">
        <v>2</v>
      </c>
      <c r="J121" s="10"/>
      <c r="K121" s="9">
        <v>2</v>
      </c>
      <c r="L121" s="9">
        <v>202</v>
      </c>
      <c r="M121" s="196">
        <f t="shared" si="8"/>
        <v>0.99009900990099009</v>
      </c>
      <c r="N121" s="10" t="e">
        <f>'M3C 2020-21 Histoir OR hypotez1'!#REF!</f>
        <v>#REF!</v>
      </c>
      <c r="O121" s="10" t="e">
        <f>'M3C 2020-21 Histoir OR hypotez1'!#REF!</f>
        <v>#REF!</v>
      </c>
      <c r="P121" s="26" t="e">
        <f>'M3C 2020-21 Histoir OR hypotez1'!#REF!</f>
        <v>#REF!</v>
      </c>
      <c r="Q121" s="187">
        <f t="shared" si="12"/>
        <v>1.1881188118811881</v>
      </c>
      <c r="R121" s="52"/>
      <c r="S121" s="53"/>
      <c r="T121" s="53"/>
      <c r="U121" s="53"/>
      <c r="V121" s="53"/>
      <c r="W121" s="53">
        <v>1</v>
      </c>
      <c r="X121" s="53">
        <v>5</v>
      </c>
      <c r="Y121" s="53">
        <v>24</v>
      </c>
      <c r="Z121" s="53">
        <f t="shared" ref="Z121:Z128" si="13">X121*Y121</f>
        <v>120</v>
      </c>
      <c r="AA121" s="198">
        <f>M121*Z121%</f>
        <v>1.1881188118811881</v>
      </c>
      <c r="AB121" s="53"/>
      <c r="AC121" s="53"/>
      <c r="AD121" s="46"/>
      <c r="AE121" s="46"/>
      <c r="AF121" s="46"/>
      <c r="AG121" s="46"/>
      <c r="AH121" s="46"/>
      <c r="AI121" s="46"/>
      <c r="AJ121" s="46"/>
      <c r="AK121" s="46"/>
    </row>
    <row r="122" spans="1:37" ht="23.25" customHeight="1" x14ac:dyDescent="0.25">
      <c r="A122" s="189" t="s">
        <v>98</v>
      </c>
      <c r="B122" s="189" t="e">
        <f>'M3C 2020-21 Histoir OR hypotez1'!#REF!</f>
        <v>#REF!</v>
      </c>
      <c r="C122" s="165" t="e">
        <f>'M3C 2020-21 Histoir OR hypotez1'!#REF!</f>
        <v>#REF!</v>
      </c>
      <c r="D122" s="166" t="s">
        <v>130</v>
      </c>
      <c r="E122" s="166" t="s">
        <v>102</v>
      </c>
      <c r="F122" s="166" t="s">
        <v>22</v>
      </c>
      <c r="G122" s="168">
        <v>1</v>
      </c>
      <c r="H122" s="169">
        <v>4</v>
      </c>
      <c r="I122" s="169">
        <v>4</v>
      </c>
      <c r="J122" s="169"/>
      <c r="K122" s="170"/>
      <c r="L122" s="170"/>
      <c r="M122" s="223"/>
      <c r="N122" s="169"/>
      <c r="O122" s="169"/>
      <c r="P122" s="171"/>
      <c r="Q122" s="224"/>
      <c r="R122" s="173"/>
      <c r="S122" s="174"/>
      <c r="T122" s="174"/>
      <c r="U122" s="174"/>
      <c r="V122" s="174"/>
      <c r="W122" s="174"/>
      <c r="X122" s="174"/>
      <c r="Y122" s="174"/>
      <c r="Z122" s="174"/>
      <c r="AA122" s="174"/>
      <c r="AB122" s="174"/>
      <c r="AC122" s="174"/>
      <c r="AD122" s="222"/>
      <c r="AE122" s="222"/>
      <c r="AF122" s="222"/>
      <c r="AG122" s="222"/>
      <c r="AH122" s="222"/>
      <c r="AI122" s="222"/>
      <c r="AJ122" s="222"/>
      <c r="AK122" s="222"/>
    </row>
    <row r="123" spans="1:37" ht="23.25" customHeight="1" x14ac:dyDescent="0.25">
      <c r="A123" s="15" t="s">
        <v>192</v>
      </c>
      <c r="B123" s="21" t="e">
        <f>'M3C 2020-21 Histoir OR hypotez1'!#REF!</f>
        <v>#REF!</v>
      </c>
      <c r="C123" s="5" t="e">
        <f>'M3C 2020-21 Histoir OR hypotez1'!#REF!</f>
        <v>#REF!</v>
      </c>
      <c r="D123" s="11"/>
      <c r="E123" s="6" t="s">
        <v>102</v>
      </c>
      <c r="F123" s="11"/>
      <c r="G123" s="8"/>
      <c r="H123" s="5">
        <v>4</v>
      </c>
      <c r="I123" s="5">
        <v>4</v>
      </c>
      <c r="J123" s="5" t="s">
        <v>24</v>
      </c>
      <c r="K123" s="9">
        <v>1</v>
      </c>
      <c r="L123" s="9">
        <v>48</v>
      </c>
      <c r="M123" s="196">
        <f t="shared" si="8"/>
        <v>2.083333333333333</v>
      </c>
      <c r="N123" s="10" t="e">
        <f>'M3C 2020-21 Histoir OR hypotez1'!#REF!</f>
        <v>#REF!</v>
      </c>
      <c r="O123" s="10" t="e">
        <f>'M3C 2020-21 Histoir OR hypotez1'!#REF!</f>
        <v>#REF!</v>
      </c>
      <c r="P123" s="26" t="e">
        <f>'M3C 2020-21 Histoir OR hypotez1'!#REF!</f>
        <v>#REF!</v>
      </c>
      <c r="Q123" s="187">
        <f t="shared" si="12"/>
        <v>0.74999999999999978</v>
      </c>
      <c r="R123" s="52">
        <v>1.5</v>
      </c>
      <c r="S123" s="53">
        <v>1</v>
      </c>
      <c r="T123" s="53">
        <v>8</v>
      </c>
      <c r="U123" s="53">
        <v>12</v>
      </c>
      <c r="V123" s="186">
        <f>U123*M123%</f>
        <v>0.24999999999999994</v>
      </c>
      <c r="W123" s="53">
        <v>1</v>
      </c>
      <c r="X123" s="53">
        <v>2</v>
      </c>
      <c r="Y123" s="53">
        <v>12</v>
      </c>
      <c r="Z123" s="53">
        <f t="shared" si="13"/>
        <v>24</v>
      </c>
      <c r="AA123" s="198">
        <f>M123*Z123%</f>
        <v>0.49999999999999989</v>
      </c>
      <c r="AB123" s="53"/>
      <c r="AC123" s="53"/>
      <c r="AD123" s="46"/>
      <c r="AE123" s="46"/>
      <c r="AF123" s="46"/>
      <c r="AG123" s="46"/>
      <c r="AH123" s="46"/>
      <c r="AI123" s="46"/>
      <c r="AJ123" s="46"/>
      <c r="AK123" s="46"/>
    </row>
    <row r="124" spans="1:37" ht="23.25" customHeight="1" x14ac:dyDescent="0.25">
      <c r="A124" s="15" t="s">
        <v>193</v>
      </c>
      <c r="B124" s="21" t="e">
        <f>'M3C 2020-21 Histoir OR hypotez1'!#REF!</f>
        <v>#REF!</v>
      </c>
      <c r="C124" s="5" t="e">
        <f>'M3C 2020-21 Histoir OR hypotez1'!#REF!</f>
        <v>#REF!</v>
      </c>
      <c r="D124" s="11"/>
      <c r="E124" s="6" t="s">
        <v>102</v>
      </c>
      <c r="F124" s="11"/>
      <c r="G124" s="8"/>
      <c r="H124" s="5">
        <v>4</v>
      </c>
      <c r="I124" s="5">
        <v>4</v>
      </c>
      <c r="J124" s="5" t="s">
        <v>31</v>
      </c>
      <c r="K124" s="9">
        <v>1</v>
      </c>
      <c r="L124" s="9">
        <v>42</v>
      </c>
      <c r="M124" s="196">
        <f t="shared" si="8"/>
        <v>2.3809523809523809</v>
      </c>
      <c r="N124" s="10" t="e">
        <f>'M3C 2020-21 Histoir OR hypotez1'!#REF!</f>
        <v>#REF!</v>
      </c>
      <c r="O124" s="10" t="e">
        <f>'M3C 2020-21 Histoir OR hypotez1'!#REF!</f>
        <v>#REF!</v>
      </c>
      <c r="P124" s="26" t="e">
        <f>'M3C 2020-21 Histoir OR hypotez1'!#REF!</f>
        <v>#REF!</v>
      </c>
      <c r="Q124" s="187">
        <f t="shared" si="12"/>
        <v>0.5714285714285714</v>
      </c>
      <c r="R124" s="52">
        <v>1.5</v>
      </c>
      <c r="S124" s="53">
        <v>1</v>
      </c>
      <c r="T124" s="53">
        <v>8</v>
      </c>
      <c r="U124" s="53">
        <v>12</v>
      </c>
      <c r="V124" s="186">
        <f>U124*M124%</f>
        <v>0.2857142857142857</v>
      </c>
      <c r="W124" s="53">
        <v>1</v>
      </c>
      <c r="X124" s="53">
        <v>1</v>
      </c>
      <c r="Y124" s="53">
        <v>12</v>
      </c>
      <c r="Z124" s="53">
        <f t="shared" si="13"/>
        <v>12</v>
      </c>
      <c r="AA124" s="198">
        <f>M124*Z124%</f>
        <v>0.2857142857142857</v>
      </c>
      <c r="AB124" s="53"/>
      <c r="AC124" s="53"/>
      <c r="AD124" s="46"/>
      <c r="AE124" s="46"/>
      <c r="AF124" s="46"/>
      <c r="AG124" s="46"/>
      <c r="AH124" s="46"/>
      <c r="AI124" s="46"/>
      <c r="AJ124" s="46"/>
      <c r="AK124" s="46"/>
    </row>
    <row r="125" spans="1:37" ht="23.25" customHeight="1" x14ac:dyDescent="0.25">
      <c r="A125" s="15" t="s">
        <v>104</v>
      </c>
      <c r="B125" s="15" t="e">
        <f>'M3C 2020-21 Histoir OR hypotez1'!#REF!</f>
        <v>#REF!</v>
      </c>
      <c r="C125" s="5" t="e">
        <f>'M3C 2020-21 Histoir OR hypotez1'!#REF!</f>
        <v>#REF!</v>
      </c>
      <c r="D125" s="6" t="s">
        <v>130</v>
      </c>
      <c r="E125" s="6" t="s">
        <v>194</v>
      </c>
      <c r="F125" s="6" t="s">
        <v>41</v>
      </c>
      <c r="G125" s="8">
        <v>1</v>
      </c>
      <c r="H125" s="5" t="s">
        <v>56</v>
      </c>
      <c r="I125" s="5" t="s">
        <v>56</v>
      </c>
      <c r="J125" s="10"/>
      <c r="K125" s="9">
        <v>62</v>
      </c>
      <c r="L125" s="9">
        <v>62</v>
      </c>
      <c r="M125" s="196">
        <f t="shared" si="8"/>
        <v>100</v>
      </c>
      <c r="N125" s="10" t="e">
        <f>'M3C 2020-21 Histoir OR hypotez1'!#REF!</f>
        <v>#REF!</v>
      </c>
      <c r="O125" s="10" t="e">
        <f>'M3C 2020-21 Histoir OR hypotez1'!#REF!</f>
        <v>#REF!</v>
      </c>
      <c r="P125" s="26" t="e">
        <f>'M3C 2020-21 Histoir OR hypotez1'!#REF!</f>
        <v>#REF!</v>
      </c>
      <c r="Q125" s="187">
        <f t="shared" si="12"/>
        <v>36</v>
      </c>
      <c r="R125" s="52"/>
      <c r="S125" s="53"/>
      <c r="T125" s="53"/>
      <c r="U125" s="53"/>
      <c r="V125" s="53"/>
      <c r="W125" s="53">
        <v>1</v>
      </c>
      <c r="X125" s="53">
        <v>2</v>
      </c>
      <c r="Y125" s="53">
        <v>18</v>
      </c>
      <c r="Z125" s="53">
        <f t="shared" si="13"/>
        <v>36</v>
      </c>
      <c r="AA125" s="198">
        <f>M125*Z125%</f>
        <v>36</v>
      </c>
      <c r="AB125" s="53"/>
      <c r="AC125" s="53"/>
      <c r="AD125" s="46"/>
      <c r="AE125" s="46"/>
      <c r="AF125" s="46"/>
      <c r="AG125" s="46"/>
      <c r="AH125" s="46"/>
      <c r="AI125" s="46"/>
      <c r="AJ125" s="46"/>
      <c r="AK125" s="46"/>
    </row>
    <row r="126" spans="1:37" ht="23.25" customHeight="1" x14ac:dyDescent="0.25">
      <c r="A126" s="126"/>
      <c r="B126" s="235" t="str">
        <f>'M3C 2020-21 Histoir OR hypotez1'!C125</f>
        <v>UE spécialisation parcours Histoire-Droit S3</v>
      </c>
      <c r="C126" s="87">
        <f>'M3C 2020-21 Histoir OR hypotez1'!D125</f>
        <v>0</v>
      </c>
      <c r="D126" s="88"/>
      <c r="E126" s="88"/>
      <c r="F126" s="88"/>
      <c r="G126" s="40"/>
      <c r="H126" s="87"/>
      <c r="I126" s="87"/>
      <c r="J126" s="38"/>
      <c r="K126" s="47"/>
      <c r="L126" s="47"/>
      <c r="M126" s="47"/>
      <c r="N126" s="38"/>
      <c r="O126" s="38"/>
      <c r="P126" s="41"/>
      <c r="Q126" s="42"/>
      <c r="R126" s="125"/>
      <c r="S126" s="135"/>
      <c r="T126" s="135"/>
      <c r="U126" s="135"/>
      <c r="V126" s="135"/>
      <c r="W126" s="135"/>
      <c r="X126" s="135"/>
      <c r="Y126" s="135"/>
      <c r="Z126" s="135"/>
      <c r="AA126" s="135"/>
      <c r="AB126" s="135"/>
      <c r="AC126" s="135"/>
      <c r="AD126" s="89"/>
      <c r="AE126" s="89"/>
      <c r="AF126" s="89"/>
      <c r="AG126" s="89"/>
      <c r="AH126" s="89"/>
      <c r="AI126" s="89"/>
      <c r="AJ126" s="89"/>
      <c r="AK126" s="89"/>
    </row>
    <row r="127" spans="1:37" ht="23.25" customHeight="1" x14ac:dyDescent="0.25">
      <c r="A127" s="15" t="s">
        <v>107</v>
      </c>
      <c r="B127" s="15" t="str">
        <f>'M3C 2020-21 Histoir OR hypotez1'!C126</f>
        <v>Droit de la responsabilité civile</v>
      </c>
      <c r="C127" s="5" t="str">
        <f>'M3C 2020-21 Histoir OR hypotez1'!D126</f>
        <v>LOL3DH30</v>
      </c>
      <c r="D127" s="6" t="s">
        <v>120</v>
      </c>
      <c r="E127" s="6" t="s">
        <v>179</v>
      </c>
      <c r="F127" s="6" t="s">
        <v>41</v>
      </c>
      <c r="G127" s="8"/>
      <c r="H127" s="5">
        <v>5</v>
      </c>
      <c r="I127" s="5">
        <v>5</v>
      </c>
      <c r="J127" s="5">
        <v>1</v>
      </c>
      <c r="K127" s="9">
        <v>7</v>
      </c>
      <c r="L127" s="9">
        <v>271</v>
      </c>
      <c r="M127" s="196">
        <f t="shared" si="8"/>
        <v>2.5830258302583027</v>
      </c>
      <c r="N127" s="10">
        <f>'M3C 2020-21 Histoir OR hypotez1'!N126</f>
        <v>36</v>
      </c>
      <c r="O127" s="10">
        <f>'M3C 2020-21 Histoir OR hypotez1'!P126</f>
        <v>15</v>
      </c>
      <c r="P127" s="26">
        <f>'M3C 2020-21 Histoir OR hypotez1'!S126</f>
        <v>0</v>
      </c>
      <c r="Q127" s="187">
        <f t="shared" si="12"/>
        <v>4.4944649446494465</v>
      </c>
      <c r="R127" s="52">
        <v>1.5</v>
      </c>
      <c r="S127" s="53">
        <v>1</v>
      </c>
      <c r="T127" s="53">
        <v>36</v>
      </c>
      <c r="U127" s="53">
        <v>54</v>
      </c>
      <c r="V127" s="186">
        <f>U127*M127%</f>
        <v>1.3948339483394834</v>
      </c>
      <c r="W127" s="53">
        <v>1</v>
      </c>
      <c r="X127" s="53">
        <v>8</v>
      </c>
      <c r="Y127" s="53">
        <v>15</v>
      </c>
      <c r="Z127" s="53">
        <f t="shared" si="13"/>
        <v>120</v>
      </c>
      <c r="AA127" s="198">
        <f>M127*Z127%</f>
        <v>3.0996309963099633</v>
      </c>
      <c r="AB127" s="53"/>
      <c r="AC127" s="53"/>
      <c r="AD127" s="46"/>
      <c r="AE127" s="46"/>
      <c r="AF127" s="46"/>
      <c r="AG127" s="46"/>
      <c r="AH127" s="46"/>
      <c r="AI127" s="46"/>
      <c r="AJ127" s="46"/>
      <c r="AK127" s="46"/>
    </row>
    <row r="128" spans="1:37" ht="23.25" customHeight="1" x14ac:dyDescent="0.25">
      <c r="A128" s="15" t="s">
        <v>109</v>
      </c>
      <c r="B128" s="15" t="str">
        <f>'M3C 2020-21 Histoir OR hypotez1'!C127</f>
        <v>Droit administratif 1</v>
      </c>
      <c r="C128" s="5" t="str">
        <f>'M3C 2020-21 Histoir OR hypotez1'!D127</f>
        <v>LOL3DH10</v>
      </c>
      <c r="D128" s="6" t="s">
        <v>120</v>
      </c>
      <c r="E128" s="6" t="s">
        <v>179</v>
      </c>
      <c r="F128" s="6" t="s">
        <v>41</v>
      </c>
      <c r="G128" s="8"/>
      <c r="H128" s="5">
        <v>5</v>
      </c>
      <c r="I128" s="5">
        <v>5</v>
      </c>
      <c r="J128" s="5">
        <v>2</v>
      </c>
      <c r="K128" s="9">
        <v>7</v>
      </c>
      <c r="L128" s="9">
        <v>297</v>
      </c>
      <c r="M128" s="9">
        <f t="shared" si="8"/>
        <v>2.3569023569023568</v>
      </c>
      <c r="N128" s="10">
        <f>'M3C 2020-21 Histoir OR hypotez1'!N127</f>
        <v>36</v>
      </c>
      <c r="O128" s="10">
        <f>'M3C 2020-21 Histoir OR hypotez1'!P127</f>
        <v>15</v>
      </c>
      <c r="P128" s="26">
        <f>'M3C 2020-21 Histoir OR hypotez1'!S127</f>
        <v>0</v>
      </c>
      <c r="Q128" s="187">
        <f t="shared" si="12"/>
        <v>4.1010101010101012</v>
      </c>
      <c r="R128" s="52">
        <v>1.5</v>
      </c>
      <c r="S128" s="53">
        <v>1</v>
      </c>
      <c r="T128" s="53">
        <v>36</v>
      </c>
      <c r="U128" s="53">
        <v>54</v>
      </c>
      <c r="V128" s="186">
        <f>U128*M128%</f>
        <v>1.2727272727272727</v>
      </c>
      <c r="W128" s="53">
        <v>1</v>
      </c>
      <c r="X128" s="53">
        <v>8</v>
      </c>
      <c r="Y128" s="53">
        <v>15</v>
      </c>
      <c r="Z128" s="53">
        <f t="shared" si="13"/>
        <v>120</v>
      </c>
      <c r="AA128" s="198">
        <f>M128*Z128%</f>
        <v>2.8282828282828283</v>
      </c>
      <c r="AB128" s="53"/>
      <c r="AC128" s="53"/>
      <c r="AD128" s="46"/>
      <c r="AE128" s="46"/>
      <c r="AF128" s="46"/>
      <c r="AG128" s="46"/>
      <c r="AH128" s="46"/>
      <c r="AI128" s="46"/>
      <c r="AJ128" s="46"/>
      <c r="AK128" s="46"/>
    </row>
    <row r="129" spans="1:37" ht="23.25" customHeight="1" x14ac:dyDescent="0.25">
      <c r="A129" s="23"/>
      <c r="B129" s="15" t="str">
        <f>'M3C 2020-21 Histoir OR hypotez1'!C128</f>
        <v>Choix UE spécialisation Histoire du droit S3</v>
      </c>
      <c r="C129" s="10">
        <f>'M3C 2020-21 Histoir OR hypotez1'!D128</f>
        <v>0</v>
      </c>
      <c r="D129" s="166" t="s">
        <v>120</v>
      </c>
      <c r="E129" s="167"/>
      <c r="F129" s="167"/>
      <c r="G129" s="168">
        <v>1</v>
      </c>
      <c r="H129" s="165">
        <v>3</v>
      </c>
      <c r="I129" s="165">
        <v>3</v>
      </c>
      <c r="J129" s="169"/>
      <c r="K129" s="188"/>
      <c r="L129" s="188"/>
      <c r="M129" s="188"/>
      <c r="N129" s="169"/>
      <c r="O129" s="169"/>
      <c r="P129" s="171"/>
      <c r="Q129" s="224"/>
      <c r="R129" s="173"/>
      <c r="S129" s="174"/>
      <c r="T129" s="174"/>
      <c r="U129" s="174"/>
      <c r="V129" s="174"/>
      <c r="W129" s="174"/>
      <c r="X129" s="174"/>
      <c r="Y129" s="174"/>
      <c r="Z129" s="174"/>
      <c r="AA129" s="174"/>
      <c r="AB129" s="174"/>
      <c r="AC129" s="174"/>
      <c r="AD129" s="222"/>
      <c r="AE129" s="222"/>
      <c r="AF129" s="222"/>
      <c r="AG129" s="222"/>
      <c r="AH129" s="222"/>
      <c r="AI129" s="222"/>
      <c r="AJ129" s="222"/>
      <c r="AK129" s="222"/>
    </row>
    <row r="130" spans="1:37" ht="23.25" customHeight="1" x14ac:dyDescent="0.25">
      <c r="A130" s="15" t="s">
        <v>113</v>
      </c>
      <c r="B130" s="21" t="str">
        <f>'M3C 2020-21 Histoir OR hypotez1'!C129</f>
        <v>Communications et médias - S3 Histoire</v>
      </c>
      <c r="C130" s="5" t="str">
        <f>'M3C 2020-21 Histoir OR hypotez1'!D129</f>
        <v>DOL3DH12
LOL3DH12</v>
      </c>
      <c r="D130" s="11"/>
      <c r="E130" s="6" t="s">
        <v>179</v>
      </c>
      <c r="F130" s="6" t="s">
        <v>22</v>
      </c>
      <c r="G130" s="8"/>
      <c r="H130" s="10"/>
      <c r="I130" s="10"/>
      <c r="J130" s="5">
        <v>71</v>
      </c>
      <c r="K130" s="9">
        <v>6</v>
      </c>
      <c r="L130" s="9">
        <v>30</v>
      </c>
      <c r="M130" s="9">
        <f t="shared" si="8"/>
        <v>20</v>
      </c>
      <c r="N130" s="10">
        <f>'M3C 2020-21 Histoir OR hypotez1'!N129</f>
        <v>24</v>
      </c>
      <c r="O130" s="10">
        <f>'M3C 2020-21 Histoir OR hypotez1'!P129</f>
        <v>0</v>
      </c>
      <c r="P130" s="26">
        <f>'M3C 2020-21 Histoir OR hypotez1'!S129</f>
        <v>0</v>
      </c>
      <c r="Q130" s="187">
        <f t="shared" si="12"/>
        <v>7.2</v>
      </c>
      <c r="R130" s="52">
        <v>1.5</v>
      </c>
      <c r="S130" s="53">
        <v>1</v>
      </c>
      <c r="T130" s="53">
        <v>24</v>
      </c>
      <c r="U130" s="53">
        <v>36</v>
      </c>
      <c r="V130" s="134">
        <f>U130*M130%</f>
        <v>7.2</v>
      </c>
      <c r="W130" s="53"/>
      <c r="X130" s="53"/>
      <c r="Y130" s="53"/>
      <c r="Z130" s="53"/>
      <c r="AA130" s="53"/>
      <c r="AB130" s="53"/>
      <c r="AC130" s="53"/>
      <c r="AD130" s="46"/>
      <c r="AE130" s="46"/>
      <c r="AF130" s="46"/>
      <c r="AG130" s="46"/>
      <c r="AH130" s="46"/>
      <c r="AI130" s="46"/>
      <c r="AJ130" s="46"/>
      <c r="AK130" s="46"/>
    </row>
    <row r="131" spans="1:37" ht="23.25" customHeight="1" x14ac:dyDescent="0.25">
      <c r="A131" s="15" t="s">
        <v>118</v>
      </c>
      <c r="B131" s="21" t="str">
        <f>'M3C 2020-21 Histoir OR hypotez1'!C130</f>
        <v>Institutions européennes</v>
      </c>
      <c r="C131" s="5" t="str">
        <f>'M3C 2020-21 Histoir OR hypotez1'!D130</f>
        <v>LOL3DH11</v>
      </c>
      <c r="D131" s="11"/>
      <c r="E131" s="6" t="s">
        <v>179</v>
      </c>
      <c r="F131" s="6" t="s">
        <v>41</v>
      </c>
      <c r="G131" s="8"/>
      <c r="H131" s="10"/>
      <c r="I131" s="10"/>
      <c r="J131" s="10"/>
      <c r="K131" s="9">
        <v>1</v>
      </c>
      <c r="L131" s="9">
        <v>310</v>
      </c>
      <c r="M131" s="196">
        <f t="shared" si="8"/>
        <v>0.32258064516129031</v>
      </c>
      <c r="N131" s="10">
        <f>'M3C 2020-21 Histoir OR hypotez1'!N130</f>
        <v>30</v>
      </c>
      <c r="O131" s="10">
        <f>'M3C 2020-21 Histoir OR hypotez1'!P130</f>
        <v>0</v>
      </c>
      <c r="P131" s="26">
        <f>'M3C 2020-21 Histoir OR hypotez1'!S130</f>
        <v>0</v>
      </c>
      <c r="Q131" s="187">
        <f t="shared" si="12"/>
        <v>0.14516129032258066</v>
      </c>
      <c r="R131" s="52">
        <v>1.5</v>
      </c>
      <c r="S131" s="53">
        <v>1</v>
      </c>
      <c r="T131" s="53">
        <v>30</v>
      </c>
      <c r="U131" s="53">
        <v>45</v>
      </c>
      <c r="V131" s="186">
        <f>U131*M131%</f>
        <v>0.14516129032258066</v>
      </c>
      <c r="W131" s="53"/>
      <c r="X131" s="53"/>
      <c r="Y131" s="53"/>
      <c r="Z131" s="53"/>
      <c r="AA131" s="53"/>
      <c r="AB131" s="53"/>
      <c r="AC131" s="53"/>
      <c r="AD131" s="46"/>
      <c r="AE131" s="46"/>
      <c r="AF131" s="46"/>
      <c r="AG131" s="46"/>
      <c r="AH131" s="46"/>
      <c r="AI131" s="46"/>
      <c r="AJ131" s="46"/>
      <c r="AK131" s="46"/>
    </row>
    <row r="132" spans="1:37" ht="23.25" customHeight="1" x14ac:dyDescent="0.25">
      <c r="A132" s="199"/>
      <c r="B132" s="1828" t="s">
        <v>266</v>
      </c>
      <c r="C132" s="1829"/>
      <c r="D132" s="1829"/>
      <c r="E132" s="1829"/>
      <c r="F132" s="1829"/>
      <c r="G132" s="1829"/>
      <c r="H132" s="1829"/>
      <c r="I132" s="1829"/>
      <c r="J132" s="1829"/>
      <c r="K132" s="1829"/>
      <c r="L132" s="1829"/>
      <c r="M132" s="1829"/>
      <c r="N132" s="221">
        <v>86</v>
      </c>
      <c r="O132" s="209">
        <v>157</v>
      </c>
      <c r="P132" s="209"/>
      <c r="Q132" s="210"/>
      <c r="R132" s="148"/>
      <c r="S132" s="149"/>
      <c r="T132" s="149"/>
      <c r="U132" s="149"/>
      <c r="V132" s="149"/>
      <c r="W132" s="149"/>
      <c r="X132" s="149"/>
      <c r="Y132" s="149"/>
      <c r="Z132" s="149"/>
      <c r="AA132" s="149"/>
      <c r="AB132" s="149"/>
      <c r="AC132" s="149"/>
      <c r="AD132" s="112"/>
      <c r="AE132" s="112"/>
      <c r="AF132" s="112"/>
      <c r="AG132" s="112"/>
      <c r="AH132" s="112"/>
      <c r="AI132" s="112"/>
      <c r="AJ132" s="112"/>
      <c r="AK132" s="112"/>
    </row>
    <row r="133" spans="1:37" ht="23.25" customHeight="1" x14ac:dyDescent="0.25">
      <c r="A133" s="214"/>
      <c r="B133" s="1828" t="s">
        <v>267</v>
      </c>
      <c r="C133" s="1829"/>
      <c r="D133" s="1829"/>
      <c r="E133" s="1829"/>
      <c r="F133" s="1829"/>
      <c r="G133" s="1829"/>
      <c r="H133" s="1829"/>
      <c r="I133" s="1829"/>
      <c r="J133" s="1829"/>
      <c r="K133" s="1829"/>
      <c r="L133" s="1829"/>
      <c r="M133" s="1829"/>
      <c r="N133" s="209">
        <v>56</v>
      </c>
      <c r="O133" s="209">
        <v>183</v>
      </c>
      <c r="P133" s="209"/>
      <c r="Q133" s="210"/>
      <c r="R133" s="148"/>
      <c r="S133" s="149"/>
      <c r="T133" s="149"/>
      <c r="U133" s="149"/>
      <c r="V133" s="149"/>
      <c r="W133" s="149"/>
      <c r="X133" s="149"/>
      <c r="Y133" s="149"/>
      <c r="Z133" s="149"/>
      <c r="AA133" s="149"/>
      <c r="AB133" s="149"/>
      <c r="AC133" s="149"/>
      <c r="AD133" s="112"/>
      <c r="AE133" s="112"/>
      <c r="AF133" s="218"/>
      <c r="AG133" s="112"/>
      <c r="AH133" s="218"/>
      <c r="AI133" s="112"/>
      <c r="AJ133" s="218"/>
      <c r="AK133" s="218"/>
    </row>
    <row r="134" spans="1:37" ht="23.25" customHeight="1" x14ac:dyDescent="0.25">
      <c r="A134" s="214"/>
      <c r="B134" s="1828" t="s">
        <v>268</v>
      </c>
      <c r="C134" s="1829"/>
      <c r="D134" s="1829"/>
      <c r="E134" s="1829"/>
      <c r="F134" s="1829"/>
      <c r="G134" s="1829"/>
      <c r="H134" s="1829"/>
      <c r="I134" s="1829"/>
      <c r="J134" s="1829"/>
      <c r="K134" s="1829"/>
      <c r="L134" s="1829"/>
      <c r="M134" s="1829"/>
      <c r="N134" s="209">
        <v>158</v>
      </c>
      <c r="O134" s="209">
        <v>108</v>
      </c>
      <c r="P134" s="209"/>
      <c r="Q134" s="210"/>
      <c r="R134" s="148"/>
      <c r="S134" s="149"/>
      <c r="T134" s="149"/>
      <c r="U134" s="149"/>
      <c r="V134" s="149"/>
      <c r="W134" s="149"/>
      <c r="X134" s="149"/>
      <c r="Y134" s="149"/>
      <c r="Z134" s="149"/>
      <c r="AA134" s="149"/>
      <c r="AB134" s="149"/>
      <c r="AC134" s="149"/>
      <c r="AD134" s="112"/>
      <c r="AE134" s="112"/>
      <c r="AF134" s="218"/>
      <c r="AG134" s="112"/>
      <c r="AH134" s="218"/>
      <c r="AI134" s="112"/>
      <c r="AJ134" s="218"/>
      <c r="AK134" s="218"/>
    </row>
    <row r="135" spans="1:37" ht="23.25" customHeight="1" x14ac:dyDescent="0.25">
      <c r="A135" s="113"/>
      <c r="B135" s="114"/>
      <c r="C135" s="115"/>
      <c r="D135" s="1836" t="s">
        <v>269</v>
      </c>
      <c r="E135" s="1837"/>
      <c r="F135" s="1837"/>
      <c r="G135" s="1837"/>
      <c r="H135" s="1837"/>
      <c r="I135" s="1837"/>
      <c r="J135" s="1837"/>
      <c r="K135" s="1837"/>
      <c r="L135" s="1837"/>
      <c r="M135" s="1837"/>
      <c r="N135" s="1837"/>
      <c r="O135" s="1837"/>
      <c r="P135" s="1838"/>
      <c r="Q135" s="210">
        <f>SUM(Q95:Q131)</f>
        <v>460.55621490251582</v>
      </c>
      <c r="R135" s="148"/>
      <c r="S135" s="155"/>
      <c r="T135" s="149"/>
      <c r="U135" s="149"/>
      <c r="V135" s="149"/>
      <c r="W135" s="149"/>
      <c r="X135" s="149"/>
      <c r="Y135" s="149"/>
      <c r="Z135" s="149"/>
      <c r="AA135" s="149"/>
      <c r="AB135" s="149"/>
      <c r="AC135" s="149"/>
      <c r="AD135" s="117"/>
      <c r="AE135" s="117"/>
      <c r="AF135" s="117"/>
      <c r="AG135" s="117"/>
      <c r="AH135" s="117"/>
      <c r="AI135" s="117"/>
      <c r="AJ135" s="117"/>
      <c r="AK135" s="117"/>
    </row>
    <row r="136" spans="1:37" ht="23.25" customHeight="1" x14ac:dyDescent="0.25">
      <c r="A136" s="118"/>
      <c r="B136" s="119"/>
      <c r="C136" s="119"/>
      <c r="D136" s="119"/>
      <c r="E136" s="119"/>
      <c r="F136" s="119"/>
      <c r="G136" s="119"/>
      <c r="H136" s="119"/>
      <c r="I136" s="119"/>
      <c r="J136" s="119"/>
      <c r="K136" s="119"/>
      <c r="L136" s="119"/>
      <c r="M136" s="119"/>
      <c r="N136" s="119"/>
      <c r="O136" s="119"/>
      <c r="P136" s="119"/>
      <c r="Q136" s="120"/>
      <c r="R136" s="156"/>
      <c r="S136" s="157"/>
      <c r="T136" s="158"/>
      <c r="U136" s="158"/>
      <c r="V136" s="158"/>
      <c r="W136" s="158"/>
      <c r="X136" s="158"/>
      <c r="Y136" s="158"/>
      <c r="Z136" s="158"/>
      <c r="AA136" s="158"/>
      <c r="AB136" s="158"/>
      <c r="AC136" s="158"/>
      <c r="AD136" s="121"/>
      <c r="AE136" s="121"/>
      <c r="AF136" s="121"/>
      <c r="AG136" s="121"/>
      <c r="AH136" s="121"/>
      <c r="AI136" s="121"/>
      <c r="AJ136" s="121"/>
      <c r="AK136" s="121"/>
    </row>
    <row r="137" spans="1:37" ht="23.25" customHeight="1" x14ac:dyDescent="0.2">
      <c r="A137" s="80"/>
      <c r="B137" s="96" t="e">
        <f>'M3C 2020-21 Histoir OR hypotez1'!#REF!</f>
        <v>#REF!</v>
      </c>
      <c r="C137" s="80" t="e">
        <f>'M3C 2020-21 Histoir OR hypotez1'!#REF!</f>
        <v>#REF!</v>
      </c>
      <c r="D137" s="80"/>
      <c r="E137" s="80"/>
      <c r="F137" s="80"/>
      <c r="G137" s="80"/>
      <c r="H137" s="80"/>
      <c r="I137" s="80"/>
      <c r="J137" s="80"/>
      <c r="K137" s="97">
        <v>120</v>
      </c>
      <c r="L137" s="97"/>
      <c r="M137" s="97"/>
      <c r="N137" s="80"/>
      <c r="O137" s="80"/>
      <c r="P137" s="98"/>
      <c r="Q137" s="99"/>
      <c r="R137" s="133"/>
      <c r="S137" s="159"/>
      <c r="T137" s="152"/>
      <c r="U137" s="152"/>
      <c r="V137" s="152"/>
      <c r="W137" s="152"/>
      <c r="X137" s="152"/>
      <c r="Y137" s="152"/>
      <c r="Z137" s="152"/>
      <c r="AA137" s="152"/>
      <c r="AB137" s="152"/>
      <c r="AC137" s="152"/>
      <c r="AD137" s="123"/>
      <c r="AE137" s="123"/>
      <c r="AF137" s="123"/>
      <c r="AG137" s="123"/>
      <c r="AH137" s="123"/>
      <c r="AI137" s="123"/>
      <c r="AJ137" s="123"/>
      <c r="AK137" s="123"/>
    </row>
    <row r="138" spans="1:37" ht="30.75" customHeight="1" x14ac:dyDescent="0.25">
      <c r="A138" s="1" t="s">
        <v>17</v>
      </c>
      <c r="B138" s="15" t="e">
        <f>'M3C 2020-21 Histoir OR hypotez1'!#REF!</f>
        <v>#REF!</v>
      </c>
      <c r="C138" s="5" t="e">
        <f>'M3C 2020-21 Histoir OR hypotez1'!#REF!</f>
        <v>#REF!</v>
      </c>
      <c r="D138" s="6" t="s">
        <v>130</v>
      </c>
      <c r="E138" s="11"/>
      <c r="F138" s="6" t="s">
        <v>22</v>
      </c>
      <c r="G138" s="8"/>
      <c r="H138" s="5" t="s">
        <v>84</v>
      </c>
      <c r="I138" s="5" t="s">
        <v>84</v>
      </c>
      <c r="J138" s="5" t="s">
        <v>31</v>
      </c>
      <c r="K138" s="9">
        <v>65</v>
      </c>
      <c r="L138" s="9">
        <v>79</v>
      </c>
      <c r="M138" s="196">
        <f>(K138/L138)*100</f>
        <v>82.278481012658233</v>
      </c>
      <c r="N138" s="10" t="e">
        <f>'M3C 2020-21 Histoir OR hypotez1'!#REF!</f>
        <v>#REF!</v>
      </c>
      <c r="O138" s="10" t="e">
        <f>'M3C 2020-21 Histoir OR hypotez1'!#REF!</f>
        <v>#REF!</v>
      </c>
      <c r="P138" s="26" t="e">
        <f>'M3C 2020-21 Histoir OR hypotez1'!#REF!</f>
        <v>#REF!</v>
      </c>
      <c r="Q138" s="187">
        <f t="shared" ref="Q138:Q170" si="14">V138+AA138+AF138+AK138</f>
        <v>29.620253164556964</v>
      </c>
      <c r="R138" s="52">
        <v>1.5</v>
      </c>
      <c r="S138" s="53">
        <v>1</v>
      </c>
      <c r="T138" s="53">
        <v>24</v>
      </c>
      <c r="U138" s="53">
        <v>36</v>
      </c>
      <c r="V138" s="186">
        <f>U138*M138%</f>
        <v>29.620253164556964</v>
      </c>
      <c r="W138" s="53"/>
      <c r="X138" s="53"/>
      <c r="Y138" s="53"/>
      <c r="Z138" s="53"/>
      <c r="AA138" s="198"/>
      <c r="AB138" s="53"/>
      <c r="AC138" s="53"/>
      <c r="AD138" s="46"/>
      <c r="AE138" s="46"/>
      <c r="AF138" s="46"/>
      <c r="AG138" s="46"/>
      <c r="AH138" s="46"/>
      <c r="AI138" s="46"/>
      <c r="AJ138" s="46"/>
      <c r="AK138" s="46"/>
    </row>
    <row r="139" spans="1:37" ht="30.75" customHeight="1" x14ac:dyDescent="0.25">
      <c r="A139" s="1" t="s">
        <v>17</v>
      </c>
      <c r="B139" s="15" t="e">
        <f>'M3C 2020-21 Histoir OR hypotez1'!#REF!</f>
        <v>#REF!</v>
      </c>
      <c r="C139" s="5" t="e">
        <f>'M3C 2020-21 Histoir OR hypotez1'!#REF!</f>
        <v>#REF!</v>
      </c>
      <c r="D139" s="6" t="s">
        <v>130</v>
      </c>
      <c r="E139" s="11"/>
      <c r="F139" s="6" t="s">
        <v>22</v>
      </c>
      <c r="G139" s="8"/>
      <c r="H139" s="5" t="s">
        <v>84</v>
      </c>
      <c r="I139" s="5" t="s">
        <v>84</v>
      </c>
      <c r="J139" s="5" t="s">
        <v>31</v>
      </c>
      <c r="K139" s="9">
        <v>65</v>
      </c>
      <c r="L139" s="9">
        <v>74</v>
      </c>
      <c r="M139" s="196">
        <f>(K139/L139)*100</f>
        <v>87.837837837837839</v>
      </c>
      <c r="N139" s="10" t="e">
        <f>'M3C 2020-21 Histoir OR hypotez1'!#REF!</f>
        <v>#REF!</v>
      </c>
      <c r="O139" s="10" t="e">
        <f>'M3C 2020-21 Histoir OR hypotez1'!#REF!</f>
        <v>#REF!</v>
      </c>
      <c r="P139" s="26" t="e">
        <f>'M3C 2020-21 Histoir OR hypotez1'!#REF!</f>
        <v>#REF!</v>
      </c>
      <c r="Q139" s="187">
        <f t="shared" si="14"/>
        <v>42.162162162162161</v>
      </c>
      <c r="R139" s="52"/>
      <c r="S139" s="53"/>
      <c r="T139" s="53"/>
      <c r="U139" s="53"/>
      <c r="V139" s="186"/>
      <c r="W139" s="53">
        <v>1</v>
      </c>
      <c r="X139" s="53">
        <v>2</v>
      </c>
      <c r="Y139" s="53">
        <v>24</v>
      </c>
      <c r="Z139" s="53">
        <f>X139*Y139</f>
        <v>48</v>
      </c>
      <c r="AA139" s="198">
        <f>M139*Z139%</f>
        <v>42.162162162162161</v>
      </c>
      <c r="AB139" s="53"/>
      <c r="AC139" s="53"/>
      <c r="AD139" s="46"/>
      <c r="AE139" s="46"/>
      <c r="AF139" s="46"/>
      <c r="AG139" s="46"/>
      <c r="AH139" s="46"/>
      <c r="AI139" s="46"/>
      <c r="AJ139" s="46"/>
      <c r="AK139" s="46"/>
    </row>
    <row r="140" spans="1:37" ht="30.75" customHeight="1" x14ac:dyDescent="0.25">
      <c r="A140" s="1" t="s">
        <v>25</v>
      </c>
      <c r="B140" s="15" t="str">
        <f>'M3C 2020-21 Histoir OR hypotez1'!C142</f>
        <v>Histoire contemporaine : fondements politiques et sociaux</v>
      </c>
      <c r="C140" s="5" t="str">
        <f>'M3C 2020-21 Histoir OR hypotez1'!D142</f>
        <v>DOL4DH12
LOL4DH18
LOL4E20</v>
      </c>
      <c r="D140" s="6" t="s">
        <v>130</v>
      </c>
      <c r="E140" s="11"/>
      <c r="F140" s="6" t="s">
        <v>22</v>
      </c>
      <c r="G140" s="8"/>
      <c r="H140" s="5" t="s">
        <v>84</v>
      </c>
      <c r="I140" s="5" t="s">
        <v>84</v>
      </c>
      <c r="J140" s="5" t="s">
        <v>24</v>
      </c>
      <c r="K140" s="9">
        <v>9</v>
      </c>
      <c r="L140" s="9">
        <v>101</v>
      </c>
      <c r="M140" s="196">
        <f>(K140/L140)*100</f>
        <v>8.9108910891089099</v>
      </c>
      <c r="N140" s="10">
        <f>'M3C 2020-21 Histoir OR hypotez1'!N142</f>
        <v>24</v>
      </c>
      <c r="O140" s="10">
        <f>'M3C 2020-21 Histoir OR hypotez1'!P142</f>
        <v>24</v>
      </c>
      <c r="P140" s="26">
        <f>'M3C 2020-21 Histoir OR hypotez1'!S142</f>
        <v>0</v>
      </c>
      <c r="Q140" s="187">
        <f t="shared" si="14"/>
        <v>6.4158415841584153</v>
      </c>
      <c r="R140" s="52"/>
      <c r="S140" s="53"/>
      <c r="T140" s="53"/>
      <c r="U140" s="53"/>
      <c r="V140" s="53"/>
      <c r="W140" s="53">
        <v>1</v>
      </c>
      <c r="X140" s="53">
        <v>3</v>
      </c>
      <c r="Y140" s="53">
        <v>24</v>
      </c>
      <c r="Z140" s="53">
        <f>X140*Y140</f>
        <v>72</v>
      </c>
      <c r="AA140" s="198">
        <f>M140*Z140%</f>
        <v>6.4158415841584153</v>
      </c>
      <c r="AB140" s="53"/>
      <c r="AC140" s="53"/>
      <c r="AD140" s="46"/>
      <c r="AE140" s="46"/>
      <c r="AF140" s="46"/>
      <c r="AG140" s="46"/>
      <c r="AH140" s="46"/>
      <c r="AI140" s="46"/>
      <c r="AJ140" s="46"/>
      <c r="AK140" s="46"/>
    </row>
    <row r="141" spans="1:37" ht="30.75" customHeight="1" x14ac:dyDescent="0.25">
      <c r="A141" s="1" t="s">
        <v>32</v>
      </c>
      <c r="B141" s="15" t="str">
        <f>'M3C 2020-21 Histoir OR hypotez1'!C135</f>
        <v>Histoire des religions niveau 2</v>
      </c>
      <c r="C141" s="5" t="str">
        <f>'M3C 2020-21 Histoir OR hypotez1'!D135</f>
        <v>LOL4DH62
LOL4E30</v>
      </c>
      <c r="D141" s="6" t="s">
        <v>130</v>
      </c>
      <c r="E141" s="11"/>
      <c r="F141" s="6" t="s">
        <v>22</v>
      </c>
      <c r="G141" s="8"/>
      <c r="H141" s="5" t="s">
        <v>30</v>
      </c>
      <c r="I141" s="5" t="s">
        <v>30</v>
      </c>
      <c r="J141" s="5" t="s">
        <v>31</v>
      </c>
      <c r="K141" s="9">
        <v>66</v>
      </c>
      <c r="L141" s="9">
        <v>75</v>
      </c>
      <c r="M141" s="196">
        <f>(K141/L141)*100</f>
        <v>88</v>
      </c>
      <c r="N141" s="10">
        <f>'M3C 2020-21 Histoir OR hypotez1'!N135</f>
        <v>24</v>
      </c>
      <c r="O141" s="10">
        <f>'M3C 2020-21 Histoir OR hypotez1'!P135</f>
        <v>0</v>
      </c>
      <c r="P141" s="26">
        <f>'M3C 2020-21 Histoir OR hypotez1'!S135</f>
        <v>0</v>
      </c>
      <c r="Q141" s="187">
        <f t="shared" si="14"/>
        <v>31.68</v>
      </c>
      <c r="R141" s="52">
        <v>1.5</v>
      </c>
      <c r="S141" s="53">
        <v>1</v>
      </c>
      <c r="T141" s="53">
        <v>24</v>
      </c>
      <c r="U141" s="53">
        <v>36</v>
      </c>
      <c r="V141" s="134">
        <f>U141*M141%</f>
        <v>31.68</v>
      </c>
      <c r="W141" s="53"/>
      <c r="X141" s="53"/>
      <c r="Y141" s="53"/>
      <c r="Z141" s="53"/>
      <c r="AA141" s="53"/>
      <c r="AB141" s="53"/>
      <c r="AC141" s="53"/>
      <c r="AD141" s="46"/>
      <c r="AE141" s="46"/>
      <c r="AF141" s="46"/>
      <c r="AG141" s="46"/>
      <c r="AH141" s="46"/>
      <c r="AI141" s="46"/>
      <c r="AJ141" s="46"/>
      <c r="AK141" s="46"/>
    </row>
    <row r="142" spans="1:37" ht="30.75" customHeight="1" x14ac:dyDescent="0.25">
      <c r="A142" s="1" t="s">
        <v>37</v>
      </c>
      <c r="B142" s="15" t="str">
        <f>'M3C 2020-21 Histoir OR hypotez1'!C143</f>
        <v>Epistémologie et historiographie</v>
      </c>
      <c r="C142" s="5" t="str">
        <f>'M3C 2020-21 Histoir OR hypotez1'!D143</f>
        <v>LOL4E50</v>
      </c>
      <c r="D142" s="6" t="s">
        <v>130</v>
      </c>
      <c r="E142" s="11"/>
      <c r="F142" s="6" t="s">
        <v>22</v>
      </c>
      <c r="G142" s="8"/>
      <c r="H142" s="5" t="s">
        <v>30</v>
      </c>
      <c r="I142" s="5" t="s">
        <v>30</v>
      </c>
      <c r="J142" s="5" t="s">
        <v>57</v>
      </c>
      <c r="K142" s="9">
        <v>64</v>
      </c>
      <c r="L142" s="9">
        <v>64</v>
      </c>
      <c r="M142" s="196">
        <f>(K142/L142)*100</f>
        <v>100</v>
      </c>
      <c r="N142" s="10">
        <f>'M3C 2020-21 Histoir OR hypotez1'!N143</f>
        <v>24</v>
      </c>
      <c r="O142" s="10">
        <f>'M3C 2020-21 Histoir OR hypotez1'!P143</f>
        <v>0</v>
      </c>
      <c r="P142" s="26">
        <f>'M3C 2020-21 Histoir OR hypotez1'!S143</f>
        <v>0</v>
      </c>
      <c r="Q142" s="187">
        <f t="shared" si="14"/>
        <v>36</v>
      </c>
      <c r="R142" s="52">
        <v>1.5</v>
      </c>
      <c r="S142" s="53">
        <v>1</v>
      </c>
      <c r="T142" s="53">
        <v>24</v>
      </c>
      <c r="U142" s="53">
        <v>36</v>
      </c>
      <c r="V142" s="186">
        <f>U142*M142%</f>
        <v>36</v>
      </c>
      <c r="W142" s="53"/>
      <c r="X142" s="53"/>
      <c r="Y142" s="53"/>
      <c r="Z142" s="53"/>
      <c r="AA142" s="53"/>
      <c r="AB142" s="53"/>
      <c r="AC142" s="53"/>
      <c r="AD142" s="46"/>
      <c r="AE142" s="46"/>
      <c r="AF142" s="46"/>
      <c r="AG142" s="46"/>
      <c r="AH142" s="46"/>
      <c r="AI142" s="46"/>
      <c r="AJ142" s="46"/>
      <c r="AK142" s="46"/>
    </row>
    <row r="143" spans="1:37" ht="30.75" customHeight="1" x14ac:dyDescent="0.25">
      <c r="A143" s="1" t="s">
        <v>43</v>
      </c>
      <c r="B143" s="15" t="str">
        <f>'M3C 2020-21 Histoir OR hypotez1'!C144</f>
        <v>Choix UE  Ouverture LLSH S4 Orléans</v>
      </c>
      <c r="C143" s="5" t="str">
        <f>'M3C 2020-21 Histoir OR hypotez1'!D144</f>
        <v>PAV4UL01
LLA4UO01</v>
      </c>
      <c r="D143" s="6" t="s">
        <v>130</v>
      </c>
      <c r="E143" s="6" t="s">
        <v>199</v>
      </c>
      <c r="F143" s="6" t="s">
        <v>41</v>
      </c>
      <c r="G143" s="8">
        <v>1</v>
      </c>
      <c r="H143" s="5" t="s">
        <v>56</v>
      </c>
      <c r="I143" s="5" t="s">
        <v>56</v>
      </c>
      <c r="J143" s="10"/>
      <c r="K143" s="14"/>
      <c r="L143" s="14"/>
      <c r="M143" s="14"/>
      <c r="N143" s="10">
        <f>'M3C 2020-21 Histoir OR hypotez1'!N144</f>
        <v>15</v>
      </c>
      <c r="O143" s="10">
        <f>'M3C 2020-21 Histoir OR hypotez1'!P144</f>
        <v>0</v>
      </c>
      <c r="P143" s="26">
        <f>'M3C 2020-21 Histoir OR hypotez1'!S144</f>
        <v>0</v>
      </c>
      <c r="Q143" s="187">
        <f t="shared" si="14"/>
        <v>0</v>
      </c>
      <c r="R143" s="52"/>
      <c r="S143" s="53"/>
      <c r="T143" s="53"/>
      <c r="U143" s="53"/>
      <c r="V143" s="53"/>
      <c r="W143" s="53">
        <v>1</v>
      </c>
      <c r="X143" s="53"/>
      <c r="Y143" s="53">
        <v>15</v>
      </c>
      <c r="Z143" s="53">
        <f>X143*Y143</f>
        <v>0</v>
      </c>
      <c r="AA143" s="53">
        <f>Y143*Z143%</f>
        <v>0</v>
      </c>
      <c r="AB143" s="53"/>
      <c r="AC143" s="53"/>
      <c r="AD143" s="46"/>
      <c r="AE143" s="46"/>
      <c r="AF143" s="46"/>
      <c r="AG143" s="46"/>
      <c r="AH143" s="46"/>
      <c r="AI143" s="46"/>
      <c r="AJ143" s="46"/>
      <c r="AK143" s="46"/>
    </row>
    <row r="144" spans="1:37" ht="30.75" customHeight="1" x14ac:dyDescent="0.25">
      <c r="A144" s="1" t="s">
        <v>235</v>
      </c>
      <c r="B144" s="21" t="e">
        <f>'M3C 2020-21 Histoir OR hypotez1'!#REF!</f>
        <v>#REF!</v>
      </c>
      <c r="C144" s="5" t="e">
        <f>'M3C 2020-21 Histoir OR hypotez1'!#REF!</f>
        <v>#REF!</v>
      </c>
      <c r="D144" s="6" t="s">
        <v>130</v>
      </c>
      <c r="E144" s="11"/>
      <c r="F144" s="6" t="s">
        <v>41</v>
      </c>
      <c r="G144" s="8"/>
      <c r="H144" s="10"/>
      <c r="I144" s="10"/>
      <c r="J144" s="10"/>
      <c r="K144" s="9">
        <v>10</v>
      </c>
      <c r="L144" s="9">
        <v>10</v>
      </c>
      <c r="M144" s="196">
        <f>(K144/L144)*100</f>
        <v>100</v>
      </c>
      <c r="N144" s="5" t="e">
        <f>'M3C 2020-21 Histoir OR hypotez1'!#REF!</f>
        <v>#REF!</v>
      </c>
      <c r="O144" s="10" t="e">
        <f>'M3C 2020-21 Histoir OR hypotez1'!#REF!</f>
        <v>#REF!</v>
      </c>
      <c r="P144" s="26" t="e">
        <f>'M3C 2020-21 Histoir OR hypotez1'!#REF!</f>
        <v>#REF!</v>
      </c>
      <c r="Q144" s="187">
        <v>0</v>
      </c>
      <c r="R144" s="52">
        <v>1.5</v>
      </c>
      <c r="S144" s="53">
        <v>1</v>
      </c>
      <c r="T144" s="53">
        <v>15</v>
      </c>
      <c r="U144" s="53">
        <v>22.5</v>
      </c>
      <c r="V144" s="134">
        <f>U144*M144%</f>
        <v>22.5</v>
      </c>
      <c r="W144" s="53"/>
      <c r="X144" s="53"/>
      <c r="Y144" s="53"/>
      <c r="Z144" s="53"/>
      <c r="AA144" s="53"/>
      <c r="AB144" s="53"/>
      <c r="AC144" s="53"/>
      <c r="AD144" s="46"/>
      <c r="AE144" s="46"/>
      <c r="AF144" s="46"/>
      <c r="AG144" s="46"/>
      <c r="AH144" s="46"/>
      <c r="AI144" s="46"/>
      <c r="AJ144" s="46"/>
      <c r="AK144" s="46"/>
    </row>
    <row r="145" spans="1:37" ht="30.75" customHeight="1" x14ac:dyDescent="0.25">
      <c r="A145" s="184" t="s">
        <v>46</v>
      </c>
      <c r="B145" s="189" t="str">
        <f>'M3C 2020-21 Histoir OR hypotez1'!C136</f>
        <v>Choix langue vivante S4</v>
      </c>
      <c r="C145" s="165">
        <f>'M3C 2020-21 Histoir OR hypotez1'!D136</f>
        <v>0</v>
      </c>
      <c r="D145" s="166" t="s">
        <v>130</v>
      </c>
      <c r="E145" s="166" t="s">
        <v>199</v>
      </c>
      <c r="F145" s="166" t="s">
        <v>41</v>
      </c>
      <c r="G145" s="168">
        <v>1</v>
      </c>
      <c r="H145" s="169"/>
      <c r="I145" s="169"/>
      <c r="J145" s="169"/>
      <c r="K145" s="188"/>
      <c r="L145" s="188"/>
      <c r="M145" s="188"/>
      <c r="N145" s="169"/>
      <c r="O145" s="169"/>
      <c r="P145" s="171"/>
      <c r="Q145" s="224"/>
      <c r="R145" s="173"/>
      <c r="S145" s="174"/>
      <c r="T145" s="174"/>
      <c r="U145" s="174"/>
      <c r="V145" s="174"/>
      <c r="W145" s="174"/>
      <c r="X145" s="174"/>
      <c r="Y145" s="174"/>
      <c r="Z145" s="174"/>
      <c r="AA145" s="174"/>
      <c r="AB145" s="174"/>
      <c r="AC145" s="174"/>
      <c r="AD145" s="222"/>
      <c r="AE145" s="222"/>
      <c r="AF145" s="222"/>
      <c r="AG145" s="222"/>
      <c r="AH145" s="222"/>
      <c r="AI145" s="222"/>
      <c r="AJ145" s="222"/>
      <c r="AK145" s="222"/>
    </row>
    <row r="146" spans="1:37" ht="30.75" customHeight="1" x14ac:dyDescent="0.25">
      <c r="A146" s="1" t="s">
        <v>200</v>
      </c>
      <c r="B146" s="19" t="str">
        <f>'M3C 2020-21 Histoir OR hypotez1'!C137</f>
        <v>Allemand S4</v>
      </c>
      <c r="C146" s="5" t="str">
        <f>'M3C 2020-21 Histoir OR hypotez1'!D137</f>
        <v>LOL4B6A
LOL4C6C
LOL4D6A
LOL4DH41
LOL4E4A
LOL4G8A
LOL4H5A</v>
      </c>
      <c r="D146" s="6" t="s">
        <v>130</v>
      </c>
      <c r="E146" s="11"/>
      <c r="F146" s="11"/>
      <c r="G146" s="8"/>
      <c r="H146" s="5" t="s">
        <v>56</v>
      </c>
      <c r="I146" s="5" t="s">
        <v>56</v>
      </c>
      <c r="J146" s="10"/>
      <c r="K146" s="9">
        <v>0</v>
      </c>
      <c r="L146" s="9">
        <v>71</v>
      </c>
      <c r="M146" s="196">
        <f>(K146/L146)*100</f>
        <v>0</v>
      </c>
      <c r="N146" s="256">
        <f>'M3C 2020-21 Histoir OR hypotez1'!N137</f>
        <v>0</v>
      </c>
      <c r="O146" s="256">
        <f>'M3C 2020-21 Histoir OR hypotez1'!P137</f>
        <v>18</v>
      </c>
      <c r="P146" s="26">
        <f>'M3C 2020-21 Histoir OR hypotez1'!S137</f>
        <v>0</v>
      </c>
      <c r="Q146" s="187">
        <f t="shared" si="14"/>
        <v>0</v>
      </c>
      <c r="R146" s="52"/>
      <c r="S146" s="53"/>
      <c r="T146" s="53"/>
      <c r="U146" s="53"/>
      <c r="V146" s="53"/>
      <c r="W146" s="53">
        <v>1</v>
      </c>
      <c r="X146" s="53">
        <v>1</v>
      </c>
      <c r="Y146" s="53">
        <v>18</v>
      </c>
      <c r="Z146" s="53">
        <f>X146*Y146</f>
        <v>18</v>
      </c>
      <c r="AA146" s="198">
        <f>M146*Z146%</f>
        <v>0</v>
      </c>
      <c r="AB146" s="53"/>
      <c r="AC146" s="53"/>
      <c r="AD146" s="46"/>
      <c r="AE146" s="46"/>
      <c r="AF146" s="46"/>
      <c r="AG146" s="46"/>
      <c r="AH146" s="46"/>
      <c r="AI146" s="46"/>
      <c r="AJ146" s="46"/>
      <c r="AK146" s="46"/>
    </row>
    <row r="147" spans="1:37" ht="30.75" customHeight="1" x14ac:dyDescent="0.25">
      <c r="A147" s="1" t="s">
        <v>201</v>
      </c>
      <c r="B147" s="19" t="str">
        <f>'M3C 2020-21 Histoir OR hypotez1'!C138</f>
        <v>Anglais S4</v>
      </c>
      <c r="C147" s="5" t="str">
        <f>'M3C 2020-21 Histoir OR hypotez1'!D138</f>
        <v>LOL4DH40
LOL4E4B
LOL4G8B
LOL4H5B</v>
      </c>
      <c r="D147" s="6" t="s">
        <v>130</v>
      </c>
      <c r="E147" s="11"/>
      <c r="F147" s="11"/>
      <c r="G147" s="8"/>
      <c r="H147" s="5" t="s">
        <v>56</v>
      </c>
      <c r="I147" s="5" t="s">
        <v>56</v>
      </c>
      <c r="J147" s="10"/>
      <c r="K147" s="9">
        <v>45</v>
      </c>
      <c r="L147" s="9">
        <v>45</v>
      </c>
      <c r="M147" s="196">
        <f>(K147/L147)*100</f>
        <v>100</v>
      </c>
      <c r="N147" s="256">
        <f>'M3C 2020-21 Histoir OR hypotez1'!N138</f>
        <v>0</v>
      </c>
      <c r="O147" s="256">
        <f>'M3C 2020-21 Histoir OR hypotez1'!P138</f>
        <v>18</v>
      </c>
      <c r="P147" s="26">
        <f>'M3C 2020-21 Histoir OR hypotez1'!S138</f>
        <v>0</v>
      </c>
      <c r="Q147" s="187">
        <f t="shared" si="14"/>
        <v>18</v>
      </c>
      <c r="R147" s="52"/>
      <c r="S147" s="53"/>
      <c r="T147" s="53"/>
      <c r="U147" s="53"/>
      <c r="V147" s="53"/>
      <c r="W147" s="53">
        <v>1</v>
      </c>
      <c r="X147" s="53">
        <v>1</v>
      </c>
      <c r="Y147" s="53">
        <v>18</v>
      </c>
      <c r="Z147" s="53">
        <f>X147*Y147</f>
        <v>18</v>
      </c>
      <c r="AA147" s="198">
        <f>M147*Z147%</f>
        <v>18</v>
      </c>
      <c r="AB147" s="53"/>
      <c r="AC147" s="53"/>
      <c r="AD147" s="46"/>
      <c r="AE147" s="46"/>
      <c r="AF147" s="46"/>
      <c r="AG147" s="46"/>
      <c r="AH147" s="46"/>
      <c r="AI147" s="46"/>
      <c r="AJ147" s="46"/>
      <c r="AK147" s="46"/>
    </row>
    <row r="148" spans="1:37" ht="30.75" customHeight="1" x14ac:dyDescent="0.25">
      <c r="A148" s="1" t="s">
        <v>202</v>
      </c>
      <c r="B148" s="19" t="str">
        <f>'M3C 2020-21 Histoir OR hypotez1'!C139</f>
        <v>Espagnol S4</v>
      </c>
      <c r="C148" s="5" t="str">
        <f>'M3C 2020-21 Histoir OR hypotez1'!D139</f>
        <v>LOL4B6B
LOL4D6C
LOL4DH42
LOL4E4C
LOL4G8C
LOL4H5C</v>
      </c>
      <c r="D148" s="6" t="s">
        <v>130</v>
      </c>
      <c r="E148" s="11"/>
      <c r="F148" s="11"/>
      <c r="G148" s="8"/>
      <c r="H148" s="5" t="s">
        <v>56</v>
      </c>
      <c r="I148" s="5" t="s">
        <v>56</v>
      </c>
      <c r="J148" s="10"/>
      <c r="K148" s="9">
        <v>10</v>
      </c>
      <c r="L148" s="9">
        <v>16</v>
      </c>
      <c r="M148" s="196">
        <f>(K148/L148)*100</f>
        <v>62.5</v>
      </c>
      <c r="N148" s="256">
        <f>'M3C 2020-21 Histoir OR hypotez1'!N139</f>
        <v>0</v>
      </c>
      <c r="O148" s="256">
        <f>'M3C 2020-21 Histoir OR hypotez1'!P139</f>
        <v>18</v>
      </c>
      <c r="P148" s="26">
        <f>'M3C 2020-21 Histoir OR hypotez1'!S139</f>
        <v>0</v>
      </c>
      <c r="Q148" s="187">
        <f t="shared" si="14"/>
        <v>11.25</v>
      </c>
      <c r="R148" s="52"/>
      <c r="S148" s="53"/>
      <c r="T148" s="53"/>
      <c r="U148" s="53"/>
      <c r="V148" s="53"/>
      <c r="W148" s="53">
        <v>1</v>
      </c>
      <c r="X148" s="53">
        <v>1</v>
      </c>
      <c r="Y148" s="53">
        <v>18</v>
      </c>
      <c r="Z148" s="53">
        <f>X148*Y148</f>
        <v>18</v>
      </c>
      <c r="AA148" s="198">
        <f>M148*Z148%</f>
        <v>11.25</v>
      </c>
      <c r="AB148" s="53"/>
      <c r="AC148" s="53"/>
      <c r="AD148" s="46"/>
      <c r="AE148" s="46"/>
      <c r="AF148" s="46"/>
      <c r="AG148" s="46"/>
      <c r="AH148" s="46"/>
      <c r="AI148" s="46"/>
      <c r="AJ148" s="46"/>
      <c r="AK148" s="46"/>
    </row>
    <row r="149" spans="1:37" ht="30.75" customHeight="1" x14ac:dyDescent="0.25">
      <c r="A149" s="188"/>
      <c r="B149" s="189" t="str">
        <f>'M3C 2020-21 Histoir OR hypotez1'!C146</f>
        <v>Choix initiation histoire économiq &amp; sociale / numismatique ancienne</v>
      </c>
      <c r="C149" s="165">
        <f>'M3C 2020-21 Histoir OR hypotez1'!D146</f>
        <v>0</v>
      </c>
      <c r="D149" s="166" t="s">
        <v>130</v>
      </c>
      <c r="E149" s="167"/>
      <c r="F149" s="166" t="s">
        <v>22</v>
      </c>
      <c r="G149" s="168">
        <v>1</v>
      </c>
      <c r="H149" s="165" t="s">
        <v>30</v>
      </c>
      <c r="I149" s="165" t="s">
        <v>30</v>
      </c>
      <c r="J149" s="169"/>
      <c r="K149" s="188"/>
      <c r="L149" s="188"/>
      <c r="M149" s="188"/>
      <c r="N149" s="169"/>
      <c r="O149" s="169"/>
      <c r="P149" s="171"/>
      <c r="Q149" s="172"/>
      <c r="R149" s="173"/>
      <c r="S149" s="174"/>
      <c r="T149" s="174"/>
      <c r="U149" s="174"/>
      <c r="V149" s="174"/>
      <c r="W149" s="174"/>
      <c r="X149" s="174"/>
      <c r="Y149" s="174"/>
      <c r="Z149" s="174"/>
      <c r="AA149" s="174"/>
      <c r="AB149" s="174"/>
      <c r="AC149" s="174"/>
      <c r="AD149" s="222"/>
      <c r="AE149" s="222"/>
      <c r="AF149" s="222"/>
      <c r="AG149" s="222"/>
      <c r="AH149" s="222"/>
      <c r="AI149" s="222"/>
      <c r="AJ149" s="222"/>
      <c r="AK149" s="222"/>
    </row>
    <row r="150" spans="1:37" ht="30.75" customHeight="1" x14ac:dyDescent="0.25">
      <c r="A150" s="2"/>
      <c r="B150" s="225" t="str">
        <f>'M3C 2020-21 Histoir OR hypotez1'!C147</f>
        <v>Initiation à l'histoire économique et sociale moderne</v>
      </c>
      <c r="C150" s="5" t="str">
        <f>'M3C 2020-21 Histoir OR hypotez1'!D147</f>
        <v>LOL4E6B</v>
      </c>
      <c r="D150" s="6" t="s">
        <v>130</v>
      </c>
      <c r="E150" s="11"/>
      <c r="F150" s="6" t="s">
        <v>22</v>
      </c>
      <c r="G150" s="8"/>
      <c r="H150" s="10"/>
      <c r="I150" s="10"/>
      <c r="J150" s="5" t="s">
        <v>24</v>
      </c>
      <c r="K150" s="9">
        <v>42</v>
      </c>
      <c r="L150" s="9">
        <v>42</v>
      </c>
      <c r="M150" s="196">
        <f t="shared" ref="M150:M159" si="15">(K150/L150)*100</f>
        <v>100</v>
      </c>
      <c r="N150" s="10">
        <f>'M3C 2020-21 Histoir OR hypotez1'!N147</f>
        <v>8</v>
      </c>
      <c r="O150" s="10">
        <f>'M3C 2020-21 Histoir OR hypotez1'!P147</f>
        <v>12</v>
      </c>
      <c r="P150" s="26">
        <f>'M3C 2020-21 Histoir OR hypotez1'!S147</f>
        <v>0</v>
      </c>
      <c r="Q150" s="187">
        <f t="shared" si="14"/>
        <v>24</v>
      </c>
      <c r="R150" s="52">
        <v>1.5</v>
      </c>
      <c r="S150" s="53">
        <v>1</v>
      </c>
      <c r="T150" s="53">
        <v>8</v>
      </c>
      <c r="U150" s="53">
        <v>12</v>
      </c>
      <c r="V150" s="134">
        <f>U150*M150%</f>
        <v>12</v>
      </c>
      <c r="W150" s="53">
        <v>1</v>
      </c>
      <c r="X150" s="53">
        <v>1</v>
      </c>
      <c r="Y150" s="53">
        <v>12</v>
      </c>
      <c r="Z150" s="53">
        <f>X150*Y150</f>
        <v>12</v>
      </c>
      <c r="AA150" s="198">
        <f>M150*Z150%</f>
        <v>12</v>
      </c>
      <c r="AB150" s="53"/>
      <c r="AC150" s="53"/>
      <c r="AD150" s="46"/>
      <c r="AE150" s="46"/>
      <c r="AF150" s="46"/>
      <c r="AG150" s="46"/>
      <c r="AH150" s="46"/>
      <c r="AI150" s="46"/>
      <c r="AJ150" s="46"/>
      <c r="AK150" s="46"/>
    </row>
    <row r="151" spans="1:37" ht="30.75" customHeight="1" x14ac:dyDescent="0.25">
      <c r="A151" s="2"/>
      <c r="B151" s="19" t="str">
        <f>'M3C 2020-21 Histoir OR hypotez1'!C148</f>
        <v>Initiation à la numismatique ancienne</v>
      </c>
      <c r="C151" s="5" t="str">
        <f>'M3C 2020-21 Histoir OR hypotez1'!D148</f>
        <v>LOL4E6A</v>
      </c>
      <c r="D151" s="6" t="s">
        <v>130</v>
      </c>
      <c r="E151" s="11"/>
      <c r="F151" s="6" t="s">
        <v>22</v>
      </c>
      <c r="G151" s="8"/>
      <c r="H151" s="10"/>
      <c r="I151" s="10"/>
      <c r="J151" s="5" t="s">
        <v>31</v>
      </c>
      <c r="K151" s="9">
        <v>21</v>
      </c>
      <c r="L151" s="9">
        <v>21</v>
      </c>
      <c r="M151" s="196">
        <f t="shared" si="15"/>
        <v>100</v>
      </c>
      <c r="N151" s="10">
        <f>'M3C 2020-21 Histoir OR hypotez1'!N148</f>
        <v>8</v>
      </c>
      <c r="O151" s="10">
        <f>'M3C 2020-21 Histoir OR hypotez1'!P148</f>
        <v>12</v>
      </c>
      <c r="P151" s="26">
        <f>'M3C 2020-21 Histoir OR hypotez1'!S148</f>
        <v>0</v>
      </c>
      <c r="Q151" s="187">
        <f t="shared" si="14"/>
        <v>24</v>
      </c>
      <c r="R151" s="52">
        <v>1.5</v>
      </c>
      <c r="S151" s="53">
        <v>1</v>
      </c>
      <c r="T151" s="53">
        <v>8</v>
      </c>
      <c r="U151" s="53">
        <v>12</v>
      </c>
      <c r="V151" s="134">
        <f>U151*M151%</f>
        <v>12</v>
      </c>
      <c r="W151" s="53">
        <v>1</v>
      </c>
      <c r="X151" s="53">
        <v>1</v>
      </c>
      <c r="Y151" s="53">
        <v>12</v>
      </c>
      <c r="Z151" s="53">
        <f>X151*Y151</f>
        <v>12</v>
      </c>
      <c r="AA151" s="198">
        <f>M151*Z151%</f>
        <v>12</v>
      </c>
      <c r="AB151" s="53"/>
      <c r="AC151" s="53"/>
      <c r="AD151" s="46"/>
      <c r="AE151" s="46"/>
      <c r="AF151" s="46"/>
      <c r="AG151" s="46"/>
      <c r="AH151" s="46"/>
      <c r="AI151" s="46"/>
      <c r="AJ151" s="46"/>
      <c r="AK151" s="46"/>
    </row>
    <row r="152" spans="1:37" ht="30.75" customHeight="1" x14ac:dyDescent="0.25">
      <c r="A152" s="47"/>
      <c r="B152" s="124" t="str">
        <f>'M3C 2020-21 Histoir OR hypotez1'!C149</f>
        <v>Parcours MEEF - Métiers de l'enseignement et de la formation</v>
      </c>
      <c r="C152" s="38" t="str">
        <f>'M3C 2020-21 Histoir OR hypotez1'!D149</f>
        <v>LOL4EP1A</v>
      </c>
      <c r="D152" s="36"/>
      <c r="E152" s="36"/>
      <c r="F152" s="36"/>
      <c r="G152" s="40"/>
      <c r="H152" s="38"/>
      <c r="I152" s="38"/>
      <c r="J152" s="38"/>
      <c r="K152" s="47"/>
      <c r="L152" s="47"/>
      <c r="M152" s="47"/>
      <c r="N152" s="38"/>
      <c r="O152" s="38"/>
      <c r="P152" s="41"/>
      <c r="Q152" s="211"/>
      <c r="R152" s="125"/>
      <c r="S152" s="135"/>
      <c r="T152" s="135"/>
      <c r="U152" s="135"/>
      <c r="V152" s="135"/>
      <c r="W152" s="135"/>
      <c r="X152" s="135"/>
      <c r="Y152" s="135"/>
      <c r="Z152" s="135"/>
      <c r="AA152" s="135"/>
      <c r="AB152" s="135"/>
      <c r="AC152" s="135"/>
      <c r="AD152" s="89"/>
      <c r="AE152" s="89"/>
      <c r="AF152" s="89"/>
      <c r="AG152" s="89"/>
      <c r="AH152" s="89"/>
      <c r="AI152" s="89"/>
      <c r="AJ152" s="89"/>
      <c r="AK152" s="89"/>
    </row>
    <row r="153" spans="1:37" ht="30.75" customHeight="1" x14ac:dyDescent="0.25">
      <c r="A153" s="1" t="s">
        <v>49</v>
      </c>
      <c r="B153" s="15" t="str">
        <f>'M3C 2020-21 Histoir OR hypotez1'!C151</f>
        <v>Populations : dynamiques et enjeux (CM)</v>
      </c>
      <c r="C153" s="5" t="str">
        <f>'M3C 2020-21 Histoir OR hypotez1'!D151</f>
        <v>LOL2D30
LOL4E7B</v>
      </c>
      <c r="D153" s="6" t="s">
        <v>120</v>
      </c>
      <c r="E153" s="6" t="s">
        <v>29</v>
      </c>
      <c r="F153" s="6" t="s">
        <v>41</v>
      </c>
      <c r="G153" s="8"/>
      <c r="H153" s="5" t="s">
        <v>56</v>
      </c>
      <c r="I153" s="5" t="s">
        <v>56</v>
      </c>
      <c r="J153" s="10"/>
      <c r="K153" s="9">
        <v>6</v>
      </c>
      <c r="L153" s="9">
        <v>49</v>
      </c>
      <c r="M153" s="196">
        <f t="shared" si="15"/>
        <v>12.244897959183673</v>
      </c>
      <c r="N153" s="10">
        <f>'M3C 2020-21 Histoir OR hypotez1'!N151</f>
        <v>15</v>
      </c>
      <c r="O153" s="10">
        <f>'M3C 2020-21 Histoir OR hypotez1'!P151</f>
        <v>0</v>
      </c>
      <c r="P153" s="26">
        <f>'M3C 2020-21 Histoir OR hypotez1'!S151</f>
        <v>0</v>
      </c>
      <c r="Q153" s="187">
        <f t="shared" si="14"/>
        <v>2.7551020408163263</v>
      </c>
      <c r="R153" s="52">
        <v>1.5</v>
      </c>
      <c r="S153" s="53">
        <v>1</v>
      </c>
      <c r="T153" s="53">
        <v>15</v>
      </c>
      <c r="U153" s="53">
        <v>22.5</v>
      </c>
      <c r="V153" s="186">
        <f>U153*M153%</f>
        <v>2.7551020408163263</v>
      </c>
      <c r="W153" s="53"/>
      <c r="X153" s="53"/>
      <c r="Y153" s="53"/>
      <c r="Z153" s="53"/>
      <c r="AA153" s="53"/>
      <c r="AB153" s="53"/>
      <c r="AC153" s="53"/>
      <c r="AD153" s="46"/>
      <c r="AE153" s="46"/>
      <c r="AF153" s="46"/>
      <c r="AG153" s="46"/>
      <c r="AH153" s="46"/>
      <c r="AI153" s="46"/>
      <c r="AJ153" s="46"/>
      <c r="AK153" s="46"/>
    </row>
    <row r="154" spans="1:37" ht="30.75" customHeight="1" x14ac:dyDescent="0.25">
      <c r="A154" s="1" t="s">
        <v>154</v>
      </c>
      <c r="B154" s="15" t="str">
        <f>'M3C 2020-21 Histoir OR hypotez1'!C152</f>
        <v>Géographie rurale (CM)</v>
      </c>
      <c r="C154" s="5" t="str">
        <f>'M3C 2020-21 Histoir OR hypotez1'!D152</f>
        <v>LOL5E6A</v>
      </c>
      <c r="D154" s="6" t="s">
        <v>120</v>
      </c>
      <c r="E154" s="6" t="s">
        <v>29</v>
      </c>
      <c r="F154" s="6" t="s">
        <v>41</v>
      </c>
      <c r="G154" s="8"/>
      <c r="H154" s="5" t="s">
        <v>56</v>
      </c>
      <c r="I154" s="5" t="s">
        <v>56</v>
      </c>
      <c r="J154" s="10"/>
      <c r="K154" s="9">
        <v>23</v>
      </c>
      <c r="L154" s="9">
        <v>46</v>
      </c>
      <c r="M154" s="196">
        <f t="shared" si="15"/>
        <v>50</v>
      </c>
      <c r="N154" s="10">
        <f>'M3C 2020-21 Histoir OR hypotez1'!N152</f>
        <v>15</v>
      </c>
      <c r="O154" s="10">
        <f>'M3C 2020-21 Histoir OR hypotez1'!P152</f>
        <v>0</v>
      </c>
      <c r="P154" s="26">
        <f>'M3C 2020-21 Histoir OR hypotez1'!S152</f>
        <v>0</v>
      </c>
      <c r="Q154" s="187">
        <f t="shared" si="14"/>
        <v>11.25</v>
      </c>
      <c r="R154" s="52">
        <v>1.5</v>
      </c>
      <c r="S154" s="53">
        <v>1</v>
      </c>
      <c r="T154" s="53">
        <v>15</v>
      </c>
      <c r="U154" s="53">
        <v>22.5</v>
      </c>
      <c r="V154" s="134">
        <f>U154*M154%</f>
        <v>11.25</v>
      </c>
      <c r="W154" s="53"/>
      <c r="X154" s="53"/>
      <c r="Y154" s="53"/>
      <c r="Z154" s="53"/>
      <c r="AA154" s="53"/>
      <c r="AB154" s="53"/>
      <c r="AC154" s="53"/>
      <c r="AD154" s="46"/>
      <c r="AE154" s="46"/>
      <c r="AF154" s="46"/>
      <c r="AG154" s="46"/>
      <c r="AH154" s="46"/>
      <c r="AI154" s="46"/>
      <c r="AJ154" s="46"/>
      <c r="AK154" s="46"/>
    </row>
    <row r="155" spans="1:37" ht="30.75" customHeight="1" x14ac:dyDescent="0.25">
      <c r="A155" s="1" t="s">
        <v>58</v>
      </c>
      <c r="B155" s="257" t="str">
        <f>'M3C 2020-21 Histoir OR hypotez1'!C153</f>
        <v>Stage d'observation en milieu scolaire (remplacé en 2018/19 par 4E5A)</v>
      </c>
      <c r="C155" s="5" t="str">
        <f>'M3C 2020-21 Histoir OR hypotez1'!D153</f>
        <v>LOL4D7B
LOL4H7C
LLA4E5A</v>
      </c>
      <c r="D155" s="6" t="s">
        <v>120</v>
      </c>
      <c r="E155" s="6" t="s">
        <v>29</v>
      </c>
      <c r="F155" s="6" t="s">
        <v>41</v>
      </c>
      <c r="G155" s="8"/>
      <c r="H155" s="5" t="s">
        <v>30</v>
      </c>
      <c r="I155" s="5" t="s">
        <v>30</v>
      </c>
      <c r="J155" s="10"/>
      <c r="K155" s="9">
        <v>22</v>
      </c>
      <c r="L155" s="9">
        <v>152</v>
      </c>
      <c r="M155" s="196">
        <f t="shared" si="15"/>
        <v>14.473684210526317</v>
      </c>
      <c r="N155" s="10">
        <f>'M3C 2020-21 Histoir OR hypotez1'!N153</f>
        <v>0</v>
      </c>
      <c r="O155" s="258">
        <f>'M3C 2020-21 Histoir OR hypotez1'!P153</f>
        <v>12</v>
      </c>
      <c r="P155" s="26">
        <f>'M3C 2020-21 Histoir OR hypotez1'!S153</f>
        <v>0</v>
      </c>
      <c r="Q155" s="187">
        <f t="shared" si="14"/>
        <v>11.578947368421055</v>
      </c>
      <c r="R155" s="52"/>
      <c r="S155" s="53"/>
      <c r="T155" s="53"/>
      <c r="U155" s="53"/>
      <c r="V155" s="53"/>
      <c r="W155" s="53">
        <v>1</v>
      </c>
      <c r="X155" s="53">
        <v>4</v>
      </c>
      <c r="Y155" s="53">
        <v>20</v>
      </c>
      <c r="Z155" s="53">
        <f>X155*Y155</f>
        <v>80</v>
      </c>
      <c r="AA155" s="198">
        <f>M155*Z155%</f>
        <v>11.578947368421055</v>
      </c>
      <c r="AB155" s="53"/>
      <c r="AC155" s="53"/>
      <c r="AD155" s="46"/>
      <c r="AE155" s="46"/>
      <c r="AF155" s="46"/>
      <c r="AG155" s="46"/>
      <c r="AH155" s="46"/>
      <c r="AI155" s="46"/>
      <c r="AJ155" s="46"/>
      <c r="AK155" s="46"/>
    </row>
    <row r="156" spans="1:37" ht="30.75" customHeight="1" x14ac:dyDescent="0.25">
      <c r="A156" s="47"/>
      <c r="B156" s="124" t="str">
        <f>'M3C 2020-21 Histoir OR hypotez1'!C154</f>
        <v>Parcours Patrimoine et Culture</v>
      </c>
      <c r="C156" s="38" t="str">
        <f>'M3C 2020-21 Histoir OR hypotez1'!D154</f>
        <v>LOL4EP2</v>
      </c>
      <c r="D156" s="36"/>
      <c r="E156" s="36"/>
      <c r="F156" s="36"/>
      <c r="G156" s="40"/>
      <c r="H156" s="38"/>
      <c r="I156" s="38"/>
      <c r="J156" s="38"/>
      <c r="K156" s="47"/>
      <c r="L156" s="47"/>
      <c r="M156" s="47"/>
      <c r="N156" s="38"/>
      <c r="O156" s="38"/>
      <c r="P156" s="41"/>
      <c r="Q156" s="42"/>
      <c r="R156" s="125"/>
      <c r="S156" s="135"/>
      <c r="T156" s="135"/>
      <c r="U156" s="135"/>
      <c r="V156" s="135"/>
      <c r="W156" s="135"/>
      <c r="X156" s="135"/>
      <c r="Y156" s="135"/>
      <c r="Z156" s="135"/>
      <c r="AA156" s="135"/>
      <c r="AB156" s="135"/>
      <c r="AC156" s="135"/>
      <c r="AD156" s="89"/>
      <c r="AE156" s="89"/>
      <c r="AF156" s="89"/>
      <c r="AG156" s="89"/>
      <c r="AH156" s="89"/>
      <c r="AI156" s="89"/>
      <c r="AJ156" s="89"/>
      <c r="AK156" s="89"/>
    </row>
    <row r="157" spans="1:37" ht="30.75" customHeight="1" x14ac:dyDescent="0.25">
      <c r="A157" s="1" t="s">
        <v>72</v>
      </c>
      <c r="B157" s="15" t="str">
        <f>'M3C 2020-21 Histoir OR hypotez1'!C156</f>
        <v>Histoire de l’écrit</v>
      </c>
      <c r="C157" s="5" t="str">
        <f>'M3C 2020-21 Histoir OR hypotez1'!D156</f>
        <v>LOL4E8A</v>
      </c>
      <c r="D157" s="6" t="s">
        <v>120</v>
      </c>
      <c r="E157" s="11"/>
      <c r="F157" s="6" t="s">
        <v>22</v>
      </c>
      <c r="G157" s="8"/>
      <c r="H157" s="5" t="s">
        <v>30</v>
      </c>
      <c r="I157" s="5" t="s">
        <v>30</v>
      </c>
      <c r="J157" s="5" t="s">
        <v>31</v>
      </c>
      <c r="K157" s="9">
        <v>36</v>
      </c>
      <c r="L157" s="9">
        <v>36</v>
      </c>
      <c r="M157" s="196">
        <f t="shared" si="15"/>
        <v>100</v>
      </c>
      <c r="N157" s="10">
        <f>'M3C 2020-21 Histoir OR hypotez1'!N156</f>
        <v>18</v>
      </c>
      <c r="O157" s="10">
        <f>'M3C 2020-21 Histoir OR hypotez1'!P156</f>
        <v>8</v>
      </c>
      <c r="P157" s="26">
        <f>'M3C 2020-21 Histoir OR hypotez1'!S156</f>
        <v>0</v>
      </c>
      <c r="Q157" s="187">
        <f t="shared" si="14"/>
        <v>35</v>
      </c>
      <c r="R157" s="52">
        <v>1.5</v>
      </c>
      <c r="S157" s="53">
        <v>1</v>
      </c>
      <c r="T157" s="53">
        <v>18</v>
      </c>
      <c r="U157" s="53">
        <v>27</v>
      </c>
      <c r="V157" s="134">
        <f>U157*M157%</f>
        <v>27</v>
      </c>
      <c r="W157" s="53">
        <v>1</v>
      </c>
      <c r="X157" s="53">
        <v>1</v>
      </c>
      <c r="Y157" s="53">
        <v>8</v>
      </c>
      <c r="Z157" s="53">
        <f>X157*Y157</f>
        <v>8</v>
      </c>
      <c r="AA157" s="198">
        <f>M157*Z157%</f>
        <v>8</v>
      </c>
      <c r="AB157" s="53"/>
      <c r="AC157" s="53"/>
      <c r="AD157" s="46"/>
      <c r="AE157" s="46"/>
      <c r="AF157" s="46"/>
      <c r="AG157" s="46"/>
      <c r="AH157" s="46"/>
      <c r="AI157" s="46"/>
      <c r="AJ157" s="46"/>
      <c r="AK157" s="46"/>
    </row>
    <row r="158" spans="1:37" ht="33.75" customHeight="1" x14ac:dyDescent="0.25">
      <c r="A158" s="1" t="s">
        <v>58</v>
      </c>
      <c r="B158" s="15" t="str">
        <f>'M3C 2020-21 Histoir OR hypotez1'!C158</f>
        <v>Littérature et arts S4</v>
      </c>
      <c r="C158" s="5" t="str">
        <f>'M3C 2020-21 Histoir OR hypotez1'!D158</f>
        <v>LOL3G61</v>
      </c>
      <c r="D158" s="6" t="s">
        <v>120</v>
      </c>
      <c r="E158" s="267"/>
      <c r="F158" s="6" t="s">
        <v>41</v>
      </c>
      <c r="G158" s="8"/>
      <c r="H158" s="5" t="s">
        <v>56</v>
      </c>
      <c r="I158" s="5" t="s">
        <v>56</v>
      </c>
      <c r="J158" s="10"/>
      <c r="K158" s="9">
        <v>37</v>
      </c>
      <c r="L158" s="9">
        <v>37</v>
      </c>
      <c r="M158" s="196">
        <f t="shared" si="15"/>
        <v>100</v>
      </c>
      <c r="N158" s="10">
        <f>'M3C 2020-21 Histoir OR hypotez1'!N158</f>
        <v>18</v>
      </c>
      <c r="O158" s="10">
        <f>'M3C 2020-21 Histoir OR hypotez1'!P158</f>
        <v>0</v>
      </c>
      <c r="P158" s="26">
        <f>'M3C 2020-21 Histoir OR hypotez1'!S158</f>
        <v>0</v>
      </c>
      <c r="Q158" s="187">
        <f t="shared" si="14"/>
        <v>27</v>
      </c>
      <c r="R158" s="52">
        <v>1.5</v>
      </c>
      <c r="S158" s="53">
        <v>1</v>
      </c>
      <c r="T158" s="53">
        <v>18</v>
      </c>
      <c r="U158" s="53">
        <v>27</v>
      </c>
      <c r="V158" s="134">
        <f>U158*M158%</f>
        <v>27</v>
      </c>
      <c r="W158" s="53"/>
      <c r="X158" s="53"/>
      <c r="Y158" s="53"/>
      <c r="Z158" s="53"/>
      <c r="AA158" s="53"/>
      <c r="AB158" s="53"/>
      <c r="AC158" s="53"/>
      <c r="AD158" s="46"/>
      <c r="AE158" s="46"/>
      <c r="AF158" s="46"/>
      <c r="AG158" s="46"/>
      <c r="AH158" s="46"/>
      <c r="AI158" s="46"/>
      <c r="AJ158" s="46"/>
      <c r="AK158" s="46"/>
    </row>
    <row r="159" spans="1:37" ht="30.75" customHeight="1" x14ac:dyDescent="0.25">
      <c r="A159" s="1" t="s">
        <v>81</v>
      </c>
      <c r="B159" s="15" t="str">
        <f>'M3C 2020-21 Histoir OR hypotez1'!C157</f>
        <v>Initiation à la paléographie</v>
      </c>
      <c r="C159" s="5">
        <f>'M3C 2020-21 Histoir OR hypotez1'!D157</f>
        <v>0</v>
      </c>
      <c r="D159" s="6" t="s">
        <v>120</v>
      </c>
      <c r="E159" s="11"/>
      <c r="F159" s="6" t="s">
        <v>22</v>
      </c>
      <c r="G159" s="8"/>
      <c r="H159" s="5" t="s">
        <v>56</v>
      </c>
      <c r="I159" s="5" t="s">
        <v>56</v>
      </c>
      <c r="J159" s="5" t="s">
        <v>31</v>
      </c>
      <c r="K159" s="9">
        <v>36</v>
      </c>
      <c r="L159" s="9">
        <v>36</v>
      </c>
      <c r="M159" s="196">
        <f t="shared" si="15"/>
        <v>100</v>
      </c>
      <c r="N159" s="10">
        <f>'M3C 2020-21 Histoir OR hypotez1'!N157</f>
        <v>0</v>
      </c>
      <c r="O159" s="10">
        <f>'M3C 2020-21 Histoir OR hypotez1'!P157</f>
        <v>16</v>
      </c>
      <c r="P159" s="26">
        <f>'M3C 2020-21 Histoir OR hypotez1'!S157</f>
        <v>0</v>
      </c>
      <c r="Q159" s="187">
        <f t="shared" si="14"/>
        <v>16</v>
      </c>
      <c r="R159" s="52"/>
      <c r="S159" s="53"/>
      <c r="T159" s="53"/>
      <c r="U159" s="53"/>
      <c r="V159" s="53"/>
      <c r="W159" s="53">
        <v>1</v>
      </c>
      <c r="X159" s="53">
        <v>1</v>
      </c>
      <c r="Y159" s="53">
        <v>16</v>
      </c>
      <c r="Z159" s="53">
        <f>X159*Y159</f>
        <v>16</v>
      </c>
      <c r="AA159" s="198">
        <f>M159*Z159%</f>
        <v>16</v>
      </c>
      <c r="AB159" s="53"/>
      <c r="AC159" s="53"/>
      <c r="AD159" s="46"/>
      <c r="AE159" s="46"/>
      <c r="AF159" s="46"/>
      <c r="AG159" s="46"/>
      <c r="AH159" s="46"/>
      <c r="AI159" s="46"/>
      <c r="AJ159" s="46"/>
      <c r="AK159" s="46"/>
    </row>
    <row r="160" spans="1:37" ht="30.75" customHeight="1" x14ac:dyDescent="0.25">
      <c r="A160" s="47"/>
      <c r="B160" s="43" t="str">
        <f>'M3C 2020-21 Histoir OR hypotez1'!C159</f>
        <v>Parcours Histoire-Droit</v>
      </c>
      <c r="C160" s="38" t="str">
        <f>'M3C 2020-21 Histoir OR hypotez1'!D159</f>
        <v>LOL4DHHH</v>
      </c>
      <c r="D160" s="36"/>
      <c r="E160" s="36"/>
      <c r="F160" s="36"/>
      <c r="G160" s="40"/>
      <c r="H160" s="38"/>
      <c r="I160" s="38"/>
      <c r="J160" s="38"/>
      <c r="K160" s="83">
        <v>20</v>
      </c>
      <c r="L160" s="83"/>
      <c r="M160" s="83"/>
      <c r="N160" s="38"/>
      <c r="O160" s="38"/>
      <c r="P160" s="41"/>
      <c r="Q160" s="42"/>
      <c r="R160" s="125"/>
      <c r="S160" s="135"/>
      <c r="T160" s="135"/>
      <c r="U160" s="135"/>
      <c r="V160" s="135"/>
      <c r="W160" s="135"/>
      <c r="X160" s="135"/>
      <c r="Y160" s="135"/>
      <c r="Z160" s="135"/>
      <c r="AA160" s="135"/>
      <c r="AB160" s="135"/>
      <c r="AC160" s="135"/>
      <c r="AD160" s="89"/>
      <c r="AE160" s="89"/>
      <c r="AF160" s="89"/>
      <c r="AG160" s="89"/>
      <c r="AH160" s="89"/>
      <c r="AI160" s="89"/>
      <c r="AJ160" s="89"/>
      <c r="AK160" s="89"/>
    </row>
    <row r="161" spans="1:37" ht="30.75" customHeight="1" x14ac:dyDescent="0.25">
      <c r="A161" s="1" t="s">
        <v>86</v>
      </c>
      <c r="B161" s="15" t="e">
        <f>'M3C 2020-21 Histoir OR hypotez1'!#REF!</f>
        <v>#REF!</v>
      </c>
      <c r="C161" s="5" t="e">
        <f>'M3C 2020-21 Histoir OR hypotez1'!#REF!</f>
        <v>#REF!</v>
      </c>
      <c r="D161" s="6" t="s">
        <v>208</v>
      </c>
      <c r="E161" s="6" t="s">
        <v>102</v>
      </c>
      <c r="F161" s="6" t="s">
        <v>22</v>
      </c>
      <c r="G161" s="8"/>
      <c r="H161" s="5">
        <v>6</v>
      </c>
      <c r="I161" s="5">
        <v>6</v>
      </c>
      <c r="J161" s="5">
        <v>22</v>
      </c>
      <c r="K161" s="9">
        <v>9</v>
      </c>
      <c r="L161" s="9">
        <v>101</v>
      </c>
      <c r="M161" s="196">
        <f t="shared" ref="M161:M170" si="16">(K161/L161)*100</f>
        <v>8.9108910891089099</v>
      </c>
      <c r="N161" s="10" t="e">
        <f>'M3C 2020-21 Histoir OR hypotez1'!#REF!</f>
        <v>#REF!</v>
      </c>
      <c r="O161" s="10" t="e">
        <f>'M3C 2020-21 Histoir OR hypotez1'!#REF!</f>
        <v>#REF!</v>
      </c>
      <c r="P161" s="26" t="e">
        <f>'M3C 2020-21 Histoir OR hypotez1'!#REF!</f>
        <v>#REF!</v>
      </c>
      <c r="Q161" s="187">
        <f t="shared" si="14"/>
        <v>3.2079207920792077</v>
      </c>
      <c r="R161" s="52">
        <v>1.5</v>
      </c>
      <c r="S161" s="53">
        <v>1</v>
      </c>
      <c r="T161" s="53">
        <v>24</v>
      </c>
      <c r="U161" s="53">
        <v>36</v>
      </c>
      <c r="V161" s="226">
        <f>U161*M161%</f>
        <v>3.2079207920792077</v>
      </c>
      <c r="W161" s="53"/>
      <c r="X161" s="53"/>
      <c r="Y161" s="53"/>
      <c r="Z161" s="53"/>
      <c r="AA161" s="53"/>
      <c r="AB161" s="53"/>
      <c r="AC161" s="53"/>
      <c r="AD161" s="46"/>
      <c r="AE161" s="46"/>
      <c r="AF161" s="46"/>
      <c r="AG161" s="46"/>
      <c r="AH161" s="46"/>
      <c r="AI161" s="46"/>
      <c r="AJ161" s="46"/>
      <c r="AK161" s="46"/>
    </row>
    <row r="162" spans="1:37" ht="30.75" customHeight="1" x14ac:dyDescent="0.25">
      <c r="A162" s="1" t="s">
        <v>88</v>
      </c>
      <c r="B162" s="15" t="e">
        <f>'M3C 2020-21 Histoir OR hypotez1'!#REF!</f>
        <v>#REF!</v>
      </c>
      <c r="C162" s="5" t="e">
        <f>'M3C 2020-21 Histoir OR hypotez1'!#REF!</f>
        <v>#REF!</v>
      </c>
      <c r="D162" s="6" t="s">
        <v>208</v>
      </c>
      <c r="E162" s="11"/>
      <c r="F162" s="6" t="s">
        <v>22</v>
      </c>
      <c r="G162" s="8"/>
      <c r="H162" s="5">
        <v>6</v>
      </c>
      <c r="I162" s="5">
        <v>6</v>
      </c>
      <c r="J162" s="5">
        <v>21</v>
      </c>
      <c r="K162" s="9">
        <v>9</v>
      </c>
      <c r="L162" s="9">
        <v>79</v>
      </c>
      <c r="M162" s="196">
        <f t="shared" si="16"/>
        <v>11.39240506329114</v>
      </c>
      <c r="N162" s="10" t="e">
        <f>'M3C 2020-21 Histoir OR hypotez1'!#REF!</f>
        <v>#REF!</v>
      </c>
      <c r="O162" s="10" t="e">
        <f>'M3C 2020-21 Histoir OR hypotez1'!#REF!</f>
        <v>#REF!</v>
      </c>
      <c r="P162" s="26" t="e">
        <f>'M3C 2020-21 Histoir OR hypotez1'!#REF!</f>
        <v>#REF!</v>
      </c>
      <c r="Q162" s="187">
        <f t="shared" si="14"/>
        <v>4.1012658227848098</v>
      </c>
      <c r="R162" s="52">
        <v>1.5</v>
      </c>
      <c r="S162" s="53">
        <v>1</v>
      </c>
      <c r="T162" s="53">
        <v>24</v>
      </c>
      <c r="U162" s="53">
        <v>36</v>
      </c>
      <c r="V162" s="226">
        <f>U162*M162%</f>
        <v>4.1012658227848098</v>
      </c>
      <c r="W162" s="53"/>
      <c r="X162" s="53"/>
      <c r="Y162" s="53"/>
      <c r="Z162" s="53"/>
      <c r="AA162" s="53"/>
      <c r="AB162" s="53"/>
      <c r="AC162" s="53"/>
      <c r="AD162" s="46"/>
      <c r="AE162" s="46"/>
      <c r="AF162" s="46"/>
      <c r="AG162" s="46"/>
      <c r="AH162" s="46"/>
      <c r="AI162" s="46"/>
      <c r="AJ162" s="46"/>
      <c r="AK162" s="46"/>
    </row>
    <row r="163" spans="1:37" ht="30.75" customHeight="1" x14ac:dyDescent="0.25">
      <c r="A163" s="1" t="s">
        <v>88</v>
      </c>
      <c r="B163" s="15" t="e">
        <f>'M3C 2020-21 Histoir OR hypotez1'!#REF!</f>
        <v>#REF!</v>
      </c>
      <c r="C163" s="5" t="e">
        <f>'M3C 2020-21 Histoir OR hypotez1'!#REF!</f>
        <v>#REF!</v>
      </c>
      <c r="D163" s="6" t="s">
        <v>208</v>
      </c>
      <c r="E163" s="11"/>
      <c r="F163" s="6" t="s">
        <v>22</v>
      </c>
      <c r="G163" s="8"/>
      <c r="H163" s="5">
        <v>6</v>
      </c>
      <c r="I163" s="5">
        <v>6</v>
      </c>
      <c r="J163" s="5">
        <v>21</v>
      </c>
      <c r="K163" s="9">
        <v>9</v>
      </c>
      <c r="L163" s="9">
        <v>74</v>
      </c>
      <c r="M163" s="196">
        <f t="shared" si="16"/>
        <v>12.162162162162163</v>
      </c>
      <c r="N163" s="10" t="e">
        <f>'M3C 2020-21 Histoir OR hypotez1'!#REF!</f>
        <v>#REF!</v>
      </c>
      <c r="O163" s="10" t="e">
        <f>'M3C 2020-21 Histoir OR hypotez1'!#REF!</f>
        <v>#REF!</v>
      </c>
      <c r="P163" s="26" t="e">
        <f>'M3C 2020-21 Histoir OR hypotez1'!#REF!</f>
        <v>#REF!</v>
      </c>
      <c r="Q163" s="187">
        <f t="shared" si="14"/>
        <v>5.8378378378378377</v>
      </c>
      <c r="R163" s="52"/>
      <c r="S163" s="53"/>
      <c r="T163" s="53"/>
      <c r="U163" s="53"/>
      <c r="V163" s="226"/>
      <c r="W163" s="53">
        <v>1</v>
      </c>
      <c r="X163" s="53">
        <v>2</v>
      </c>
      <c r="Y163" s="53">
        <v>24</v>
      </c>
      <c r="Z163" s="53">
        <f>X163*Y163</f>
        <v>48</v>
      </c>
      <c r="AA163" s="198">
        <f>M163*Z163%</f>
        <v>5.8378378378378377</v>
      </c>
      <c r="AB163" s="53"/>
      <c r="AC163" s="53"/>
      <c r="AD163" s="46"/>
      <c r="AE163" s="46"/>
      <c r="AF163" s="46"/>
      <c r="AG163" s="46"/>
      <c r="AH163" s="46"/>
      <c r="AI163" s="46"/>
      <c r="AJ163" s="46"/>
      <c r="AK163" s="46"/>
    </row>
    <row r="164" spans="1:37" ht="30.75" customHeight="1" x14ac:dyDescent="0.25">
      <c r="A164" s="1" t="s">
        <v>91</v>
      </c>
      <c r="B164" s="15" t="e">
        <f>'M3C 2020-21 Histoir OR hypotez1'!#REF!</f>
        <v>#REF!</v>
      </c>
      <c r="C164" s="5" t="e">
        <f>'M3C 2020-21 Histoir OR hypotez1'!#REF!</f>
        <v>#REF!</v>
      </c>
      <c r="D164" s="6" t="s">
        <v>208</v>
      </c>
      <c r="E164" s="11"/>
      <c r="F164" s="6" t="s">
        <v>22</v>
      </c>
      <c r="G164" s="8"/>
      <c r="H164" s="5">
        <v>3</v>
      </c>
      <c r="I164" s="5">
        <v>3</v>
      </c>
      <c r="J164" s="5">
        <v>21</v>
      </c>
      <c r="K164" s="9">
        <v>8</v>
      </c>
      <c r="L164" s="9">
        <v>75</v>
      </c>
      <c r="M164" s="196">
        <f t="shared" si="16"/>
        <v>10.666666666666668</v>
      </c>
      <c r="N164" s="10" t="e">
        <f>'M3C 2020-21 Histoir OR hypotez1'!#REF!</f>
        <v>#REF!</v>
      </c>
      <c r="O164" s="10" t="e">
        <f>'M3C 2020-21 Histoir OR hypotez1'!#REF!</f>
        <v>#REF!</v>
      </c>
      <c r="P164" s="26" t="e">
        <f>'M3C 2020-21 Histoir OR hypotez1'!#REF!</f>
        <v>#REF!</v>
      </c>
      <c r="Q164" s="187">
        <f t="shared" si="14"/>
        <v>3.8400000000000003</v>
      </c>
      <c r="R164" s="52">
        <v>1.5</v>
      </c>
      <c r="S164" s="53">
        <v>1</v>
      </c>
      <c r="T164" s="53">
        <v>24</v>
      </c>
      <c r="U164" s="53">
        <v>36</v>
      </c>
      <c r="V164" s="226">
        <f>U164*M164%</f>
        <v>3.8400000000000003</v>
      </c>
      <c r="W164" s="53"/>
      <c r="X164" s="53"/>
      <c r="Y164" s="53"/>
      <c r="Z164" s="53"/>
      <c r="AA164" s="53"/>
      <c r="AB164" s="53"/>
      <c r="AC164" s="53"/>
      <c r="AD164" s="46"/>
      <c r="AE164" s="46"/>
      <c r="AF164" s="46"/>
      <c r="AG164" s="46"/>
      <c r="AH164" s="46"/>
      <c r="AI164" s="46"/>
      <c r="AJ164" s="46"/>
      <c r="AK164" s="46"/>
    </row>
    <row r="165" spans="1:37" ht="30.75" customHeight="1" x14ac:dyDescent="0.25">
      <c r="A165" s="1" t="s">
        <v>95</v>
      </c>
      <c r="B165" s="15" t="e">
        <f>'M3C 2020-21 Histoir OR hypotez1'!#REF!</f>
        <v>#REF!</v>
      </c>
      <c r="C165" s="5" t="e">
        <f>'M3C 2020-21 Histoir OR hypotez1'!#REF!</f>
        <v>#REF!</v>
      </c>
      <c r="D165" s="6" t="s">
        <v>208</v>
      </c>
      <c r="E165" s="6" t="s">
        <v>64</v>
      </c>
      <c r="F165" s="6" t="s">
        <v>22</v>
      </c>
      <c r="G165" s="8"/>
      <c r="H165" s="5">
        <v>2</v>
      </c>
      <c r="I165" s="5">
        <v>2</v>
      </c>
      <c r="J165" s="10"/>
      <c r="K165" s="14"/>
      <c r="L165" s="14"/>
      <c r="M165" s="14"/>
      <c r="N165" s="10" t="e">
        <f>'M3C 2020-21 Histoir OR hypotez1'!#REF!</f>
        <v>#REF!</v>
      </c>
      <c r="O165" s="10" t="e">
        <f>'M3C 2020-21 Histoir OR hypotez1'!#REF!</f>
        <v>#REF!</v>
      </c>
      <c r="P165" s="26" t="e">
        <f>'M3C 2020-21 Histoir OR hypotez1'!#REF!</f>
        <v>#REF!</v>
      </c>
      <c r="Q165" s="187">
        <f t="shared" si="14"/>
        <v>0</v>
      </c>
      <c r="R165" s="52"/>
      <c r="S165" s="53"/>
      <c r="T165" s="53"/>
      <c r="U165" s="53"/>
      <c r="V165" s="53"/>
      <c r="W165" s="53">
        <v>1</v>
      </c>
      <c r="X165" s="53"/>
      <c r="Y165" s="53">
        <v>18</v>
      </c>
      <c r="Z165" s="53">
        <f>X165*Y165</f>
        <v>0</v>
      </c>
      <c r="AA165" s="53">
        <f>Y165*Z165%</f>
        <v>0</v>
      </c>
      <c r="AB165" s="53"/>
      <c r="AC165" s="53"/>
      <c r="AD165" s="46"/>
      <c r="AE165" s="46"/>
      <c r="AF165" s="46"/>
      <c r="AG165" s="46"/>
      <c r="AH165" s="46"/>
      <c r="AI165" s="46"/>
      <c r="AJ165" s="46"/>
      <c r="AK165" s="46"/>
    </row>
    <row r="166" spans="1:37" ht="30.75" customHeight="1" x14ac:dyDescent="0.25">
      <c r="A166" s="85"/>
      <c r="B166" s="235" t="e">
        <f>'M3C 2020-21 Histoir OR hypotez1'!#REF!</f>
        <v>#REF!</v>
      </c>
      <c r="C166" s="87" t="e">
        <f>'M3C 2020-21 Histoir OR hypotez1'!#REF!</f>
        <v>#REF!</v>
      </c>
      <c r="D166" s="88"/>
      <c r="E166" s="88"/>
      <c r="F166" s="88"/>
      <c r="G166" s="40"/>
      <c r="H166" s="87"/>
      <c r="I166" s="87"/>
      <c r="J166" s="38"/>
      <c r="K166" s="47"/>
      <c r="L166" s="47"/>
      <c r="M166" s="47"/>
      <c r="N166" s="38"/>
      <c r="O166" s="38"/>
      <c r="P166" s="41"/>
      <c r="Q166" s="42"/>
      <c r="R166" s="125"/>
      <c r="S166" s="135"/>
      <c r="T166" s="135"/>
      <c r="U166" s="135"/>
      <c r="V166" s="135"/>
      <c r="W166" s="135"/>
      <c r="X166" s="135"/>
      <c r="Y166" s="135"/>
      <c r="Z166" s="135"/>
      <c r="AA166" s="135"/>
      <c r="AB166" s="135"/>
      <c r="AC166" s="135"/>
      <c r="AD166" s="89"/>
      <c r="AE166" s="89"/>
      <c r="AF166" s="89"/>
      <c r="AG166" s="89"/>
      <c r="AH166" s="89"/>
      <c r="AI166" s="89"/>
      <c r="AJ166" s="89"/>
      <c r="AK166" s="89"/>
    </row>
    <row r="167" spans="1:37" ht="30.75" customHeight="1" x14ac:dyDescent="0.25">
      <c r="A167" s="1" t="s">
        <v>98</v>
      </c>
      <c r="B167" s="15" t="str">
        <f>'M3C 2020-21 Histoir OR hypotez1'!C163</f>
        <v>Histoire des idées politiques</v>
      </c>
      <c r="C167" s="5" t="str">
        <f>'M3C 2020-21 Histoir OR hypotez1'!D163</f>
        <v>DOL4DH11
LOL4DH11</v>
      </c>
      <c r="D167" s="6" t="s">
        <v>120</v>
      </c>
      <c r="E167" s="6" t="s">
        <v>179</v>
      </c>
      <c r="F167" s="6" t="s">
        <v>41</v>
      </c>
      <c r="G167" s="8"/>
      <c r="H167" s="5">
        <v>3</v>
      </c>
      <c r="I167" s="5">
        <v>3</v>
      </c>
      <c r="J167" s="5">
        <v>3</v>
      </c>
      <c r="K167" s="9">
        <v>4</v>
      </c>
      <c r="L167" s="9">
        <v>27</v>
      </c>
      <c r="M167" s="196">
        <f t="shared" si="16"/>
        <v>14.814814814814813</v>
      </c>
      <c r="N167" s="10">
        <f>'M3C 2020-21 Histoir OR hypotez1'!N163</f>
        <v>30</v>
      </c>
      <c r="O167" s="10">
        <f>'M3C 2020-21 Histoir OR hypotez1'!P163</f>
        <v>0</v>
      </c>
      <c r="P167" s="26">
        <f>'M3C 2020-21 Histoir OR hypotez1'!S163</f>
        <v>0</v>
      </c>
      <c r="Q167" s="187">
        <f t="shared" si="14"/>
        <v>5.333333333333333</v>
      </c>
      <c r="R167" s="52">
        <v>1.5</v>
      </c>
      <c r="S167" s="53">
        <v>1</v>
      </c>
      <c r="T167" s="53">
        <v>24</v>
      </c>
      <c r="U167" s="53">
        <v>36</v>
      </c>
      <c r="V167" s="186">
        <f>U167*M167%</f>
        <v>5.333333333333333</v>
      </c>
      <c r="W167" s="53"/>
      <c r="X167" s="53"/>
      <c r="Y167" s="53"/>
      <c r="Z167" s="53"/>
      <c r="AA167" s="53"/>
      <c r="AB167" s="53"/>
      <c r="AC167" s="53"/>
      <c r="AD167" s="46"/>
      <c r="AE167" s="46"/>
      <c r="AF167" s="46"/>
      <c r="AG167" s="46"/>
      <c r="AH167" s="46"/>
      <c r="AI167" s="46"/>
      <c r="AJ167" s="46"/>
      <c r="AK167" s="46"/>
    </row>
    <row r="168" spans="1:37" ht="30.75" customHeight="1" x14ac:dyDescent="0.25">
      <c r="A168" s="1" t="s">
        <v>104</v>
      </c>
      <c r="B168" s="15" t="str">
        <f>'M3C 2020-21 Histoir OR hypotez1'!C166</f>
        <v>Droit administratif 2</v>
      </c>
      <c r="C168" s="5" t="str">
        <f>'M3C 2020-21 Histoir OR hypotez1'!D166</f>
        <v>DOL4DH10
LOL4DH17</v>
      </c>
      <c r="D168" s="6" t="s">
        <v>120</v>
      </c>
      <c r="E168" s="6" t="s">
        <v>179</v>
      </c>
      <c r="F168" s="6" t="s">
        <v>41</v>
      </c>
      <c r="G168" s="8"/>
      <c r="H168" s="5">
        <v>4</v>
      </c>
      <c r="I168" s="5">
        <v>4</v>
      </c>
      <c r="J168" s="5">
        <v>2</v>
      </c>
      <c r="K168" s="9">
        <v>4</v>
      </c>
      <c r="L168" s="9">
        <v>300</v>
      </c>
      <c r="M168" s="196">
        <f t="shared" si="16"/>
        <v>1.3333333333333335</v>
      </c>
      <c r="N168" s="10">
        <f>'M3C 2020-21 Histoir OR hypotez1'!N166</f>
        <v>36</v>
      </c>
      <c r="O168" s="10">
        <f>'M3C 2020-21 Histoir OR hypotez1'!P166</f>
        <v>15</v>
      </c>
      <c r="P168" s="26">
        <f>'M3C 2020-21 Histoir OR hypotez1'!S166</f>
        <v>0</v>
      </c>
      <c r="Q168" s="187">
        <f t="shared" si="14"/>
        <v>2.3200000000000003</v>
      </c>
      <c r="R168" s="52">
        <v>1.5</v>
      </c>
      <c r="S168" s="53">
        <v>1</v>
      </c>
      <c r="T168" s="53">
        <v>36</v>
      </c>
      <c r="U168" s="53">
        <v>54</v>
      </c>
      <c r="V168" s="186">
        <f>U168*M168%</f>
        <v>0.72000000000000008</v>
      </c>
      <c r="W168" s="53">
        <v>1</v>
      </c>
      <c r="X168" s="53">
        <v>8</v>
      </c>
      <c r="Y168" s="53">
        <v>15</v>
      </c>
      <c r="Z168" s="53">
        <f>X168*Y168</f>
        <v>120</v>
      </c>
      <c r="AA168" s="198">
        <f>M168*Z168%</f>
        <v>1.6</v>
      </c>
      <c r="AB168" s="53"/>
      <c r="AC168" s="53"/>
      <c r="AD168" s="46"/>
      <c r="AE168" s="46"/>
      <c r="AF168" s="46"/>
      <c r="AG168" s="46"/>
      <c r="AH168" s="46"/>
      <c r="AI168" s="46"/>
      <c r="AJ168" s="46"/>
      <c r="AK168" s="46"/>
    </row>
    <row r="169" spans="1:37" ht="30.75" customHeight="1" x14ac:dyDescent="0.25">
      <c r="A169" s="1" t="s">
        <v>107</v>
      </c>
      <c r="B169" s="15" t="str">
        <f>'M3C 2020-21 Histoir OR hypotez1'!C165</f>
        <v>Droit du contrat</v>
      </c>
      <c r="C169" s="5" t="str">
        <f>'M3C 2020-21 Histoir OR hypotez1'!D165</f>
        <v>DOL4DH30
LOL4DH32</v>
      </c>
      <c r="D169" s="6" t="s">
        <v>120</v>
      </c>
      <c r="E169" s="6" t="s">
        <v>179</v>
      </c>
      <c r="F169" s="6" t="s">
        <v>41</v>
      </c>
      <c r="G169" s="8"/>
      <c r="H169" s="5">
        <v>4</v>
      </c>
      <c r="I169" s="5">
        <v>4</v>
      </c>
      <c r="J169" s="5">
        <v>1</v>
      </c>
      <c r="K169" s="9">
        <v>4</v>
      </c>
      <c r="L169" s="9">
        <v>270</v>
      </c>
      <c r="M169" s="196">
        <f t="shared" si="16"/>
        <v>1.4814814814814816</v>
      </c>
      <c r="N169" s="10">
        <f>'M3C 2020-21 Histoir OR hypotez1'!N165</f>
        <v>36</v>
      </c>
      <c r="O169" s="10">
        <f>'M3C 2020-21 Histoir OR hypotez1'!P165</f>
        <v>15</v>
      </c>
      <c r="P169" s="26">
        <f>'M3C 2020-21 Histoir OR hypotez1'!S165</f>
        <v>0</v>
      </c>
      <c r="Q169" s="187">
        <f t="shared" si="14"/>
        <v>2.5777777777777779</v>
      </c>
      <c r="R169" s="52">
        <v>1.5</v>
      </c>
      <c r="S169" s="53">
        <v>1</v>
      </c>
      <c r="T169" s="53">
        <v>36</v>
      </c>
      <c r="U169" s="53">
        <v>54</v>
      </c>
      <c r="V169" s="186">
        <f>U169*M169%</f>
        <v>0.8</v>
      </c>
      <c r="W169" s="53">
        <v>1</v>
      </c>
      <c r="X169" s="53">
        <v>8</v>
      </c>
      <c r="Y169" s="53">
        <v>15</v>
      </c>
      <c r="Z169" s="53">
        <f>X169*Y169</f>
        <v>120</v>
      </c>
      <c r="AA169" s="198">
        <f>M169*Z169%</f>
        <v>1.7777777777777779</v>
      </c>
      <c r="AB169" s="53"/>
      <c r="AC169" s="53"/>
      <c r="AD169" s="46"/>
      <c r="AE169" s="46"/>
      <c r="AF169" s="46"/>
      <c r="AG169" s="46"/>
      <c r="AH169" s="46"/>
      <c r="AI169" s="46"/>
      <c r="AJ169" s="46"/>
      <c r="AK169" s="46"/>
    </row>
    <row r="170" spans="1:37" ht="30.75" customHeight="1" x14ac:dyDescent="0.25">
      <c r="A170" s="1" t="s">
        <v>109</v>
      </c>
      <c r="B170" s="15" t="str">
        <f>'M3C 2020-21 Histoir OR hypotez1'!C162</f>
        <v>Géopolitique</v>
      </c>
      <c r="C170" s="5" t="str">
        <f>'M3C 2020-21 Histoir OR hypotez1'!D162</f>
        <v>DOL4DH13
LOL4DH19</v>
      </c>
      <c r="D170" s="6" t="s">
        <v>120</v>
      </c>
      <c r="E170" s="6" t="s">
        <v>179</v>
      </c>
      <c r="F170" s="6" t="s">
        <v>22</v>
      </c>
      <c r="G170" s="8"/>
      <c r="H170" s="5">
        <v>2</v>
      </c>
      <c r="I170" s="5">
        <v>2</v>
      </c>
      <c r="J170" s="10"/>
      <c r="K170" s="9">
        <v>8</v>
      </c>
      <c r="L170" s="9">
        <v>59</v>
      </c>
      <c r="M170" s="196">
        <f t="shared" si="16"/>
        <v>13.559322033898304</v>
      </c>
      <c r="N170" s="10">
        <f>'M3C 2020-21 Histoir OR hypotez1'!N162</f>
        <v>15</v>
      </c>
      <c r="O170" s="10">
        <f>'M3C 2020-21 Histoir OR hypotez1'!P162</f>
        <v>0</v>
      </c>
      <c r="P170" s="26">
        <f>'M3C 2020-21 Histoir OR hypotez1'!S162</f>
        <v>0</v>
      </c>
      <c r="Q170" s="187">
        <f t="shared" si="14"/>
        <v>3.0508474576271185</v>
      </c>
      <c r="R170" s="52">
        <v>1.5</v>
      </c>
      <c r="S170" s="53">
        <v>1</v>
      </c>
      <c r="T170" s="53">
        <v>15</v>
      </c>
      <c r="U170" s="53">
        <v>22.5</v>
      </c>
      <c r="V170" s="186">
        <f>U170*M170%</f>
        <v>3.0508474576271185</v>
      </c>
      <c r="W170" s="53"/>
      <c r="X170" s="53"/>
      <c r="Y170" s="53"/>
      <c r="Z170" s="53"/>
      <c r="AA170" s="53"/>
      <c r="AB170" s="53"/>
      <c r="AC170" s="53"/>
      <c r="AD170" s="46"/>
      <c r="AE170" s="46"/>
      <c r="AF170" s="46"/>
      <c r="AG170" s="46"/>
      <c r="AH170" s="46"/>
      <c r="AI170" s="46"/>
      <c r="AJ170" s="46"/>
      <c r="AK170" s="46"/>
    </row>
    <row r="171" spans="1:37" ht="23.25" customHeight="1" x14ac:dyDescent="0.25">
      <c r="A171" s="199"/>
      <c r="B171" s="1828" t="s">
        <v>270</v>
      </c>
      <c r="C171" s="1829"/>
      <c r="D171" s="1829"/>
      <c r="E171" s="1829"/>
      <c r="F171" s="1829"/>
      <c r="G171" s="1829"/>
      <c r="H171" s="1829"/>
      <c r="I171" s="1829"/>
      <c r="J171" s="1829"/>
      <c r="K171" s="1829"/>
      <c r="L171" s="1829"/>
      <c r="M171" s="1829"/>
      <c r="N171" s="221">
        <v>134</v>
      </c>
      <c r="O171" s="209">
        <v>113</v>
      </c>
      <c r="P171" s="209"/>
      <c r="Q171" s="210"/>
      <c r="R171" s="148"/>
      <c r="S171" s="149"/>
      <c r="T171" s="149"/>
      <c r="U171" s="149"/>
      <c r="V171" s="149"/>
      <c r="W171" s="149"/>
      <c r="X171" s="149"/>
      <c r="Y171" s="149"/>
      <c r="Z171" s="149"/>
      <c r="AA171" s="149"/>
      <c r="AB171" s="149"/>
      <c r="AC171" s="149"/>
      <c r="AD171" s="112"/>
      <c r="AE171" s="112"/>
      <c r="AF171" s="112"/>
      <c r="AG171" s="112"/>
      <c r="AH171" s="112"/>
      <c r="AI171" s="112"/>
      <c r="AJ171" s="112"/>
      <c r="AK171" s="112"/>
    </row>
    <row r="172" spans="1:37" ht="23.25" customHeight="1" x14ac:dyDescent="0.25">
      <c r="A172" s="214"/>
      <c r="B172" s="1828" t="s">
        <v>271</v>
      </c>
      <c r="C172" s="1829"/>
      <c r="D172" s="1829"/>
      <c r="E172" s="1829"/>
      <c r="F172" s="1829"/>
      <c r="G172" s="1829"/>
      <c r="H172" s="1829"/>
      <c r="I172" s="1829"/>
      <c r="J172" s="1829"/>
      <c r="K172" s="1829"/>
      <c r="L172" s="1829"/>
      <c r="M172" s="1829"/>
      <c r="N172" s="209">
        <v>122</v>
      </c>
      <c r="O172" s="209">
        <v>141</v>
      </c>
      <c r="P172" s="209"/>
      <c r="Q172" s="210"/>
      <c r="R172" s="148"/>
      <c r="S172" s="149"/>
      <c r="T172" s="149"/>
      <c r="U172" s="149"/>
      <c r="V172" s="149"/>
      <c r="W172" s="149"/>
      <c r="X172" s="149"/>
      <c r="Y172" s="149"/>
      <c r="Z172" s="149"/>
      <c r="AA172" s="149"/>
      <c r="AB172" s="149"/>
      <c r="AC172" s="149"/>
      <c r="AD172" s="112"/>
      <c r="AE172" s="112"/>
      <c r="AF172" s="218"/>
      <c r="AG172" s="112"/>
      <c r="AH172" s="218"/>
      <c r="AI172" s="112"/>
      <c r="AJ172" s="218"/>
      <c r="AK172" s="218"/>
    </row>
    <row r="173" spans="1:37" ht="23.25" customHeight="1" x14ac:dyDescent="0.25">
      <c r="A173" s="214"/>
      <c r="B173" s="1828" t="s">
        <v>272</v>
      </c>
      <c r="C173" s="1829"/>
      <c r="D173" s="1829"/>
      <c r="E173" s="1829"/>
      <c r="F173" s="1829"/>
      <c r="G173" s="1829"/>
      <c r="H173" s="1829"/>
      <c r="I173" s="1829"/>
      <c r="J173" s="1829"/>
      <c r="K173" s="1829"/>
      <c r="L173" s="1829"/>
      <c r="M173" s="1829"/>
      <c r="N173" s="209">
        <v>189</v>
      </c>
      <c r="O173" s="209">
        <v>96</v>
      </c>
      <c r="P173" s="209"/>
      <c r="Q173" s="210"/>
      <c r="R173" s="148"/>
      <c r="S173" s="149"/>
      <c r="T173" s="149"/>
      <c r="U173" s="149"/>
      <c r="V173" s="149"/>
      <c r="W173" s="149"/>
      <c r="X173" s="149"/>
      <c r="Y173" s="149"/>
      <c r="Z173" s="149"/>
      <c r="AA173" s="149"/>
      <c r="AB173" s="149"/>
      <c r="AC173" s="149"/>
      <c r="AD173" s="112"/>
      <c r="AE173" s="112"/>
      <c r="AF173" s="218"/>
      <c r="AG173" s="112"/>
      <c r="AH173" s="218"/>
      <c r="AI173" s="112"/>
      <c r="AJ173" s="218"/>
      <c r="AK173" s="218"/>
    </row>
    <row r="174" spans="1:37" ht="23.25" customHeight="1" x14ac:dyDescent="0.25">
      <c r="A174" s="113"/>
      <c r="B174" s="114"/>
      <c r="C174" s="115"/>
      <c r="D174" s="1836" t="s">
        <v>273</v>
      </c>
      <c r="E174" s="1837"/>
      <c r="F174" s="1837"/>
      <c r="G174" s="1837"/>
      <c r="H174" s="1837"/>
      <c r="I174" s="1837"/>
      <c r="J174" s="1837"/>
      <c r="K174" s="1837"/>
      <c r="L174" s="1837"/>
      <c r="M174" s="1837"/>
      <c r="N174" s="1837"/>
      <c r="O174" s="1837"/>
      <c r="P174" s="1838"/>
      <c r="Q174" s="210">
        <f>SUM(Q138:Q170)</f>
        <v>356.98128934155494</v>
      </c>
      <c r="R174" s="148"/>
      <c r="S174" s="155"/>
      <c r="T174" s="149"/>
      <c r="U174" s="149"/>
      <c r="V174" s="149"/>
      <c r="W174" s="149"/>
      <c r="X174" s="149"/>
      <c r="Y174" s="149"/>
      <c r="Z174" s="149"/>
      <c r="AA174" s="149"/>
      <c r="AB174" s="149"/>
      <c r="AC174" s="149"/>
      <c r="AD174" s="117"/>
      <c r="AE174" s="117"/>
      <c r="AF174" s="117"/>
      <c r="AG174" s="117"/>
      <c r="AH174" s="117"/>
      <c r="AI174" s="117"/>
      <c r="AJ174" s="117"/>
      <c r="AK174" s="117"/>
    </row>
    <row r="175" spans="1:37" ht="30.75" customHeight="1" x14ac:dyDescent="0.25">
      <c r="A175" s="118"/>
      <c r="B175" s="119"/>
      <c r="C175" s="119"/>
      <c r="D175" s="119"/>
      <c r="E175" s="119"/>
      <c r="F175" s="119"/>
      <c r="G175" s="119"/>
      <c r="H175" s="119"/>
      <c r="I175" s="119"/>
      <c r="J175" s="119"/>
      <c r="K175" s="119"/>
      <c r="L175" s="119"/>
      <c r="M175" s="119"/>
      <c r="N175" s="119"/>
      <c r="O175" s="119"/>
      <c r="P175" s="119"/>
      <c r="Q175" s="120"/>
      <c r="R175" s="156"/>
      <c r="S175" s="158"/>
      <c r="T175" s="158"/>
      <c r="U175" s="158"/>
      <c r="V175" s="158"/>
      <c r="W175" s="158"/>
      <c r="X175" s="158"/>
      <c r="Y175" s="158"/>
      <c r="Z175" s="158"/>
      <c r="AA175" s="158"/>
      <c r="AB175" s="158"/>
      <c r="AC175" s="158"/>
      <c r="AD175" s="121"/>
      <c r="AE175" s="121"/>
      <c r="AF175" s="121"/>
      <c r="AG175" s="121"/>
      <c r="AH175" s="121"/>
      <c r="AI175" s="121"/>
      <c r="AJ175" s="121"/>
      <c r="AK175" s="121"/>
    </row>
    <row r="176" spans="1:37" ht="30.75" customHeight="1" x14ac:dyDescent="0.2">
      <c r="A176" s="91"/>
      <c r="B176" s="92" t="e">
        <f>'M3C 2020-21 Histoir OR hypotez1'!#REF!</f>
        <v>#REF!</v>
      </c>
      <c r="C176" s="91" t="e">
        <f>'M3C 2020-21 Histoir OR hypotez1'!#REF!</f>
        <v>#REF!</v>
      </c>
      <c r="D176" s="91"/>
      <c r="E176" s="91"/>
      <c r="F176" s="91"/>
      <c r="G176" s="91"/>
      <c r="H176" s="91"/>
      <c r="I176" s="91"/>
      <c r="J176" s="91"/>
      <c r="K176" s="93">
        <v>90</v>
      </c>
      <c r="L176" s="93"/>
      <c r="M176" s="93"/>
      <c r="N176" s="91"/>
      <c r="O176" s="91"/>
      <c r="P176" s="94"/>
      <c r="Q176" s="95"/>
      <c r="R176" s="160"/>
      <c r="S176" s="161"/>
      <c r="T176" s="161"/>
      <c r="U176" s="161"/>
      <c r="V176" s="161"/>
      <c r="W176" s="161"/>
      <c r="X176" s="161"/>
      <c r="Y176" s="161"/>
      <c r="Z176" s="161"/>
      <c r="AA176" s="161"/>
      <c r="AB176" s="161"/>
      <c r="AC176" s="161"/>
      <c r="AD176" s="122"/>
      <c r="AE176" s="122"/>
      <c r="AF176" s="122"/>
      <c r="AG176" s="122"/>
      <c r="AH176" s="122"/>
      <c r="AI176" s="122"/>
      <c r="AJ176" s="122"/>
      <c r="AK176" s="122"/>
    </row>
    <row r="177" spans="1:37" ht="60" customHeight="1" x14ac:dyDescent="0.25">
      <c r="A177" s="1" t="s">
        <v>17</v>
      </c>
      <c r="B177" s="15" t="str">
        <f>'M3C 2020-21 Histoir OR hypotez1'!C175</f>
        <v>Histoire du monde méditerranéen antique</v>
      </c>
      <c r="C177" s="5" t="str">
        <f>'M3C 2020-21 Histoir OR hypotez1'!D175</f>
        <v>LOL5DH18
LOL5E10</v>
      </c>
      <c r="D177" s="6" t="s">
        <v>130</v>
      </c>
      <c r="E177" s="166"/>
      <c r="F177" s="6" t="s">
        <v>22</v>
      </c>
      <c r="G177" s="8"/>
      <c r="H177" s="5" t="s">
        <v>23</v>
      </c>
      <c r="I177" s="5" t="s">
        <v>23</v>
      </c>
      <c r="J177" s="5" t="s">
        <v>31</v>
      </c>
      <c r="K177" s="9">
        <v>60</v>
      </c>
      <c r="L177" s="9">
        <v>67</v>
      </c>
      <c r="M177" s="196">
        <f>(K177/L177)*100</f>
        <v>89.552238805970148</v>
      </c>
      <c r="N177" s="10">
        <f>'M3C 2020-21 Histoir OR hypotez1'!N175</f>
        <v>24</v>
      </c>
      <c r="O177" s="10">
        <f>'M3C 2020-21 Histoir OR hypotez1'!P175</f>
        <v>24</v>
      </c>
      <c r="P177" s="26">
        <f>'M3C 2020-21 Histoir OR hypotez1'!S175</f>
        <v>0</v>
      </c>
      <c r="Q177" s="187">
        <f t="shared" ref="Q177:Q199" si="17">V177+AA177+AF177+AK177</f>
        <v>32.238805970149258</v>
      </c>
      <c r="R177" s="52">
        <v>1.5</v>
      </c>
      <c r="S177" s="53">
        <v>1</v>
      </c>
      <c r="T177" s="53">
        <v>24</v>
      </c>
      <c r="U177" s="53">
        <v>36</v>
      </c>
      <c r="V177" s="186">
        <f>U177*M177%</f>
        <v>32.238805970149258</v>
      </c>
      <c r="W177" s="53"/>
      <c r="X177" s="53"/>
      <c r="Y177" s="53"/>
      <c r="Z177" s="53"/>
      <c r="AA177" s="53"/>
      <c r="AB177" s="53"/>
      <c r="AC177" s="53"/>
      <c r="AD177" s="46"/>
      <c r="AE177" s="46"/>
      <c r="AF177" s="46"/>
      <c r="AG177" s="46"/>
      <c r="AH177" s="46"/>
      <c r="AI177" s="46"/>
      <c r="AJ177" s="46"/>
      <c r="AK177" s="46"/>
    </row>
    <row r="178" spans="1:37" ht="30.75" customHeight="1" x14ac:dyDescent="0.25">
      <c r="A178" s="1" t="s">
        <v>25</v>
      </c>
      <c r="B178" s="15" t="e">
        <f>'M3C 2020-21 Histoir OR hypotez1'!#REF!</f>
        <v>#REF!</v>
      </c>
      <c r="C178" s="5" t="e">
        <f>'M3C 2020-21 Histoir OR hypotez1'!#REF!</f>
        <v>#REF!</v>
      </c>
      <c r="D178" s="6" t="s">
        <v>130</v>
      </c>
      <c r="E178" s="6" t="s">
        <v>102</v>
      </c>
      <c r="F178" s="6" t="s">
        <v>22</v>
      </c>
      <c r="G178" s="8"/>
      <c r="H178" s="5" t="s">
        <v>23</v>
      </c>
      <c r="I178" s="5" t="s">
        <v>23</v>
      </c>
      <c r="J178" s="5" t="s">
        <v>24</v>
      </c>
      <c r="K178" s="9">
        <v>60</v>
      </c>
      <c r="L178" s="9">
        <v>75</v>
      </c>
      <c r="M178" s="196">
        <f>(K178/L178)*100</f>
        <v>80</v>
      </c>
      <c r="N178" s="256" t="e">
        <f>'M3C 2020-21 Histoir OR hypotez1'!#REF!</f>
        <v>#REF!</v>
      </c>
      <c r="O178" s="256" t="e">
        <f>'M3C 2020-21 Histoir OR hypotez1'!#REF!</f>
        <v>#REF!</v>
      </c>
      <c r="P178" s="26" t="e">
        <f>'M3C 2020-21 Histoir OR hypotez1'!#REF!</f>
        <v>#REF!</v>
      </c>
      <c r="Q178" s="187">
        <f t="shared" si="17"/>
        <v>28.8</v>
      </c>
      <c r="R178" s="52">
        <v>1.5</v>
      </c>
      <c r="S178" s="53">
        <v>1</v>
      </c>
      <c r="T178" s="53">
        <v>24</v>
      </c>
      <c r="U178" s="53">
        <v>36</v>
      </c>
      <c r="V178" s="134">
        <f>U178*M178%</f>
        <v>28.8</v>
      </c>
      <c r="W178" s="53"/>
      <c r="X178" s="53"/>
      <c r="Y178" s="53"/>
      <c r="Z178" s="53"/>
      <c r="AA178" s="53"/>
      <c r="AB178" s="53"/>
      <c r="AC178" s="53"/>
      <c r="AD178" s="46"/>
      <c r="AE178" s="46"/>
      <c r="AF178" s="46"/>
      <c r="AG178" s="46"/>
      <c r="AH178" s="46"/>
      <c r="AI178" s="46"/>
      <c r="AJ178" s="46"/>
      <c r="AK178" s="46"/>
    </row>
    <row r="179" spans="1:37" ht="30.75" customHeight="1" x14ac:dyDescent="0.25">
      <c r="A179" s="1" t="s">
        <v>25</v>
      </c>
      <c r="B179" s="15" t="e">
        <f>'M3C 2020-21 Histoir OR hypotez1'!#REF!</f>
        <v>#REF!</v>
      </c>
      <c r="C179" s="5" t="e">
        <f>'M3C 2020-21 Histoir OR hypotez1'!#REF!</f>
        <v>#REF!</v>
      </c>
      <c r="D179" s="6" t="s">
        <v>130</v>
      </c>
      <c r="E179" s="6" t="s">
        <v>102</v>
      </c>
      <c r="F179" s="6" t="s">
        <v>22</v>
      </c>
      <c r="G179" s="8"/>
      <c r="H179" s="5" t="s">
        <v>23</v>
      </c>
      <c r="I179" s="5" t="s">
        <v>23</v>
      </c>
      <c r="J179" s="5" t="s">
        <v>24</v>
      </c>
      <c r="K179" s="9">
        <v>60</v>
      </c>
      <c r="L179" s="9">
        <v>67</v>
      </c>
      <c r="M179" s="196">
        <f>(K179/L179)*100</f>
        <v>89.552238805970148</v>
      </c>
      <c r="N179" s="256" t="e">
        <f>'M3C 2020-21 Histoir OR hypotez1'!#REF!</f>
        <v>#REF!</v>
      </c>
      <c r="O179" s="256" t="e">
        <f>'M3C 2020-21 Histoir OR hypotez1'!#REF!</f>
        <v>#REF!</v>
      </c>
      <c r="P179" s="26" t="e">
        <f>'M3C 2020-21 Histoir OR hypotez1'!#REF!</f>
        <v>#REF!</v>
      </c>
      <c r="Q179" s="187">
        <f t="shared" si="17"/>
        <v>42.985074626865668</v>
      </c>
      <c r="R179" s="52"/>
      <c r="S179" s="53"/>
      <c r="T179" s="53"/>
      <c r="U179" s="53"/>
      <c r="V179" s="134"/>
      <c r="W179" s="53">
        <v>1</v>
      </c>
      <c r="X179" s="53">
        <v>2</v>
      </c>
      <c r="Y179" s="53">
        <v>24</v>
      </c>
      <c r="Z179" s="53">
        <f>X179*Y179</f>
        <v>48</v>
      </c>
      <c r="AA179" s="198">
        <f>M179*Z179%</f>
        <v>42.985074626865668</v>
      </c>
      <c r="AB179" s="53"/>
      <c r="AC179" s="53"/>
      <c r="AD179" s="46"/>
      <c r="AE179" s="46"/>
      <c r="AF179" s="46"/>
      <c r="AG179" s="46"/>
      <c r="AH179" s="46"/>
      <c r="AI179" s="46"/>
      <c r="AJ179" s="46"/>
      <c r="AK179" s="46"/>
    </row>
    <row r="180" spans="1:37" ht="30.75" customHeight="1" x14ac:dyDescent="0.25">
      <c r="A180" s="184" t="s">
        <v>215</v>
      </c>
      <c r="B180" s="189" t="str">
        <f>'M3C 2020-21 Histoir OR hypotez1'!C177</f>
        <v>Choix langue vivante S5</v>
      </c>
      <c r="C180" s="165">
        <f>'M3C 2020-21 Histoir OR hypotez1'!D177</f>
        <v>0</v>
      </c>
      <c r="D180" s="166" t="s">
        <v>216</v>
      </c>
      <c r="E180" s="166" t="s">
        <v>199</v>
      </c>
      <c r="F180" s="166" t="s">
        <v>41</v>
      </c>
      <c r="G180" s="168">
        <v>1</v>
      </c>
      <c r="H180" s="169"/>
      <c r="I180" s="169"/>
      <c r="J180" s="169"/>
      <c r="K180" s="188"/>
      <c r="L180" s="188"/>
      <c r="M180" s="188"/>
      <c r="N180" s="169"/>
      <c r="O180" s="169"/>
      <c r="P180" s="171"/>
      <c r="Q180" s="172"/>
      <c r="R180" s="173"/>
      <c r="S180" s="174"/>
      <c r="T180" s="174"/>
      <c r="U180" s="174"/>
      <c r="V180" s="174"/>
      <c r="W180" s="174"/>
      <c r="X180" s="174"/>
      <c r="Y180" s="174"/>
      <c r="Z180" s="174"/>
      <c r="AA180" s="174"/>
      <c r="AB180" s="174"/>
      <c r="AC180" s="174"/>
      <c r="AD180" s="222"/>
      <c r="AE180" s="222"/>
      <c r="AF180" s="222"/>
      <c r="AG180" s="222"/>
      <c r="AH180" s="222"/>
      <c r="AI180" s="222"/>
      <c r="AJ180" s="222"/>
      <c r="AK180" s="222"/>
    </row>
    <row r="181" spans="1:37" ht="30.75" customHeight="1" x14ac:dyDescent="0.25">
      <c r="A181" s="1" t="s">
        <v>184</v>
      </c>
      <c r="B181" s="19" t="str">
        <f>'M3C 2020-21 Histoir OR hypotez1'!C178</f>
        <v>Allemand S5</v>
      </c>
      <c r="C181" s="5" t="str">
        <f>'M3C 2020-21 Histoir OR hypotez1'!D178</f>
        <v>LOL5B5A
LOL5C4A
LOL5D6A
LOL5DH2A
LOL5E4A
LOL5G6A
LOL5H6A</v>
      </c>
      <c r="D181" s="6" t="s">
        <v>130</v>
      </c>
      <c r="E181" s="6" t="s">
        <v>199</v>
      </c>
      <c r="F181" s="11"/>
      <c r="G181" s="8"/>
      <c r="H181" s="5" t="s">
        <v>56</v>
      </c>
      <c r="I181" s="5" t="s">
        <v>56</v>
      </c>
      <c r="J181" s="10"/>
      <c r="K181" s="9">
        <v>2</v>
      </c>
      <c r="L181" s="9">
        <v>71</v>
      </c>
      <c r="M181" s="196">
        <f>(K181/L181)*100</f>
        <v>2.8169014084507045</v>
      </c>
      <c r="N181" s="10">
        <f>'M3C 2020-21 Histoir OR hypotez1'!N178</f>
        <v>0</v>
      </c>
      <c r="O181" s="10">
        <f>'M3C 2020-21 Histoir OR hypotez1'!P178</f>
        <v>18</v>
      </c>
      <c r="P181" s="26">
        <f>'M3C 2020-21 Histoir OR hypotez1'!S178</f>
        <v>0</v>
      </c>
      <c r="Q181" s="187">
        <f t="shared" si="17"/>
        <v>0.50704225352112675</v>
      </c>
      <c r="R181" s="52"/>
      <c r="S181" s="53"/>
      <c r="T181" s="53"/>
      <c r="U181" s="53"/>
      <c r="V181" s="53"/>
      <c r="W181" s="53">
        <v>1</v>
      </c>
      <c r="X181" s="53">
        <v>1</v>
      </c>
      <c r="Y181" s="53">
        <v>18</v>
      </c>
      <c r="Z181" s="53">
        <f>X181*Y181</f>
        <v>18</v>
      </c>
      <c r="AA181" s="198">
        <f>M181*Z181%</f>
        <v>0.50704225352112675</v>
      </c>
      <c r="AB181" s="53"/>
      <c r="AC181" s="53"/>
      <c r="AD181" s="46"/>
      <c r="AE181" s="46"/>
      <c r="AF181" s="46"/>
      <c r="AG181" s="46"/>
      <c r="AH181" s="46"/>
      <c r="AI181" s="46"/>
      <c r="AJ181" s="46"/>
      <c r="AK181" s="46"/>
    </row>
    <row r="182" spans="1:37" ht="30.75" customHeight="1" x14ac:dyDescent="0.25">
      <c r="A182" s="1" t="s">
        <v>185</v>
      </c>
      <c r="B182" s="19" t="str">
        <f>'M3C 2020-21 Histoir OR hypotez1'!C179</f>
        <v>Anglais S5</v>
      </c>
      <c r="C182" s="5" t="str">
        <f>'M3C 2020-21 Histoir OR hypotez1'!D179</f>
        <v>LOL5C4B
LOL5D6B
LOL5DH1A
LOL5E4B
LOL5G6B
LOL5H6B</v>
      </c>
      <c r="D182" s="6" t="s">
        <v>130</v>
      </c>
      <c r="E182" s="6" t="s">
        <v>199</v>
      </c>
      <c r="F182" s="11"/>
      <c r="G182" s="8"/>
      <c r="H182" s="5" t="s">
        <v>56</v>
      </c>
      <c r="I182" s="5" t="s">
        <v>56</v>
      </c>
      <c r="J182" s="10"/>
      <c r="K182" s="9">
        <v>48</v>
      </c>
      <c r="L182" s="9">
        <v>48</v>
      </c>
      <c r="M182" s="196">
        <f>(K182/L182)*100</f>
        <v>100</v>
      </c>
      <c r="N182" s="10">
        <f>'M3C 2020-21 Histoir OR hypotez1'!N179</f>
        <v>0</v>
      </c>
      <c r="O182" s="10">
        <f>'M3C 2020-21 Histoir OR hypotez1'!P179</f>
        <v>18</v>
      </c>
      <c r="P182" s="26">
        <f>'M3C 2020-21 Histoir OR hypotez1'!S179</f>
        <v>0</v>
      </c>
      <c r="Q182" s="187">
        <f t="shared" si="17"/>
        <v>18</v>
      </c>
      <c r="R182" s="52"/>
      <c r="S182" s="53"/>
      <c r="T182" s="53"/>
      <c r="U182" s="53"/>
      <c r="V182" s="53"/>
      <c r="W182" s="53">
        <v>1</v>
      </c>
      <c r="X182" s="53">
        <v>1</v>
      </c>
      <c r="Y182" s="53">
        <v>18</v>
      </c>
      <c r="Z182" s="53">
        <f>X182*Y182</f>
        <v>18</v>
      </c>
      <c r="AA182" s="198">
        <f>M182*Z182%</f>
        <v>18</v>
      </c>
      <c r="AB182" s="53"/>
      <c r="AC182" s="53"/>
      <c r="AD182" s="46"/>
      <c r="AE182" s="46"/>
      <c r="AF182" s="46"/>
      <c r="AG182" s="46"/>
      <c r="AH182" s="46"/>
      <c r="AI182" s="46"/>
      <c r="AJ182" s="46"/>
      <c r="AK182" s="46"/>
    </row>
    <row r="183" spans="1:37" ht="30.75" customHeight="1" x14ac:dyDescent="0.25">
      <c r="A183" s="1" t="s">
        <v>186</v>
      </c>
      <c r="B183" s="19" t="str">
        <f>'M3C 2020-21 Histoir OR hypotez1'!C180</f>
        <v>Espagnol S5</v>
      </c>
      <c r="C183" s="5" t="str">
        <f>'M3C 2020-21 Histoir OR hypotez1'!D180</f>
        <v>LLO5B5B
LOL5B5B
LOL5D6C
LOL5DH3A
LOL5E4C
LOL5G6C
LOL5H6C</v>
      </c>
      <c r="D183" s="6" t="s">
        <v>130</v>
      </c>
      <c r="E183" s="6" t="s">
        <v>199</v>
      </c>
      <c r="F183" s="11"/>
      <c r="G183" s="8"/>
      <c r="H183" s="5" t="s">
        <v>56</v>
      </c>
      <c r="I183" s="5" t="s">
        <v>56</v>
      </c>
      <c r="J183" s="10"/>
      <c r="K183" s="9">
        <v>10</v>
      </c>
      <c r="L183" s="9">
        <v>26</v>
      </c>
      <c r="M183" s="196">
        <f>(K183/L183)*100</f>
        <v>38.461538461538467</v>
      </c>
      <c r="N183" s="10">
        <f>'M3C 2020-21 Histoir OR hypotez1'!N180</f>
        <v>0</v>
      </c>
      <c r="O183" s="10">
        <f>'M3C 2020-21 Histoir OR hypotez1'!P180</f>
        <v>18</v>
      </c>
      <c r="P183" s="26">
        <f>'M3C 2020-21 Histoir OR hypotez1'!S180</f>
        <v>0</v>
      </c>
      <c r="Q183" s="187">
        <f t="shared" si="17"/>
        <v>6.9230769230769242</v>
      </c>
      <c r="R183" s="52"/>
      <c r="S183" s="53"/>
      <c r="T183" s="53"/>
      <c r="U183" s="53"/>
      <c r="V183" s="53"/>
      <c r="W183" s="53">
        <v>1</v>
      </c>
      <c r="X183" s="53">
        <v>1</v>
      </c>
      <c r="Y183" s="53">
        <v>18</v>
      </c>
      <c r="Z183" s="53">
        <f>X183*Y183</f>
        <v>18</v>
      </c>
      <c r="AA183" s="198">
        <f>M183*Z183%</f>
        <v>6.9230769230769242</v>
      </c>
      <c r="AB183" s="53"/>
      <c r="AC183" s="53"/>
      <c r="AD183" s="46"/>
      <c r="AE183" s="46"/>
      <c r="AF183" s="46"/>
      <c r="AG183" s="46"/>
      <c r="AH183" s="46"/>
      <c r="AI183" s="46"/>
      <c r="AJ183" s="46"/>
      <c r="AK183" s="46"/>
    </row>
    <row r="184" spans="1:37" ht="30.75" customHeight="1" x14ac:dyDescent="0.25">
      <c r="A184" s="184" t="s">
        <v>37</v>
      </c>
      <c r="B184" s="189" t="str">
        <f>'M3C 2020-21 Histoir OR hypotez1'!C187</f>
        <v>Choix Ateliers d'histoire S5 (1 UE au choix parmi 2)</v>
      </c>
      <c r="C184" s="165">
        <f>'M3C 2020-21 Histoir OR hypotez1'!D187</f>
        <v>0</v>
      </c>
      <c r="D184" s="166" t="s">
        <v>130</v>
      </c>
      <c r="E184" s="167"/>
      <c r="F184" s="166" t="s">
        <v>22</v>
      </c>
      <c r="G184" s="168">
        <v>1</v>
      </c>
      <c r="H184" s="169"/>
      <c r="I184" s="169"/>
      <c r="J184" s="169"/>
      <c r="K184" s="188"/>
      <c r="L184" s="188"/>
      <c r="M184" s="188"/>
      <c r="N184" s="169"/>
      <c r="O184" s="169"/>
      <c r="P184" s="171"/>
      <c r="Q184" s="172"/>
      <c r="R184" s="173"/>
      <c r="S184" s="174"/>
      <c r="T184" s="174"/>
      <c r="U184" s="174"/>
      <c r="V184" s="174"/>
      <c r="W184" s="174"/>
      <c r="X184" s="174"/>
      <c r="Y184" s="174"/>
      <c r="Z184" s="174"/>
      <c r="AA184" s="174"/>
      <c r="AB184" s="174"/>
      <c r="AC184" s="174"/>
      <c r="AD184" s="222"/>
      <c r="AE184" s="222"/>
      <c r="AF184" s="222"/>
      <c r="AG184" s="222"/>
      <c r="AH184" s="222"/>
      <c r="AI184" s="222"/>
      <c r="AJ184" s="222"/>
      <c r="AK184" s="222"/>
    </row>
    <row r="185" spans="1:37" ht="30.75" customHeight="1" x14ac:dyDescent="0.25">
      <c r="A185" s="1" t="s">
        <v>217</v>
      </c>
      <c r="B185" s="21" t="str">
        <f>'M3C 2020-21 Histoir OR hypotez1'!C188</f>
        <v>Atelier d'histoire contemporaine S5</v>
      </c>
      <c r="C185" s="5" t="str">
        <f>'M3C 2020-21 Histoir OR hypotez1'!D188</f>
        <v>DOL5DH23
LOL5DH25
LOL5E3A</v>
      </c>
      <c r="D185" s="11"/>
      <c r="E185" s="255" t="s">
        <v>102</v>
      </c>
      <c r="F185" s="11"/>
      <c r="G185" s="8"/>
      <c r="H185" s="5" t="s">
        <v>30</v>
      </c>
      <c r="I185" s="5" t="s">
        <v>30</v>
      </c>
      <c r="J185" s="5" t="s">
        <v>24</v>
      </c>
      <c r="K185" s="9">
        <v>26</v>
      </c>
      <c r="L185" s="9">
        <v>48</v>
      </c>
      <c r="M185" s="196">
        <f>(K185/L185)*100</f>
        <v>54.166666666666664</v>
      </c>
      <c r="N185" s="10">
        <v>12</v>
      </c>
      <c r="O185" s="10">
        <v>12</v>
      </c>
      <c r="P185" s="26"/>
      <c r="Q185" s="187">
        <f t="shared" si="17"/>
        <v>29.25</v>
      </c>
      <c r="R185" s="52">
        <v>1.5</v>
      </c>
      <c r="S185" s="53">
        <v>1</v>
      </c>
      <c r="T185" s="53">
        <v>12</v>
      </c>
      <c r="U185" s="53">
        <v>18</v>
      </c>
      <c r="V185" s="134">
        <f>U185*M185%</f>
        <v>9.75</v>
      </c>
      <c r="W185" s="53">
        <v>1</v>
      </c>
      <c r="X185" s="53">
        <v>2</v>
      </c>
      <c r="Y185" s="53">
        <v>18</v>
      </c>
      <c r="Z185" s="53">
        <f>X185*Y185</f>
        <v>36</v>
      </c>
      <c r="AA185" s="198">
        <f>M185*Z185%</f>
        <v>19.5</v>
      </c>
      <c r="AB185" s="53"/>
      <c r="AC185" s="53"/>
      <c r="AD185" s="46"/>
      <c r="AE185" s="46"/>
      <c r="AF185" s="46"/>
      <c r="AG185" s="46"/>
      <c r="AH185" s="46"/>
      <c r="AI185" s="46"/>
      <c r="AJ185" s="46"/>
      <c r="AK185" s="46"/>
    </row>
    <row r="186" spans="1:37" ht="31.5" customHeight="1" x14ac:dyDescent="0.25">
      <c r="A186" s="1" t="s">
        <v>218</v>
      </c>
      <c r="B186" s="21" t="str">
        <f>'M3C 2020-21 Histoir OR hypotez1'!C189</f>
        <v>Atelier d'histoire médiévale S5</v>
      </c>
      <c r="C186" s="5" t="str">
        <f>'M3C 2020-21 Histoir OR hypotez1'!D189</f>
        <v>LOL5E3B</v>
      </c>
      <c r="D186" s="11"/>
      <c r="E186" s="11"/>
      <c r="F186" s="11"/>
      <c r="G186" s="8"/>
      <c r="H186" s="5" t="s">
        <v>30</v>
      </c>
      <c r="I186" s="5" t="s">
        <v>30</v>
      </c>
      <c r="J186" s="5" t="s">
        <v>31</v>
      </c>
      <c r="K186" s="9">
        <v>33</v>
      </c>
      <c r="L186" s="9">
        <v>33</v>
      </c>
      <c r="M186" s="196">
        <f>(K186/L186)*100</f>
        <v>100</v>
      </c>
      <c r="N186" s="10">
        <v>12</v>
      </c>
      <c r="O186" s="10">
        <v>12</v>
      </c>
      <c r="P186" s="26"/>
      <c r="Q186" s="187">
        <f t="shared" si="17"/>
        <v>36</v>
      </c>
      <c r="R186" s="52">
        <v>1.5</v>
      </c>
      <c r="S186" s="53">
        <v>1</v>
      </c>
      <c r="T186" s="53">
        <v>12</v>
      </c>
      <c r="U186" s="53">
        <v>18</v>
      </c>
      <c r="V186" s="134">
        <f>U186*M186%</f>
        <v>18</v>
      </c>
      <c r="W186" s="53">
        <v>1</v>
      </c>
      <c r="X186" s="53">
        <v>1</v>
      </c>
      <c r="Y186" s="53">
        <v>18</v>
      </c>
      <c r="Z186" s="53">
        <f>X186*Y186</f>
        <v>18</v>
      </c>
      <c r="AA186" s="198">
        <f>M186*Z186%</f>
        <v>18</v>
      </c>
      <c r="AB186" s="53"/>
      <c r="AC186" s="53"/>
      <c r="AD186" s="46"/>
      <c r="AE186" s="46"/>
      <c r="AF186" s="46"/>
      <c r="AG186" s="46"/>
      <c r="AH186" s="46"/>
      <c r="AI186" s="46"/>
      <c r="AJ186" s="46"/>
      <c r="AK186" s="46"/>
    </row>
    <row r="187" spans="1:37" ht="30.75" customHeight="1" x14ac:dyDescent="0.25">
      <c r="A187" s="184" t="s">
        <v>43</v>
      </c>
      <c r="B187" s="189" t="str">
        <f>'M3C 2020-21 Histoir OR hypotez1'!C183</f>
        <v>Les outils de l’historien 1 (2 UE au choix parmi 3)</v>
      </c>
      <c r="C187" s="165">
        <f>'M3C 2020-21 Histoir OR hypotez1'!D183</f>
        <v>0</v>
      </c>
      <c r="D187" s="166" t="s">
        <v>130</v>
      </c>
      <c r="E187" s="167"/>
      <c r="F187" s="166" t="s">
        <v>22</v>
      </c>
      <c r="G187" s="168">
        <v>2</v>
      </c>
      <c r="H187" s="169"/>
      <c r="I187" s="169"/>
      <c r="J187" s="169"/>
      <c r="K187" s="188"/>
      <c r="L187" s="188"/>
      <c r="M187" s="188"/>
      <c r="N187" s="169"/>
      <c r="O187" s="169"/>
      <c r="P187" s="171"/>
      <c r="Q187" s="172"/>
      <c r="R187" s="173"/>
      <c r="S187" s="174"/>
      <c r="T187" s="174"/>
      <c r="U187" s="174"/>
      <c r="V187" s="174"/>
      <c r="W187" s="174"/>
      <c r="X187" s="174"/>
      <c r="Y187" s="174"/>
      <c r="Z187" s="174"/>
      <c r="AA187" s="174"/>
      <c r="AB187" s="174"/>
      <c r="AC187" s="174"/>
      <c r="AD187" s="222"/>
      <c r="AE187" s="222"/>
      <c r="AF187" s="222"/>
      <c r="AG187" s="222"/>
      <c r="AH187" s="222"/>
      <c r="AI187" s="222"/>
      <c r="AJ187" s="222"/>
      <c r="AK187" s="222"/>
    </row>
    <row r="188" spans="1:37" ht="30.75" customHeight="1" x14ac:dyDescent="0.25">
      <c r="A188" s="1" t="s">
        <v>219</v>
      </c>
      <c r="B188" s="21" t="str">
        <f>'M3C 2020-21 Histoir OR hypotez1'!C184</f>
        <v>Paléographie et diplomatique médiévale et moderne</v>
      </c>
      <c r="C188" s="5" t="str">
        <f>'M3C 2020-21 Histoir OR hypotez1'!D184</f>
        <v>LOL5E5B</v>
      </c>
      <c r="D188" s="11"/>
      <c r="E188" s="11"/>
      <c r="F188" s="6" t="s">
        <v>22</v>
      </c>
      <c r="G188" s="8"/>
      <c r="H188" s="5" t="s">
        <v>30</v>
      </c>
      <c r="I188" s="5" t="s">
        <v>30</v>
      </c>
      <c r="J188" s="5" t="s">
        <v>57</v>
      </c>
      <c r="K188" s="9">
        <v>33</v>
      </c>
      <c r="L188" s="9">
        <v>33</v>
      </c>
      <c r="M188" s="196">
        <f>(K188/L188)*100</f>
        <v>100</v>
      </c>
      <c r="N188" s="10">
        <f>'M3C 2020-21 Histoir OR hypotez1'!N184</f>
        <v>0</v>
      </c>
      <c r="O188" s="10">
        <f>'M3C 2020-21 Histoir OR hypotez1'!P184</f>
        <v>24</v>
      </c>
      <c r="P188" s="26">
        <f>'M3C 2020-21 Histoir OR hypotez1'!S184</f>
        <v>0</v>
      </c>
      <c r="Q188" s="187">
        <f t="shared" si="17"/>
        <v>24</v>
      </c>
      <c r="R188" s="52"/>
      <c r="S188" s="53"/>
      <c r="T188" s="53"/>
      <c r="U188" s="53"/>
      <c r="V188" s="53"/>
      <c r="W188" s="53">
        <v>1</v>
      </c>
      <c r="X188" s="53">
        <v>1</v>
      </c>
      <c r="Y188" s="53">
        <v>24</v>
      </c>
      <c r="Z188" s="53">
        <f>X188*Y188</f>
        <v>24</v>
      </c>
      <c r="AA188" s="198">
        <f>M188*Z188%</f>
        <v>24</v>
      </c>
      <c r="AB188" s="53"/>
      <c r="AC188" s="53"/>
      <c r="AD188" s="46"/>
      <c r="AE188" s="46"/>
      <c r="AF188" s="46"/>
      <c r="AG188" s="46"/>
      <c r="AH188" s="46"/>
      <c r="AI188" s="46"/>
      <c r="AJ188" s="46"/>
      <c r="AK188" s="46"/>
    </row>
    <row r="189" spans="1:37" ht="30.75" customHeight="1" x14ac:dyDescent="0.25">
      <c r="A189" s="1" t="s">
        <v>221</v>
      </c>
      <c r="B189" s="21" t="str">
        <f>'M3C 2020-21 Histoir OR hypotez1'!C185</f>
        <v>Iconographie médiévale S5</v>
      </c>
      <c r="C189" s="5" t="str">
        <f>'M3C 2020-21 Histoir OR hypotez1'!D185</f>
        <v>LOL5E5C</v>
      </c>
      <c r="D189" s="11"/>
      <c r="E189" s="6" t="s">
        <v>64</v>
      </c>
      <c r="F189" s="6" t="s">
        <v>22</v>
      </c>
      <c r="G189" s="8"/>
      <c r="H189" s="5" t="s">
        <v>30</v>
      </c>
      <c r="I189" s="5" t="s">
        <v>30</v>
      </c>
      <c r="J189" s="5" t="s">
        <v>31</v>
      </c>
      <c r="K189" s="9">
        <v>19</v>
      </c>
      <c r="L189" s="9">
        <v>19</v>
      </c>
      <c r="M189" s="196">
        <f t="shared" ref="M189:M205" si="18">(K189/L189)*100</f>
        <v>100</v>
      </c>
      <c r="N189" s="10">
        <f>'M3C 2020-21 Histoir OR hypotez1'!N185</f>
        <v>0</v>
      </c>
      <c r="O189" s="10">
        <f>'M3C 2020-21 Histoir OR hypotez1'!P185</f>
        <v>24</v>
      </c>
      <c r="P189" s="26">
        <f>'M3C 2020-21 Histoir OR hypotez1'!S185</f>
        <v>0</v>
      </c>
      <c r="Q189" s="187">
        <f t="shared" si="17"/>
        <v>24</v>
      </c>
      <c r="R189" s="52"/>
      <c r="S189" s="53"/>
      <c r="T189" s="53"/>
      <c r="U189" s="53"/>
      <c r="V189" s="53"/>
      <c r="W189" s="53">
        <v>1</v>
      </c>
      <c r="X189" s="53">
        <v>1</v>
      </c>
      <c r="Y189" s="53">
        <v>24</v>
      </c>
      <c r="Z189" s="53">
        <f>X189*Y189</f>
        <v>24</v>
      </c>
      <c r="AA189" s="198">
        <f>M189*Z189%</f>
        <v>24</v>
      </c>
      <c r="AB189" s="53"/>
      <c r="AC189" s="53"/>
      <c r="AD189" s="46"/>
      <c r="AE189" s="46"/>
      <c r="AF189" s="46"/>
      <c r="AG189" s="46"/>
      <c r="AH189" s="46"/>
      <c r="AI189" s="46"/>
      <c r="AJ189" s="46"/>
      <c r="AK189" s="46"/>
    </row>
    <row r="190" spans="1:37" ht="30.75" customHeight="1" x14ac:dyDescent="0.25">
      <c r="A190" s="1" t="s">
        <v>222</v>
      </c>
      <c r="B190" s="21" t="e">
        <f>'M3C 2020-21 Histoir OR hypotez1'!#REF!</f>
        <v>#REF!</v>
      </c>
      <c r="C190" s="5" t="e">
        <f>'M3C 2020-21 Histoir OR hypotez1'!#REF!</f>
        <v>#REF!</v>
      </c>
      <c r="D190" s="11"/>
      <c r="E190" s="11"/>
      <c r="F190" s="11"/>
      <c r="G190" s="8"/>
      <c r="H190" s="5" t="s">
        <v>30</v>
      </c>
      <c r="I190" s="5" t="s">
        <v>30</v>
      </c>
      <c r="J190" s="10"/>
      <c r="K190" s="9">
        <v>27</v>
      </c>
      <c r="L190" s="9">
        <v>27</v>
      </c>
      <c r="M190" s="196">
        <f t="shared" si="18"/>
        <v>100</v>
      </c>
      <c r="N190" s="10" t="e">
        <f>'M3C 2020-21 Histoir OR hypotez1'!#REF!</f>
        <v>#REF!</v>
      </c>
      <c r="O190" s="10" t="e">
        <f>'M3C 2020-21 Histoir OR hypotez1'!#REF!</f>
        <v>#REF!</v>
      </c>
      <c r="P190" s="26" t="e">
        <f>'M3C 2020-21 Histoir OR hypotez1'!#REF!</f>
        <v>#REF!</v>
      </c>
      <c r="Q190" s="187">
        <f t="shared" si="17"/>
        <v>22.5</v>
      </c>
      <c r="R190" s="52">
        <v>1.5</v>
      </c>
      <c r="S190" s="53">
        <v>1</v>
      </c>
      <c r="T190" s="53">
        <v>15</v>
      </c>
      <c r="U190" s="53">
        <v>22.5</v>
      </c>
      <c r="V190" s="134">
        <f>U190*M190%</f>
        <v>22.5</v>
      </c>
      <c r="W190" s="53"/>
      <c r="X190" s="53"/>
      <c r="Y190" s="53"/>
      <c r="Z190" s="53"/>
      <c r="AA190" s="53"/>
      <c r="AB190" s="53"/>
      <c r="AC190" s="53"/>
      <c r="AD190" s="46"/>
      <c r="AE190" s="46"/>
      <c r="AF190" s="46"/>
      <c r="AG190" s="46"/>
      <c r="AH190" s="46"/>
      <c r="AI190" s="46"/>
      <c r="AJ190" s="46"/>
      <c r="AK190" s="46"/>
    </row>
    <row r="191" spans="1:37" ht="30.75" customHeight="1" x14ac:dyDescent="0.25">
      <c r="A191" s="1" t="s">
        <v>223</v>
      </c>
      <c r="B191" s="21" t="str">
        <f>'M3C 2020-21 Histoir OR hypotez1'!C186</f>
        <v>Latin S5</v>
      </c>
      <c r="C191" s="5" t="str">
        <f>'M3C 2020-21 Histoir OR hypotez1'!D186</f>
        <v>LOL5E5E
LOM1H4B</v>
      </c>
      <c r="D191" s="11"/>
      <c r="E191" s="11"/>
      <c r="F191" s="11"/>
      <c r="G191" s="8"/>
      <c r="H191" s="5" t="s">
        <v>30</v>
      </c>
      <c r="I191" s="5" t="s">
        <v>30</v>
      </c>
      <c r="J191" s="10"/>
      <c r="K191" s="9">
        <v>6</v>
      </c>
      <c r="L191" s="9">
        <v>6</v>
      </c>
      <c r="M191" s="196">
        <f t="shared" si="18"/>
        <v>100</v>
      </c>
      <c r="N191" s="10">
        <f>'M3C 2020-21 Histoir OR hypotez1'!N186</f>
        <v>0</v>
      </c>
      <c r="O191" s="10">
        <f>'M3C 2020-21 Histoir OR hypotez1'!P186</f>
        <v>24</v>
      </c>
      <c r="P191" s="26">
        <f>'M3C 2020-21 Histoir OR hypotez1'!S186</f>
        <v>0</v>
      </c>
      <c r="Q191" s="187">
        <f t="shared" si="17"/>
        <v>24</v>
      </c>
      <c r="R191" s="52"/>
      <c r="S191" s="53"/>
      <c r="T191" s="53"/>
      <c r="U191" s="53"/>
      <c r="V191" s="53"/>
      <c r="W191" s="53">
        <v>1</v>
      </c>
      <c r="X191" s="53">
        <v>1</v>
      </c>
      <c r="Y191" s="53">
        <v>24</v>
      </c>
      <c r="Z191" s="53">
        <f>X191*Y191</f>
        <v>24</v>
      </c>
      <c r="AA191" s="198">
        <f>M191*Z191%</f>
        <v>24</v>
      </c>
      <c r="AB191" s="53"/>
      <c r="AC191" s="53"/>
      <c r="AD191" s="46"/>
      <c r="AE191" s="46"/>
      <c r="AF191" s="46"/>
      <c r="AG191" s="46"/>
      <c r="AH191" s="46"/>
      <c r="AI191" s="46"/>
      <c r="AJ191" s="46"/>
      <c r="AK191" s="46"/>
    </row>
    <row r="192" spans="1:37" ht="30.75" customHeight="1" x14ac:dyDescent="0.25">
      <c r="A192" s="47"/>
      <c r="B192" s="227" t="str">
        <f>'M3C 2020-21 Histoir OR hypotez1'!C190</f>
        <v>Parcours MEEF - Métiers de l'enseignement et de la formation</v>
      </c>
      <c r="C192" s="38" t="str">
        <f>'M3C 2020-21 Histoir OR hypotez1'!D190</f>
        <v>LOL5EP1A</v>
      </c>
      <c r="D192" s="36"/>
      <c r="E192" s="36"/>
      <c r="F192" s="36"/>
      <c r="G192" s="40"/>
      <c r="H192" s="38"/>
      <c r="I192" s="38"/>
      <c r="J192" s="38"/>
      <c r="K192" s="47"/>
      <c r="L192" s="47"/>
      <c r="M192" s="47"/>
      <c r="N192" s="38"/>
      <c r="O192" s="38"/>
      <c r="P192" s="41"/>
      <c r="Q192" s="42"/>
      <c r="R192" s="125"/>
      <c r="S192" s="135"/>
      <c r="T192" s="135"/>
      <c r="U192" s="135"/>
      <c r="V192" s="135"/>
      <c r="W192" s="135"/>
      <c r="X192" s="135"/>
      <c r="Y192" s="135"/>
      <c r="Z192" s="135"/>
      <c r="AA192" s="135"/>
      <c r="AB192" s="135"/>
      <c r="AC192" s="135"/>
      <c r="AD192" s="89"/>
      <c r="AE192" s="89"/>
      <c r="AF192" s="89"/>
      <c r="AG192" s="89"/>
      <c r="AH192" s="89"/>
      <c r="AI192" s="89"/>
      <c r="AJ192" s="89"/>
      <c r="AK192" s="89"/>
    </row>
    <row r="193" spans="1:37" ht="48.75" customHeight="1" x14ac:dyDescent="0.25">
      <c r="A193" s="1" t="s">
        <v>46</v>
      </c>
      <c r="B193" s="15" t="str">
        <f>'M3C 2020-21 Histoir OR hypotez1'!C192</f>
        <v>Comment on écrit l’histoire</v>
      </c>
      <c r="C193" s="5" t="str">
        <f>'M3C 2020-21 Histoir OR hypotez1'!D192</f>
        <v>LOL5E6B</v>
      </c>
      <c r="D193" s="6" t="s">
        <v>120</v>
      </c>
      <c r="E193" s="166" t="s">
        <v>296</v>
      </c>
      <c r="F193" s="6" t="s">
        <v>22</v>
      </c>
      <c r="G193" s="8"/>
      <c r="H193" s="5" t="s">
        <v>56</v>
      </c>
      <c r="I193" s="5" t="s">
        <v>56</v>
      </c>
      <c r="J193" s="10"/>
      <c r="K193" s="9">
        <v>24</v>
      </c>
      <c r="L193" s="9">
        <v>24</v>
      </c>
      <c r="M193" s="196">
        <f t="shared" si="18"/>
        <v>100</v>
      </c>
      <c r="N193" s="10" t="e">
        <f>'M3C 2020-21 Histoir OR hypotez1'!#REF!</f>
        <v>#REF!</v>
      </c>
      <c r="O193" s="10">
        <f>'M3C 2020-21 Histoir OR hypotez1'!N192</f>
        <v>22</v>
      </c>
      <c r="P193" s="26">
        <f>'M3C 2020-21 Histoir OR hypotez1'!S192</f>
        <v>0</v>
      </c>
      <c r="Q193" s="187">
        <f t="shared" si="17"/>
        <v>33</v>
      </c>
      <c r="R193" s="52">
        <v>1.5</v>
      </c>
      <c r="S193" s="53">
        <v>1</v>
      </c>
      <c r="T193" s="53">
        <v>22</v>
      </c>
      <c r="U193" s="53">
        <v>33</v>
      </c>
      <c r="V193" s="134">
        <f>U193*M193%</f>
        <v>33</v>
      </c>
      <c r="W193" s="53"/>
      <c r="X193" s="53"/>
      <c r="Y193" s="53"/>
      <c r="Z193" s="53"/>
      <c r="AA193" s="53"/>
      <c r="AB193" s="53"/>
      <c r="AC193" s="53"/>
      <c r="AD193" s="46"/>
      <c r="AE193" s="46"/>
      <c r="AF193" s="46"/>
      <c r="AG193" s="46"/>
      <c r="AH193" s="46"/>
      <c r="AI193" s="46"/>
      <c r="AJ193" s="46"/>
      <c r="AK193" s="46"/>
    </row>
    <row r="194" spans="1:37" ht="30.75" customHeight="1" x14ac:dyDescent="0.25">
      <c r="A194" s="1" t="s">
        <v>49</v>
      </c>
      <c r="B194" s="15" t="str">
        <f>'M3C 2020-21 Histoir OR hypotez1'!C193</f>
        <v>Géographie des risques (CM)</v>
      </c>
      <c r="C194" s="5">
        <f>'M3C 2020-21 Histoir OR hypotez1'!D193</f>
        <v>0</v>
      </c>
      <c r="D194" s="6" t="s">
        <v>120</v>
      </c>
      <c r="E194" s="6" t="s">
        <v>29</v>
      </c>
      <c r="F194" s="6" t="s">
        <v>41</v>
      </c>
      <c r="G194" s="8"/>
      <c r="H194" s="5" t="s">
        <v>56</v>
      </c>
      <c r="I194" s="5" t="s">
        <v>56</v>
      </c>
      <c r="J194" s="5" t="s">
        <v>42</v>
      </c>
      <c r="K194" s="9">
        <v>21</v>
      </c>
      <c r="L194" s="9">
        <v>42</v>
      </c>
      <c r="M194" s="196">
        <f t="shared" si="18"/>
        <v>50</v>
      </c>
      <c r="N194" s="10">
        <f>'M3C 2020-21 Histoir OR hypotez1'!N193</f>
        <v>15</v>
      </c>
      <c r="O194" s="10">
        <f>'M3C 2020-21 Histoir OR hypotez1'!P193</f>
        <v>0</v>
      </c>
      <c r="P194" s="26">
        <f>'M3C 2020-21 Histoir OR hypotez1'!S193</f>
        <v>0</v>
      </c>
      <c r="Q194" s="187">
        <f t="shared" si="17"/>
        <v>11.25</v>
      </c>
      <c r="R194" s="52">
        <v>1.5</v>
      </c>
      <c r="S194" s="53">
        <v>1</v>
      </c>
      <c r="T194" s="53">
        <v>15</v>
      </c>
      <c r="U194" s="53">
        <v>22.5</v>
      </c>
      <c r="V194" s="134">
        <f>U194*M194%</f>
        <v>11.25</v>
      </c>
      <c r="W194" s="53"/>
      <c r="X194" s="53"/>
      <c r="Y194" s="53"/>
      <c r="Z194" s="53"/>
      <c r="AA194" s="53"/>
      <c r="AB194" s="53"/>
      <c r="AC194" s="53"/>
      <c r="AD194" s="46"/>
      <c r="AE194" s="46"/>
      <c r="AF194" s="46"/>
      <c r="AG194" s="46"/>
      <c r="AH194" s="46"/>
      <c r="AI194" s="46"/>
      <c r="AJ194" s="46"/>
      <c r="AK194" s="46"/>
    </row>
    <row r="195" spans="1:37" ht="30.75" customHeight="1" x14ac:dyDescent="0.25">
      <c r="A195" s="1" t="s">
        <v>154</v>
      </c>
      <c r="B195" s="15" t="str">
        <f>'M3C 2020-21 Histoir OR hypotez1'!C194</f>
        <v>Psychologie et sociologie pour l'enseignement</v>
      </c>
      <c r="C195" s="5" t="str">
        <f>'M3C 2020-21 Histoir OR hypotez1'!D194</f>
        <v>LOL5D7B
LOL5E6C
LOL5H7E
LOL6G7G
LOL6H6E</v>
      </c>
      <c r="D195" s="6" t="s">
        <v>120</v>
      </c>
      <c r="E195" s="6" t="s">
        <v>29</v>
      </c>
      <c r="F195" s="6" t="s">
        <v>41</v>
      </c>
      <c r="G195" s="8"/>
      <c r="H195" s="5" t="s">
        <v>30</v>
      </c>
      <c r="I195" s="5" t="s">
        <v>30</v>
      </c>
      <c r="J195" s="10"/>
      <c r="K195" s="9">
        <v>23</v>
      </c>
      <c r="L195" s="9">
        <v>83</v>
      </c>
      <c r="M195" s="196">
        <f t="shared" si="18"/>
        <v>27.710843373493976</v>
      </c>
      <c r="N195" s="10">
        <f>'M3C 2020-21 Histoir OR hypotez1'!N194</f>
        <v>22</v>
      </c>
      <c r="O195" s="10">
        <f>'M3C 2020-21 Histoir OR hypotez1'!P194</f>
        <v>0</v>
      </c>
      <c r="P195" s="26">
        <f>'M3C 2020-21 Histoir OR hypotez1'!S194</f>
        <v>0</v>
      </c>
      <c r="Q195" s="187">
        <f t="shared" si="17"/>
        <v>12.19277108433735</v>
      </c>
      <c r="R195" s="52"/>
      <c r="S195" s="53"/>
      <c r="T195" s="53"/>
      <c r="U195" s="53"/>
      <c r="V195" s="53"/>
      <c r="W195" s="53">
        <v>1</v>
      </c>
      <c r="X195" s="53">
        <v>2</v>
      </c>
      <c r="Y195" s="53">
        <v>22</v>
      </c>
      <c r="Z195" s="53">
        <f>X195*Y195</f>
        <v>44</v>
      </c>
      <c r="AA195" s="198">
        <f>M195*Z195%</f>
        <v>12.19277108433735</v>
      </c>
      <c r="AB195" s="53"/>
      <c r="AC195" s="53"/>
      <c r="AD195" s="46"/>
      <c r="AE195" s="46"/>
      <c r="AF195" s="46"/>
      <c r="AG195" s="46"/>
      <c r="AH195" s="46"/>
      <c r="AI195" s="46"/>
      <c r="AJ195" s="46"/>
      <c r="AK195" s="46"/>
    </row>
    <row r="196" spans="1:37" ht="30.75" customHeight="1" x14ac:dyDescent="0.25">
      <c r="A196" s="47"/>
      <c r="B196" s="124" t="str">
        <f>'M3C 2020-21 Histoir OR hypotez1'!C195</f>
        <v>Parcours Patrimoine et Culture</v>
      </c>
      <c r="C196" s="38" t="str">
        <f>'M3C 2020-21 Histoir OR hypotez1'!D195</f>
        <v>LOL5EP2A</v>
      </c>
      <c r="D196" s="36"/>
      <c r="E196" s="36"/>
      <c r="F196" s="36"/>
      <c r="G196" s="40"/>
      <c r="H196" s="38"/>
      <c r="I196" s="38"/>
      <c r="J196" s="38"/>
      <c r="K196" s="47"/>
      <c r="L196" s="47"/>
      <c r="M196" s="47"/>
      <c r="N196" s="38"/>
      <c r="O196" s="38"/>
      <c r="P196" s="41"/>
      <c r="Q196" s="211"/>
      <c r="R196" s="125"/>
      <c r="S196" s="135"/>
      <c r="T196" s="135"/>
      <c r="U196" s="135"/>
      <c r="V196" s="135"/>
      <c r="W196" s="135"/>
      <c r="X196" s="135"/>
      <c r="Y196" s="135"/>
      <c r="Z196" s="135"/>
      <c r="AA196" s="135"/>
      <c r="AB196" s="135"/>
      <c r="AC196" s="135"/>
      <c r="AD196" s="89"/>
      <c r="AE196" s="89"/>
      <c r="AF196" s="89"/>
      <c r="AG196" s="89"/>
      <c r="AH196" s="89"/>
      <c r="AI196" s="89"/>
      <c r="AJ196" s="89"/>
      <c r="AK196" s="89"/>
    </row>
    <row r="197" spans="1:37" ht="30.75" customHeight="1" x14ac:dyDescent="0.25">
      <c r="A197" s="1" t="s">
        <v>77</v>
      </c>
      <c r="B197" s="15" t="str">
        <f>'M3C 2020-21 Histoir OR hypotez1'!C197</f>
        <v>L’image comme objet historique</v>
      </c>
      <c r="C197" s="5">
        <f>'M3C 2020-21 Histoir OR hypotez1'!D197</f>
        <v>0</v>
      </c>
      <c r="D197" s="6" t="s">
        <v>120</v>
      </c>
      <c r="E197" s="11"/>
      <c r="F197" s="6" t="s">
        <v>22</v>
      </c>
      <c r="G197" s="8"/>
      <c r="H197" s="5" t="s">
        <v>56</v>
      </c>
      <c r="I197" s="5">
        <v>2</v>
      </c>
      <c r="J197" s="5" t="s">
        <v>57</v>
      </c>
      <c r="K197" s="9">
        <v>35</v>
      </c>
      <c r="L197" s="9">
        <v>35</v>
      </c>
      <c r="M197" s="196">
        <f>(K197/L197)*100</f>
        <v>100</v>
      </c>
      <c r="N197" s="10">
        <f>'M3C 2020-21 Histoir OR hypotez1'!N197</f>
        <v>0</v>
      </c>
      <c r="O197" s="10">
        <f>'M3C 2020-21 Histoir OR hypotez1'!P197</f>
        <v>24</v>
      </c>
      <c r="P197" s="26">
        <f>'M3C 2020-21 Histoir OR hypotez1'!S197</f>
        <v>0</v>
      </c>
      <c r="Q197" s="187">
        <f>V197+AA197+AF197+AK197</f>
        <v>24</v>
      </c>
      <c r="R197" s="52"/>
      <c r="S197" s="53"/>
      <c r="T197" s="53"/>
      <c r="U197" s="53"/>
      <c r="V197" s="53"/>
      <c r="W197" s="53">
        <v>1</v>
      </c>
      <c r="X197" s="53">
        <v>1</v>
      </c>
      <c r="Y197" s="53">
        <v>24</v>
      </c>
      <c r="Z197" s="53">
        <f>X197*Y197</f>
        <v>24</v>
      </c>
      <c r="AA197" s="198">
        <f>M197*Z197%</f>
        <v>24</v>
      </c>
      <c r="AB197" s="53"/>
      <c r="AC197" s="53"/>
      <c r="AD197" s="46"/>
      <c r="AE197" s="46"/>
      <c r="AF197" s="46"/>
      <c r="AG197" s="46"/>
      <c r="AH197" s="46"/>
      <c r="AI197" s="46"/>
      <c r="AJ197" s="46"/>
      <c r="AK197" s="46"/>
    </row>
    <row r="198" spans="1:37" ht="30.75" customHeight="1" x14ac:dyDescent="0.25">
      <c r="A198" s="1" t="s">
        <v>72</v>
      </c>
      <c r="B198" s="15" t="str">
        <f>'M3C 2020-21 Histoir OR hypotez1'!C198</f>
        <v>Histoire et patrimoine : le Val de Loire</v>
      </c>
      <c r="C198" s="5" t="str">
        <f>'M3C 2020-21 Histoir OR hypotez1'!D198</f>
        <v>LOL5E7B
LOL5G4B</v>
      </c>
      <c r="D198" s="6" t="s">
        <v>120</v>
      </c>
      <c r="E198" s="6" t="s">
        <v>80</v>
      </c>
      <c r="F198" s="6" t="s">
        <v>22</v>
      </c>
      <c r="G198" s="8"/>
      <c r="H198" s="5" t="s">
        <v>30</v>
      </c>
      <c r="I198" s="5" t="s">
        <v>30</v>
      </c>
      <c r="J198" s="10"/>
      <c r="K198" s="9">
        <v>37</v>
      </c>
      <c r="L198" s="9">
        <v>46</v>
      </c>
      <c r="M198" s="196">
        <f t="shared" si="18"/>
        <v>80.434782608695656</v>
      </c>
      <c r="N198" s="10">
        <f>'M3C 2020-21 Histoir OR hypotez1'!N198</f>
        <v>18</v>
      </c>
      <c r="O198" s="10">
        <f>'M3C 2020-21 Histoir OR hypotez1'!P198</f>
        <v>8</v>
      </c>
      <c r="P198" s="26">
        <f>'M3C 2020-21 Histoir OR hypotez1'!S198</f>
        <v>0</v>
      </c>
      <c r="Q198" s="187">
        <f t="shared" si="17"/>
        <v>28.15217391304348</v>
      </c>
      <c r="R198" s="52">
        <v>1.5</v>
      </c>
      <c r="S198" s="53">
        <v>1</v>
      </c>
      <c r="T198" s="53">
        <v>18</v>
      </c>
      <c r="U198" s="53">
        <v>27</v>
      </c>
      <c r="V198" s="186">
        <f>U198*M198%</f>
        <v>21.717391304347828</v>
      </c>
      <c r="W198" s="53">
        <v>1</v>
      </c>
      <c r="X198" s="53">
        <v>1</v>
      </c>
      <c r="Y198" s="53">
        <v>8</v>
      </c>
      <c r="Z198" s="53">
        <f>X198*Y198</f>
        <v>8</v>
      </c>
      <c r="AA198" s="198">
        <f>M198*Z198%</f>
        <v>6.4347826086956523</v>
      </c>
      <c r="AB198" s="53"/>
      <c r="AC198" s="53"/>
      <c r="AD198" s="46"/>
      <c r="AE198" s="46"/>
      <c r="AF198" s="46"/>
      <c r="AG198" s="46"/>
      <c r="AH198" s="46"/>
      <c r="AI198" s="46"/>
      <c r="AJ198" s="46"/>
      <c r="AK198" s="46"/>
    </row>
    <row r="199" spans="1:37" ht="30.75" customHeight="1" x14ac:dyDescent="0.25">
      <c r="A199" s="1" t="s">
        <v>77</v>
      </c>
      <c r="B199" s="15" t="str">
        <f>'M3C 2020-21 Histoir OR hypotez1'!C199</f>
        <v>Archives et bibliothèques, approche professionnelle</v>
      </c>
      <c r="C199" s="5" t="str">
        <f>'M3C 2020-21 Histoir OR hypotez1'!D199</f>
        <v>LOL5E7C</v>
      </c>
      <c r="D199" s="6" t="s">
        <v>120</v>
      </c>
      <c r="E199" s="11"/>
      <c r="F199" s="6" t="s">
        <v>22</v>
      </c>
      <c r="G199" s="8"/>
      <c r="H199" s="5" t="s">
        <v>56</v>
      </c>
      <c r="I199" s="5" t="s">
        <v>56</v>
      </c>
      <c r="J199" s="10"/>
      <c r="K199" s="9">
        <v>37</v>
      </c>
      <c r="L199" s="9">
        <v>37</v>
      </c>
      <c r="M199" s="196">
        <f t="shared" si="18"/>
        <v>100</v>
      </c>
      <c r="N199" s="10">
        <f>'M3C 2020-21 Histoir OR hypotez1'!N199</f>
        <v>0</v>
      </c>
      <c r="O199" s="10">
        <f>'M3C 2020-21 Histoir OR hypotez1'!P199</f>
        <v>12</v>
      </c>
      <c r="P199" s="26">
        <f>'M3C 2020-21 Histoir OR hypotez1'!S199</f>
        <v>0</v>
      </c>
      <c r="Q199" s="187">
        <f t="shared" si="17"/>
        <v>12</v>
      </c>
      <c r="R199" s="52"/>
      <c r="S199" s="53"/>
      <c r="T199" s="53"/>
      <c r="U199" s="53"/>
      <c r="V199" s="53"/>
      <c r="W199" s="53">
        <v>1</v>
      </c>
      <c r="X199" s="53">
        <v>1</v>
      </c>
      <c r="Y199" s="53">
        <v>12</v>
      </c>
      <c r="Z199" s="53">
        <f>X199*Y199</f>
        <v>12</v>
      </c>
      <c r="AA199" s="198">
        <f>M199*Z199%</f>
        <v>12</v>
      </c>
      <c r="AB199" s="53"/>
      <c r="AC199" s="53"/>
      <c r="AD199" s="46"/>
      <c r="AE199" s="46"/>
      <c r="AF199" s="46"/>
      <c r="AG199" s="46"/>
      <c r="AH199" s="46"/>
      <c r="AI199" s="46"/>
      <c r="AJ199" s="46"/>
      <c r="AK199" s="46"/>
    </row>
    <row r="200" spans="1:37" ht="30.75" customHeight="1" x14ac:dyDescent="0.25">
      <c r="A200" s="47"/>
      <c r="B200" s="43" t="str">
        <f>'M3C 2020-21 Histoir OR hypotez1'!C200</f>
        <v>Parcours Histoire-Droit</v>
      </c>
      <c r="C200" s="38" t="str">
        <f>'M3C 2020-21 Histoir OR hypotez1'!D200</f>
        <v>LOL5DHHH</v>
      </c>
      <c r="D200" s="36"/>
      <c r="E200" s="36"/>
      <c r="F200" s="36"/>
      <c r="G200" s="40"/>
      <c r="H200" s="38"/>
      <c r="I200" s="38"/>
      <c r="J200" s="38"/>
      <c r="K200" s="83">
        <v>15</v>
      </c>
      <c r="L200" s="83"/>
      <c r="M200" s="83"/>
      <c r="N200" s="38"/>
      <c r="O200" s="38"/>
      <c r="P200" s="41"/>
      <c r="Q200" s="42"/>
      <c r="R200" s="125"/>
      <c r="S200" s="135"/>
      <c r="T200" s="135"/>
      <c r="U200" s="135"/>
      <c r="V200" s="135"/>
      <c r="W200" s="135"/>
      <c r="X200" s="135"/>
      <c r="Y200" s="135"/>
      <c r="Z200" s="135"/>
      <c r="AA200" s="135"/>
      <c r="AB200" s="135"/>
      <c r="AC200" s="135"/>
      <c r="AD200" s="89"/>
      <c r="AE200" s="89"/>
      <c r="AF200" s="89"/>
      <c r="AG200" s="89"/>
      <c r="AH200" s="89"/>
      <c r="AI200" s="89"/>
      <c r="AJ200" s="89"/>
      <c r="AK200" s="89"/>
    </row>
    <row r="201" spans="1:37" ht="30.75" customHeight="1" x14ac:dyDescent="0.25">
      <c r="A201" s="1" t="s">
        <v>81</v>
      </c>
      <c r="B201" s="15" t="e">
        <f>'M3C 2020-21 Histoir OR hypotez1'!#REF!</f>
        <v>#REF!</v>
      </c>
      <c r="C201" s="5" t="e">
        <f>'M3C 2020-21 Histoir OR hypotez1'!#REF!</f>
        <v>#REF!</v>
      </c>
      <c r="D201" s="6" t="s">
        <v>208</v>
      </c>
      <c r="E201" s="11"/>
      <c r="F201" s="6" t="s">
        <v>22</v>
      </c>
      <c r="G201" s="8"/>
      <c r="H201" s="5">
        <v>6</v>
      </c>
      <c r="I201" s="5">
        <v>6</v>
      </c>
      <c r="J201" s="5">
        <v>21</v>
      </c>
      <c r="K201" s="9">
        <v>7</v>
      </c>
      <c r="L201" s="9">
        <v>67</v>
      </c>
      <c r="M201" s="196">
        <f t="shared" si="18"/>
        <v>10.44776119402985</v>
      </c>
      <c r="N201" s="10" t="e">
        <f>'M3C 2020-21 Histoir OR hypotez1'!#REF!</f>
        <v>#REF!</v>
      </c>
      <c r="O201" s="10" t="e">
        <f>'M3C 2020-21 Histoir OR hypotez1'!#REF!</f>
        <v>#REF!</v>
      </c>
      <c r="P201" s="26" t="e">
        <f>'M3C 2020-21 Histoir OR hypotez1'!#REF!</f>
        <v>#REF!</v>
      </c>
      <c r="Q201" s="187">
        <f>V201+AA201+AF201+AK201</f>
        <v>8.7761194029850742</v>
      </c>
      <c r="R201" s="52">
        <v>1.5</v>
      </c>
      <c r="S201" s="53">
        <v>1</v>
      </c>
      <c r="T201" s="53">
        <v>24</v>
      </c>
      <c r="U201" s="53">
        <v>36</v>
      </c>
      <c r="V201" s="186">
        <f>U201*M201%</f>
        <v>3.761194029850746</v>
      </c>
      <c r="W201" s="53">
        <v>1</v>
      </c>
      <c r="X201" s="53">
        <v>2</v>
      </c>
      <c r="Y201" s="53">
        <v>24</v>
      </c>
      <c r="Z201" s="53">
        <f>X201*Y201</f>
        <v>48</v>
      </c>
      <c r="AA201" s="198">
        <f>M201*Z201%</f>
        <v>5.0149253731343277</v>
      </c>
      <c r="AB201" s="53"/>
      <c r="AC201" s="53"/>
      <c r="AD201" s="46"/>
      <c r="AE201" s="46"/>
      <c r="AF201" s="46"/>
      <c r="AG201" s="46"/>
      <c r="AH201" s="46"/>
      <c r="AI201" s="46"/>
      <c r="AJ201" s="46"/>
      <c r="AK201" s="46"/>
    </row>
    <row r="202" spans="1:37" ht="30.75" customHeight="1" x14ac:dyDescent="0.25">
      <c r="A202" s="1" t="s">
        <v>86</v>
      </c>
      <c r="B202" s="15" t="e">
        <f>'M3C 2020-21 Histoir OR hypotez1'!#REF!</f>
        <v>#REF!</v>
      </c>
      <c r="C202" s="5" t="e">
        <f>'M3C 2020-21 Histoir OR hypotez1'!#REF!</f>
        <v>#REF!</v>
      </c>
      <c r="D202" s="6" t="s">
        <v>208</v>
      </c>
      <c r="E202" s="6" t="s">
        <v>179</v>
      </c>
      <c r="F202" s="6" t="s">
        <v>22</v>
      </c>
      <c r="G202" s="8"/>
      <c r="H202" s="5">
        <v>6</v>
      </c>
      <c r="I202" s="5">
        <v>6</v>
      </c>
      <c r="J202" s="5">
        <v>22</v>
      </c>
      <c r="K202" s="9">
        <v>7</v>
      </c>
      <c r="L202" s="9">
        <v>78</v>
      </c>
      <c r="M202" s="196">
        <f t="shared" si="18"/>
        <v>8.9743589743589745</v>
      </c>
      <c r="N202" s="256" t="e">
        <f>'M3C 2020-21 Histoir OR hypotez1'!#REF!</f>
        <v>#REF!</v>
      </c>
      <c r="O202" s="256" t="e">
        <f>'M3C 2020-21 Histoir OR hypotez1'!#REF!</f>
        <v>#REF!</v>
      </c>
      <c r="P202" s="26" t="e">
        <f>'M3C 2020-21 Histoir OR hypotez1'!#REF!</f>
        <v>#REF!</v>
      </c>
      <c r="Q202" s="187">
        <f>V202+AA202+AF202+AK202</f>
        <v>3.2307692307692308</v>
      </c>
      <c r="R202" s="52">
        <v>1.5</v>
      </c>
      <c r="S202" s="53">
        <v>1</v>
      </c>
      <c r="T202" s="53">
        <v>24</v>
      </c>
      <c r="U202" s="53">
        <v>36</v>
      </c>
      <c r="V202" s="186">
        <f>U202*M202%</f>
        <v>3.2307692307692308</v>
      </c>
      <c r="W202" s="53"/>
      <c r="X202" s="53"/>
      <c r="Y202" s="53"/>
      <c r="Z202" s="53"/>
      <c r="AA202" s="198"/>
      <c r="AB202" s="53"/>
      <c r="AC202" s="53"/>
      <c r="AD202" s="46"/>
      <c r="AE202" s="46"/>
      <c r="AF202" s="46"/>
      <c r="AG202" s="46"/>
      <c r="AH202" s="46"/>
      <c r="AI202" s="46"/>
      <c r="AJ202" s="46"/>
      <c r="AK202" s="46"/>
    </row>
    <row r="203" spans="1:37" ht="30.75" customHeight="1" x14ac:dyDescent="0.25">
      <c r="A203" s="1" t="s">
        <v>86</v>
      </c>
      <c r="B203" s="15" t="e">
        <f>'M3C 2020-21 Histoir OR hypotez1'!#REF!</f>
        <v>#REF!</v>
      </c>
      <c r="C203" s="5" t="e">
        <f>'M3C 2020-21 Histoir OR hypotez1'!#REF!</f>
        <v>#REF!</v>
      </c>
      <c r="D203" s="6" t="s">
        <v>208</v>
      </c>
      <c r="E203" s="6" t="s">
        <v>179</v>
      </c>
      <c r="F203" s="6" t="s">
        <v>22</v>
      </c>
      <c r="G203" s="8"/>
      <c r="H203" s="5">
        <v>6</v>
      </c>
      <c r="I203" s="5">
        <v>6</v>
      </c>
      <c r="J203" s="5">
        <v>22</v>
      </c>
      <c r="K203" s="9">
        <v>7</v>
      </c>
      <c r="L203" s="9">
        <v>67</v>
      </c>
      <c r="M203" s="196">
        <f t="shared" si="18"/>
        <v>10.44776119402985</v>
      </c>
      <c r="N203" s="256" t="e">
        <f>'M3C 2020-21 Histoir OR hypotez1'!#REF!</f>
        <v>#REF!</v>
      </c>
      <c r="O203" s="256" t="e">
        <f>'M3C 2020-21 Histoir OR hypotez1'!#REF!</f>
        <v>#REF!</v>
      </c>
      <c r="P203" s="26" t="e">
        <f>'M3C 2020-21 Histoir OR hypotez1'!#REF!</f>
        <v>#REF!</v>
      </c>
      <c r="Q203" s="187">
        <f>V203+AA203+AF203+AK203</f>
        <v>5.0149253731343277</v>
      </c>
      <c r="R203" s="52"/>
      <c r="S203" s="53"/>
      <c r="T203" s="53"/>
      <c r="U203" s="53"/>
      <c r="V203" s="186"/>
      <c r="W203" s="53">
        <v>1</v>
      </c>
      <c r="X203" s="53">
        <v>2</v>
      </c>
      <c r="Y203" s="53">
        <v>24</v>
      </c>
      <c r="Z203" s="53">
        <f>X203*Y203</f>
        <v>48</v>
      </c>
      <c r="AA203" s="198">
        <f>M203*Z203%</f>
        <v>5.0149253731343277</v>
      </c>
      <c r="AB203" s="53"/>
      <c r="AC203" s="53"/>
      <c r="AD203" s="46"/>
      <c r="AE203" s="46"/>
      <c r="AF203" s="46"/>
      <c r="AG203" s="46"/>
      <c r="AH203" s="46"/>
      <c r="AI203" s="46"/>
      <c r="AJ203" s="46"/>
      <c r="AK203" s="46"/>
    </row>
    <row r="204" spans="1:37" ht="30.75" customHeight="1" x14ac:dyDescent="0.25">
      <c r="A204" s="1" t="s">
        <v>88</v>
      </c>
      <c r="B204" s="18" t="str">
        <f>'M3C 2020-21 Histoir OR hypotez1'!C201</f>
        <v>Atelier d'histoire contemporaine S5</v>
      </c>
      <c r="C204" s="5" t="str">
        <f>'M3C 2020-21 Histoir OR hypotez1'!D201</f>
        <v>DOL5DH23
LOL5DH25
LOL5E3A</v>
      </c>
      <c r="D204" s="6" t="s">
        <v>208</v>
      </c>
      <c r="E204" s="6" t="s">
        <v>179</v>
      </c>
      <c r="F204" s="6" t="s">
        <v>22</v>
      </c>
      <c r="G204" s="8"/>
      <c r="H204" s="5">
        <v>3</v>
      </c>
      <c r="I204" s="5">
        <v>3</v>
      </c>
      <c r="J204" s="5">
        <v>22</v>
      </c>
      <c r="K204" s="9">
        <v>6</v>
      </c>
      <c r="L204" s="9">
        <v>48</v>
      </c>
      <c r="M204" s="196">
        <f t="shared" si="18"/>
        <v>12.5</v>
      </c>
      <c r="N204" s="10">
        <f>'M3C 2020-21 Histoir OR hypotez1'!N201</f>
        <v>20</v>
      </c>
      <c r="O204" s="10" t="str">
        <f>'M3C 2020-21 Histoir OR hypotez1'!P201</f>
        <v/>
      </c>
      <c r="P204" s="26" t="str">
        <f>'M3C 2020-21 Histoir OR hypotez1'!S201</f>
        <v/>
      </c>
      <c r="Q204" s="187">
        <f>V204+AA204+AF204+AK204</f>
        <v>7.5</v>
      </c>
      <c r="R204" s="52">
        <v>1.5</v>
      </c>
      <c r="S204" s="53">
        <v>1</v>
      </c>
      <c r="T204" s="53">
        <v>12</v>
      </c>
      <c r="U204" s="53">
        <v>36</v>
      </c>
      <c r="V204" s="186">
        <f>U204*M204%</f>
        <v>4.5</v>
      </c>
      <c r="W204" s="53">
        <v>1</v>
      </c>
      <c r="X204" s="53">
        <v>2</v>
      </c>
      <c r="Y204" s="53">
        <v>12</v>
      </c>
      <c r="Z204" s="53">
        <f>X204*Y204</f>
        <v>24</v>
      </c>
      <c r="AA204" s="198">
        <f>M204*Z204%</f>
        <v>3</v>
      </c>
      <c r="AB204" s="53"/>
      <c r="AC204" s="53"/>
      <c r="AD204" s="46"/>
      <c r="AE204" s="46"/>
      <c r="AF204" s="46"/>
      <c r="AG204" s="46"/>
      <c r="AH204" s="46"/>
      <c r="AI204" s="46"/>
      <c r="AJ204" s="46"/>
      <c r="AK204" s="46"/>
    </row>
    <row r="205" spans="1:37" ht="30.75" customHeight="1" x14ac:dyDescent="0.25">
      <c r="A205" s="1" t="s">
        <v>91</v>
      </c>
      <c r="B205" s="15" t="e">
        <f>'M3C 2020-21 Histoir OR hypotez1'!#REF!</f>
        <v>#REF!</v>
      </c>
      <c r="C205" s="5" t="e">
        <f>'M3C 2020-21 Histoir OR hypotez1'!#REF!</f>
        <v>#REF!</v>
      </c>
      <c r="D205" s="6" t="s">
        <v>208</v>
      </c>
      <c r="E205" s="6" t="s">
        <v>64</v>
      </c>
      <c r="F205" s="6" t="s">
        <v>22</v>
      </c>
      <c r="G205" s="8">
        <v>1</v>
      </c>
      <c r="H205" s="5">
        <v>2</v>
      </c>
      <c r="I205" s="5">
        <v>2</v>
      </c>
      <c r="J205" s="10"/>
      <c r="K205" s="9">
        <v>64</v>
      </c>
      <c r="L205" s="9">
        <v>64</v>
      </c>
      <c r="M205" s="196">
        <f t="shared" si="18"/>
        <v>100</v>
      </c>
      <c r="N205" s="10" t="e">
        <f>'M3C 2020-21 Histoir OR hypotez1'!#REF!</f>
        <v>#REF!</v>
      </c>
      <c r="O205" s="10" t="e">
        <f>'M3C 2020-21 Histoir OR hypotez1'!#REF!</f>
        <v>#REF!</v>
      </c>
      <c r="P205" s="26" t="e">
        <f>'M3C 2020-21 Histoir OR hypotez1'!#REF!</f>
        <v>#REF!</v>
      </c>
      <c r="Q205" s="187">
        <f>V205+AA205+AF205+AK205</f>
        <v>36</v>
      </c>
      <c r="R205" s="52"/>
      <c r="S205" s="53"/>
      <c r="T205" s="53"/>
      <c r="U205" s="53"/>
      <c r="V205" s="53"/>
      <c r="W205" s="53">
        <v>1</v>
      </c>
      <c r="X205" s="53">
        <v>2</v>
      </c>
      <c r="Y205" s="53">
        <v>18</v>
      </c>
      <c r="Z205" s="53">
        <f>X205*Y205</f>
        <v>36</v>
      </c>
      <c r="AA205" s="198">
        <f>M205*Z205%</f>
        <v>36</v>
      </c>
      <c r="AB205" s="53"/>
      <c r="AC205" s="53"/>
      <c r="AD205" s="46"/>
      <c r="AE205" s="46"/>
      <c r="AF205" s="46"/>
      <c r="AG205" s="46"/>
      <c r="AH205" s="46"/>
      <c r="AI205" s="46"/>
      <c r="AJ205" s="46"/>
      <c r="AK205" s="46"/>
    </row>
    <row r="206" spans="1:37" ht="30.75" customHeight="1" x14ac:dyDescent="0.25">
      <c r="A206" s="85"/>
      <c r="B206" s="235" t="e">
        <f>'M3C 2020-21 Histoir OR hypotez1'!#REF!</f>
        <v>#REF!</v>
      </c>
      <c r="C206" s="87" t="e">
        <f>'M3C 2020-21 Histoir OR hypotez1'!#REF!</f>
        <v>#REF!</v>
      </c>
      <c r="D206" s="88"/>
      <c r="E206" s="88"/>
      <c r="F206" s="88"/>
      <c r="G206" s="40"/>
      <c r="H206" s="87"/>
      <c r="I206" s="87"/>
      <c r="J206" s="38"/>
      <c r="K206" s="47"/>
      <c r="L206" s="47"/>
      <c r="M206" s="47"/>
      <c r="N206" s="38"/>
      <c r="O206" s="38"/>
      <c r="P206" s="41"/>
      <c r="Q206" s="42"/>
      <c r="R206" s="125"/>
      <c r="S206" s="135"/>
      <c r="T206" s="135"/>
      <c r="U206" s="135"/>
      <c r="V206" s="135"/>
      <c r="W206" s="135"/>
      <c r="X206" s="135"/>
      <c r="Y206" s="135"/>
      <c r="Z206" s="135"/>
      <c r="AA206" s="135"/>
      <c r="AB206" s="135"/>
      <c r="AC206" s="135"/>
      <c r="AD206" s="89"/>
      <c r="AE206" s="89"/>
      <c r="AF206" s="89"/>
      <c r="AG206" s="89"/>
      <c r="AH206" s="89"/>
      <c r="AI206" s="89"/>
      <c r="AJ206" s="89"/>
      <c r="AK206" s="89"/>
    </row>
    <row r="207" spans="1:37" ht="30.75" customHeight="1" x14ac:dyDescent="0.25">
      <c r="A207" s="188"/>
      <c r="B207" s="189" t="str">
        <f>'M3C 2020-21 Histoir OR hypotez1'!C208</f>
        <v>Choix UE spécialisation 2 parcours Histoire-Droit S5 (1 UE au choix parmi 2)</v>
      </c>
      <c r="C207" s="169">
        <f>'M3C 2020-21 Histoir OR hypotez1'!D208</f>
        <v>0</v>
      </c>
      <c r="D207" s="166" t="s">
        <v>120</v>
      </c>
      <c r="E207" s="166" t="s">
        <v>179</v>
      </c>
      <c r="F207" s="167"/>
      <c r="G207" s="168">
        <v>2</v>
      </c>
      <c r="H207" s="165" t="s">
        <v>226</v>
      </c>
      <c r="I207" s="165" t="s">
        <v>226</v>
      </c>
      <c r="J207" s="169"/>
      <c r="K207" s="188"/>
      <c r="L207" s="188"/>
      <c r="M207" s="188"/>
      <c r="N207" s="169"/>
      <c r="O207" s="169"/>
      <c r="P207" s="171"/>
      <c r="Q207" s="172"/>
      <c r="R207" s="173"/>
      <c r="S207" s="174"/>
      <c r="T207" s="174"/>
      <c r="U207" s="174"/>
      <c r="V207" s="174"/>
      <c r="W207" s="174"/>
      <c r="X207" s="174"/>
      <c r="Y207" s="174"/>
      <c r="Z207" s="174"/>
      <c r="AA207" s="174"/>
      <c r="AB207" s="174"/>
      <c r="AC207" s="174"/>
      <c r="AD207" s="222"/>
      <c r="AE207" s="222"/>
      <c r="AF207" s="222"/>
      <c r="AG207" s="222"/>
      <c r="AH207" s="222"/>
      <c r="AI207" s="222"/>
      <c r="AJ207" s="222"/>
      <c r="AK207" s="222"/>
    </row>
    <row r="208" spans="1:37" ht="30.75" customHeight="1" x14ac:dyDescent="0.25">
      <c r="A208" s="1" t="s">
        <v>95</v>
      </c>
      <c r="B208" s="21" t="str">
        <f>'M3C 2020-21 Histoir OR hypotez1'!C207</f>
        <v>Droit du travail 1 - relations individuelles avec TD</v>
      </c>
      <c r="C208" s="5" t="str">
        <f>'M3C 2020-21 Histoir OR hypotez1'!D207</f>
        <v>DOL5DH54
LOL5DH66</v>
      </c>
      <c r="D208" s="11"/>
      <c r="E208" s="6" t="s">
        <v>179</v>
      </c>
      <c r="F208" s="6" t="s">
        <v>41</v>
      </c>
      <c r="G208" s="8"/>
      <c r="H208" s="10"/>
      <c r="I208" s="10"/>
      <c r="J208" s="5">
        <v>1</v>
      </c>
      <c r="K208" s="9">
        <v>3</v>
      </c>
      <c r="L208" s="9">
        <v>227</v>
      </c>
      <c r="M208" s="196">
        <f t="shared" ref="M208:M215" si="19">(K208/L208)*100</f>
        <v>1.3215859030837005</v>
      </c>
      <c r="N208" s="10">
        <f>'M3C 2020-21 Histoir OR hypotez1'!N207</f>
        <v>30</v>
      </c>
      <c r="O208" s="10">
        <f>'M3C 2020-21 Histoir OR hypotez1'!P207</f>
        <v>15</v>
      </c>
      <c r="P208" s="26">
        <f>'M3C 2020-21 Histoir OR hypotez1'!S207</f>
        <v>0</v>
      </c>
      <c r="Q208" s="187">
        <f t="shared" ref="Q208:Q215" si="20">V208+AA208+AF208+AK208</f>
        <v>0.59471365638766527</v>
      </c>
      <c r="R208" s="52">
        <v>1.5</v>
      </c>
      <c r="S208" s="53">
        <v>1</v>
      </c>
      <c r="T208" s="53">
        <v>30</v>
      </c>
      <c r="U208" s="53">
        <v>45</v>
      </c>
      <c r="V208" s="186">
        <f>U208*M208%</f>
        <v>0.59471365638766527</v>
      </c>
      <c r="W208" s="53">
        <v>1</v>
      </c>
      <c r="X208" s="53"/>
      <c r="Y208" s="53">
        <v>15</v>
      </c>
      <c r="Z208" s="53">
        <f>X208*Y208</f>
        <v>0</v>
      </c>
      <c r="AA208" s="53">
        <f>Y208*Z208%</f>
        <v>0</v>
      </c>
      <c r="AB208" s="53"/>
      <c r="AC208" s="53"/>
      <c r="AD208" s="46"/>
      <c r="AE208" s="46"/>
      <c r="AF208" s="46"/>
      <c r="AG208" s="46"/>
      <c r="AH208" s="46"/>
      <c r="AI208" s="46"/>
      <c r="AJ208" s="46"/>
      <c r="AK208" s="46"/>
    </row>
    <row r="209" spans="1:37" ht="30.75" customHeight="1" x14ac:dyDescent="0.25">
      <c r="A209" s="1" t="s">
        <v>98</v>
      </c>
      <c r="B209" s="21" t="str">
        <f>'M3C 2020-21 Histoir OR hypotez1'!C203</f>
        <v>Droit des sociétés 1 avec TD</v>
      </c>
      <c r="C209" s="5" t="str">
        <f>'M3C 2020-21 Histoir OR hypotez1'!D203</f>
        <v>DOL5DH55
LOL5DH67</v>
      </c>
      <c r="D209" s="11"/>
      <c r="E209" s="6" t="s">
        <v>179</v>
      </c>
      <c r="F209" s="6" t="s">
        <v>41</v>
      </c>
      <c r="G209" s="8"/>
      <c r="H209" s="10"/>
      <c r="I209" s="10"/>
      <c r="J209" s="5">
        <v>1</v>
      </c>
      <c r="K209" s="9">
        <v>0</v>
      </c>
      <c r="L209" s="9">
        <v>195</v>
      </c>
      <c r="M209" s="196">
        <f t="shared" si="19"/>
        <v>0</v>
      </c>
      <c r="N209" s="10">
        <f>'M3C 2020-21 Histoir OR hypotez1'!N203</f>
        <v>30</v>
      </c>
      <c r="O209" s="10">
        <f>'M3C 2020-21 Histoir OR hypotez1'!P203</f>
        <v>15</v>
      </c>
      <c r="P209" s="26">
        <f>'M3C 2020-21 Histoir OR hypotez1'!S203</f>
        <v>0</v>
      </c>
      <c r="Q209" s="187">
        <f t="shared" si="20"/>
        <v>0</v>
      </c>
      <c r="R209" s="52">
        <v>1.5</v>
      </c>
      <c r="S209" s="53">
        <v>1</v>
      </c>
      <c r="T209" s="53">
        <v>30</v>
      </c>
      <c r="U209" s="53">
        <v>45</v>
      </c>
      <c r="V209" s="186">
        <f>U209*M209%</f>
        <v>0</v>
      </c>
      <c r="W209" s="53">
        <v>1</v>
      </c>
      <c r="X209" s="53"/>
      <c r="Y209" s="53">
        <v>15</v>
      </c>
      <c r="Z209" s="53">
        <f>X209*Y209</f>
        <v>0</v>
      </c>
      <c r="AA209" s="53">
        <f>Y209*Z209%</f>
        <v>0</v>
      </c>
      <c r="AB209" s="53"/>
      <c r="AC209" s="53"/>
      <c r="AD209" s="46"/>
      <c r="AE209" s="46"/>
      <c r="AF209" s="46"/>
      <c r="AG209" s="46"/>
      <c r="AH209" s="46"/>
      <c r="AI209" s="46"/>
      <c r="AJ209" s="46"/>
      <c r="AK209" s="46"/>
    </row>
    <row r="210" spans="1:37" ht="30.75" customHeight="1" x14ac:dyDescent="0.25">
      <c r="A210" s="1" t="s">
        <v>104</v>
      </c>
      <c r="B210" s="21" t="str">
        <f>'M3C 2020-21 Histoir OR hypotez1'!C204</f>
        <v>Droit civil des biens avec TD</v>
      </c>
      <c r="C210" s="5" t="str">
        <f>'M3C 2020-21 Histoir OR hypotez1'!D204</f>
        <v>DOL5DH56
LOL5DH68</v>
      </c>
      <c r="D210" s="11"/>
      <c r="E210" s="6" t="s">
        <v>179</v>
      </c>
      <c r="F210" s="6" t="s">
        <v>41</v>
      </c>
      <c r="G210" s="8"/>
      <c r="H210" s="10"/>
      <c r="I210" s="10"/>
      <c r="J210" s="5">
        <v>1</v>
      </c>
      <c r="K210" s="9">
        <v>1</v>
      </c>
      <c r="L210" s="9">
        <v>197</v>
      </c>
      <c r="M210" s="196">
        <f t="shared" si="19"/>
        <v>0.50761421319796951</v>
      </c>
      <c r="N210" s="10">
        <f>'M3C 2020-21 Histoir OR hypotez1'!N204</f>
        <v>30</v>
      </c>
      <c r="O210" s="10">
        <f>'M3C 2020-21 Histoir OR hypotez1'!P204</f>
        <v>15</v>
      </c>
      <c r="P210" s="26">
        <f>'M3C 2020-21 Histoir OR hypotez1'!S204</f>
        <v>0</v>
      </c>
      <c r="Q210" s="187">
        <f t="shared" si="20"/>
        <v>0.22842639593908629</v>
      </c>
      <c r="R210" s="52">
        <v>1.5</v>
      </c>
      <c r="S210" s="53">
        <v>1</v>
      </c>
      <c r="T210" s="53">
        <v>30</v>
      </c>
      <c r="U210" s="53">
        <v>45</v>
      </c>
      <c r="V210" s="186">
        <f>U210*M210%</f>
        <v>0.22842639593908629</v>
      </c>
      <c r="W210" s="53">
        <v>1</v>
      </c>
      <c r="X210" s="53"/>
      <c r="Y210" s="53">
        <v>15</v>
      </c>
      <c r="Z210" s="53">
        <f>X210*Y210</f>
        <v>0</v>
      </c>
      <c r="AA210" s="53">
        <f>Y210*Z210%</f>
        <v>0</v>
      </c>
      <c r="AB210" s="53"/>
      <c r="AC210" s="53"/>
      <c r="AD210" s="46"/>
      <c r="AE210" s="46"/>
      <c r="AF210" s="46"/>
      <c r="AG210" s="46"/>
      <c r="AH210" s="46"/>
      <c r="AI210" s="46"/>
      <c r="AJ210" s="46"/>
      <c r="AK210" s="46"/>
    </row>
    <row r="211" spans="1:37" ht="30.75" customHeight="1" x14ac:dyDescent="0.25">
      <c r="A211" s="1" t="s">
        <v>107</v>
      </c>
      <c r="B211" s="21" t="str">
        <f>'M3C 2020-21 Histoir OR hypotez1'!C206</f>
        <v>Droit international public 1 avec TD</v>
      </c>
      <c r="C211" s="5" t="str">
        <f>'M3C 2020-21 Histoir OR hypotez1'!D206</f>
        <v>DOL5DH57
LOL5DH69</v>
      </c>
      <c r="D211" s="11"/>
      <c r="E211" s="6" t="s">
        <v>179</v>
      </c>
      <c r="F211" s="6" t="s">
        <v>41</v>
      </c>
      <c r="G211" s="8"/>
      <c r="H211" s="10"/>
      <c r="I211" s="10"/>
      <c r="J211" s="5">
        <v>2</v>
      </c>
      <c r="K211" s="9">
        <v>2</v>
      </c>
      <c r="L211" s="9">
        <v>208</v>
      </c>
      <c r="M211" s="196">
        <f t="shared" si="19"/>
        <v>0.96153846153846156</v>
      </c>
      <c r="N211" s="10">
        <f>'M3C 2020-21 Histoir OR hypotez1'!N206</f>
        <v>30</v>
      </c>
      <c r="O211" s="10">
        <f>'M3C 2020-21 Histoir OR hypotez1'!P206</f>
        <v>15</v>
      </c>
      <c r="P211" s="26">
        <f>'M3C 2020-21 Histoir OR hypotez1'!S206</f>
        <v>0</v>
      </c>
      <c r="Q211" s="187">
        <f t="shared" si="20"/>
        <v>0.43269230769230771</v>
      </c>
      <c r="R211" s="52">
        <v>1.5</v>
      </c>
      <c r="S211" s="53">
        <v>1</v>
      </c>
      <c r="T211" s="53">
        <v>30</v>
      </c>
      <c r="U211" s="53">
        <v>45</v>
      </c>
      <c r="V211" s="186">
        <f>U211*M211%</f>
        <v>0.43269230769230771</v>
      </c>
      <c r="W211" s="53">
        <v>1</v>
      </c>
      <c r="X211" s="53"/>
      <c r="Y211" s="53">
        <v>15</v>
      </c>
      <c r="Z211" s="53">
        <f>X211*Y211</f>
        <v>0</v>
      </c>
      <c r="AA211" s="53">
        <f>Y211*Z211%</f>
        <v>0</v>
      </c>
      <c r="AB211" s="53"/>
      <c r="AC211" s="53"/>
      <c r="AD211" s="46"/>
      <c r="AE211" s="46"/>
      <c r="AF211" s="46"/>
      <c r="AG211" s="46"/>
      <c r="AH211" s="46"/>
      <c r="AI211" s="46"/>
      <c r="AJ211" s="46"/>
      <c r="AK211" s="46"/>
    </row>
    <row r="212" spans="1:37" ht="30.75" customHeight="1" x14ac:dyDescent="0.25">
      <c r="A212" s="1" t="s">
        <v>109</v>
      </c>
      <c r="B212" s="21" t="str">
        <f>'M3C 2020-21 Histoir OR hypotez1'!C205</f>
        <v>Droit public des biens avec TD</v>
      </c>
      <c r="C212" s="5" t="str">
        <f>'M3C 2020-21 Histoir OR hypotez1'!D205</f>
        <v>DOL5DH53
LOL5DH61</v>
      </c>
      <c r="D212" s="11"/>
      <c r="E212" s="6" t="s">
        <v>179</v>
      </c>
      <c r="F212" s="6" t="s">
        <v>41</v>
      </c>
      <c r="G212" s="8"/>
      <c r="H212" s="10"/>
      <c r="I212" s="10"/>
      <c r="J212" s="5">
        <v>2</v>
      </c>
      <c r="K212" s="9">
        <v>1</v>
      </c>
      <c r="L212" s="9">
        <v>185</v>
      </c>
      <c r="M212" s="196">
        <f t="shared" si="19"/>
        <v>0.54054054054054057</v>
      </c>
      <c r="N212" s="10">
        <f>'M3C 2020-21 Histoir OR hypotez1'!N205</f>
        <v>30</v>
      </c>
      <c r="O212" s="10">
        <f>'M3C 2020-21 Histoir OR hypotez1'!P205</f>
        <v>15</v>
      </c>
      <c r="P212" s="26">
        <f>'M3C 2020-21 Histoir OR hypotez1'!S205</f>
        <v>0</v>
      </c>
      <c r="Q212" s="187">
        <f t="shared" si="20"/>
        <v>0.24324324324324326</v>
      </c>
      <c r="R212" s="52">
        <v>1.5</v>
      </c>
      <c r="S212" s="53">
        <v>1</v>
      </c>
      <c r="T212" s="53">
        <v>30</v>
      </c>
      <c r="U212" s="53">
        <v>45</v>
      </c>
      <c r="V212" s="186">
        <f>U212*M212%</f>
        <v>0.24324324324324326</v>
      </c>
      <c r="W212" s="53">
        <v>1</v>
      </c>
      <c r="X212" s="53"/>
      <c r="Y212" s="53">
        <v>15</v>
      </c>
      <c r="Z212" s="53">
        <f>X212*Y212</f>
        <v>0</v>
      </c>
      <c r="AA212" s="53">
        <f>Y212*Z212%</f>
        <v>0</v>
      </c>
      <c r="AB212" s="53"/>
      <c r="AC212" s="53"/>
      <c r="AD212" s="46"/>
      <c r="AE212" s="46"/>
      <c r="AF212" s="46"/>
      <c r="AG212" s="46"/>
      <c r="AH212" s="46"/>
      <c r="AI212" s="46"/>
      <c r="AJ212" s="46"/>
      <c r="AK212" s="46"/>
    </row>
    <row r="213" spans="1:37" ht="30.75" customHeight="1" x14ac:dyDescent="0.25">
      <c r="A213" s="188"/>
      <c r="B213" s="189" t="e">
        <f>'M3C 2020-21 Histoir OR hypotez1'!#REF!</f>
        <v>#REF!</v>
      </c>
      <c r="C213" s="169" t="e">
        <f>'M3C 2020-21 Histoir OR hypotez1'!#REF!</f>
        <v>#REF!</v>
      </c>
      <c r="D213" s="166" t="s">
        <v>120</v>
      </c>
      <c r="E213" s="167"/>
      <c r="F213" s="167"/>
      <c r="G213" s="168">
        <v>1</v>
      </c>
      <c r="H213" s="165">
        <v>3</v>
      </c>
      <c r="I213" s="165">
        <v>3</v>
      </c>
      <c r="J213" s="169"/>
      <c r="K213" s="188"/>
      <c r="L213" s="188"/>
      <c r="M213" s="188"/>
      <c r="N213" s="169"/>
      <c r="O213" s="169"/>
      <c r="P213" s="171"/>
      <c r="Q213" s="172"/>
      <c r="R213" s="173"/>
      <c r="S213" s="174"/>
      <c r="T213" s="174"/>
      <c r="U213" s="174"/>
      <c r="V213" s="228"/>
      <c r="W213" s="174"/>
      <c r="X213" s="174"/>
      <c r="Y213" s="174"/>
      <c r="Z213" s="174"/>
      <c r="AA213" s="174"/>
      <c r="AB213" s="174"/>
      <c r="AC213" s="174"/>
      <c r="AD213" s="222"/>
      <c r="AE213" s="222"/>
      <c r="AF213" s="222"/>
      <c r="AG213" s="222"/>
      <c r="AH213" s="222"/>
      <c r="AI213" s="222"/>
      <c r="AJ213" s="222"/>
      <c r="AK213" s="222"/>
    </row>
    <row r="214" spans="1:37" ht="30.75" customHeight="1" x14ac:dyDescent="0.25">
      <c r="A214" s="1" t="s">
        <v>113</v>
      </c>
      <c r="B214" s="21" t="str">
        <f>'M3C 2020-21 Histoir OR hypotez1'!C209</f>
        <v>Histoire des institutions publiques S5</v>
      </c>
      <c r="C214" s="5" t="str">
        <f>'M3C 2020-21 Histoir OR hypotez1'!D209</f>
        <v>LOL5DH17</v>
      </c>
      <c r="D214" s="11"/>
      <c r="E214" s="6" t="s">
        <v>179</v>
      </c>
      <c r="F214" s="6" t="s">
        <v>41</v>
      </c>
      <c r="G214" s="8"/>
      <c r="H214" s="10"/>
      <c r="I214" s="10"/>
      <c r="J214" s="10"/>
      <c r="K214" s="9">
        <v>3</v>
      </c>
      <c r="L214" s="9">
        <v>220</v>
      </c>
      <c r="M214" s="196">
        <f t="shared" si="19"/>
        <v>1.3636363636363635</v>
      </c>
      <c r="N214" s="10">
        <f>'M3C 2020-21 Histoir OR hypotez1'!N209</f>
        <v>30</v>
      </c>
      <c r="O214" s="10">
        <f>'M3C 2020-21 Histoir OR hypotez1'!P209</f>
        <v>0</v>
      </c>
      <c r="P214" s="26">
        <f>'M3C 2020-21 Histoir OR hypotez1'!S209</f>
        <v>0</v>
      </c>
      <c r="Q214" s="187">
        <f t="shared" si="20"/>
        <v>0.61363636363636365</v>
      </c>
      <c r="R214" s="52">
        <v>1.5</v>
      </c>
      <c r="S214" s="53">
        <v>1</v>
      </c>
      <c r="T214" s="53">
        <v>30</v>
      </c>
      <c r="U214" s="53">
        <v>45</v>
      </c>
      <c r="V214" s="186">
        <f>U214*M214%</f>
        <v>0.61363636363636365</v>
      </c>
      <c r="W214" s="53"/>
      <c r="X214" s="53"/>
      <c r="Y214" s="53"/>
      <c r="Z214" s="53"/>
      <c r="AA214" s="53"/>
      <c r="AB214" s="53"/>
      <c r="AC214" s="53"/>
      <c r="AD214" s="46"/>
      <c r="AE214" s="46"/>
      <c r="AF214" s="46"/>
      <c r="AG214" s="46"/>
      <c r="AH214" s="46"/>
      <c r="AI214" s="46"/>
      <c r="AJ214" s="46"/>
      <c r="AK214" s="46"/>
    </row>
    <row r="215" spans="1:37" ht="30.75" customHeight="1" x14ac:dyDescent="0.25">
      <c r="A215" s="1" t="s">
        <v>118</v>
      </c>
      <c r="B215" s="21" t="str">
        <f>'M3C 2020-21 Histoir OR hypotez1'!C210</f>
        <v>Histoire des relations sociales S5</v>
      </c>
      <c r="C215" s="5" t="str">
        <f>'M3C 2020-21 Histoir OR hypotez1'!D210</f>
        <v>LOL5DH24</v>
      </c>
      <c r="D215" s="11"/>
      <c r="E215" s="6" t="s">
        <v>179</v>
      </c>
      <c r="F215" s="6" t="s">
        <v>41</v>
      </c>
      <c r="G215" s="8"/>
      <c r="H215" s="10"/>
      <c r="I215" s="10"/>
      <c r="J215" s="10"/>
      <c r="K215" s="9">
        <v>1</v>
      </c>
      <c r="L215" s="9">
        <v>18</v>
      </c>
      <c r="M215" s="196">
        <f t="shared" si="19"/>
        <v>5.5555555555555554</v>
      </c>
      <c r="N215" s="10">
        <f>'M3C 2020-21 Histoir OR hypotez1'!N210</f>
        <v>30</v>
      </c>
      <c r="O215" s="10">
        <f>'M3C 2020-21 Histoir OR hypotez1'!P210</f>
        <v>0</v>
      </c>
      <c r="P215" s="26">
        <f>'M3C 2020-21 Histoir OR hypotez1'!S210</f>
        <v>0</v>
      </c>
      <c r="Q215" s="187">
        <f t="shared" si="20"/>
        <v>2.5</v>
      </c>
      <c r="R215" s="52">
        <v>1.5</v>
      </c>
      <c r="S215" s="53">
        <v>1</v>
      </c>
      <c r="T215" s="53">
        <v>30</v>
      </c>
      <c r="U215" s="53">
        <v>45</v>
      </c>
      <c r="V215" s="186">
        <f>U215*M215%</f>
        <v>2.5</v>
      </c>
      <c r="W215" s="53"/>
      <c r="X215" s="53"/>
      <c r="Y215" s="53"/>
      <c r="Z215" s="53"/>
      <c r="AA215" s="53"/>
      <c r="AB215" s="53"/>
      <c r="AC215" s="53"/>
      <c r="AD215" s="46"/>
      <c r="AE215" s="46"/>
      <c r="AF215" s="46"/>
      <c r="AG215" s="46"/>
      <c r="AH215" s="46"/>
      <c r="AI215" s="46"/>
      <c r="AJ215" s="46"/>
      <c r="AK215" s="46"/>
    </row>
    <row r="216" spans="1:37" ht="23.25" customHeight="1" x14ac:dyDescent="0.25">
      <c r="A216" s="199"/>
      <c r="B216" s="1828" t="s">
        <v>274</v>
      </c>
      <c r="C216" s="1829"/>
      <c r="D216" s="1829"/>
      <c r="E216" s="1829"/>
      <c r="F216" s="1829"/>
      <c r="G216" s="1829"/>
      <c r="H216" s="1829"/>
      <c r="I216" s="1829"/>
      <c r="J216" s="1829"/>
      <c r="K216" s="1829"/>
      <c r="L216" s="1829"/>
      <c r="M216" s="1829"/>
      <c r="N216" s="221">
        <v>112</v>
      </c>
      <c r="O216" s="209">
        <v>172</v>
      </c>
      <c r="P216" s="209"/>
      <c r="Q216" s="210"/>
      <c r="R216" s="148"/>
      <c r="S216" s="149"/>
      <c r="T216" s="149"/>
      <c r="U216" s="149"/>
      <c r="V216" s="149"/>
      <c r="W216" s="149"/>
      <c r="X216" s="149"/>
      <c r="Y216" s="149"/>
      <c r="Z216" s="149"/>
      <c r="AA216" s="149"/>
      <c r="AB216" s="149"/>
      <c r="AC216" s="149"/>
      <c r="AD216" s="112"/>
      <c r="AE216" s="112"/>
      <c r="AF216" s="112"/>
      <c r="AG216" s="112"/>
      <c r="AH216" s="112"/>
      <c r="AI216" s="112"/>
      <c r="AJ216" s="112"/>
      <c r="AK216" s="112"/>
    </row>
    <row r="217" spans="1:37" ht="23.25" customHeight="1" x14ac:dyDescent="0.25">
      <c r="A217" s="214"/>
      <c r="B217" s="1828" t="s">
        <v>275</v>
      </c>
      <c r="C217" s="1829"/>
      <c r="D217" s="1829"/>
      <c r="E217" s="1829"/>
      <c r="F217" s="1829"/>
      <c r="G217" s="1829"/>
      <c r="H217" s="1829"/>
      <c r="I217" s="1829"/>
      <c r="J217" s="1829"/>
      <c r="K217" s="1829"/>
      <c r="L217" s="1829"/>
      <c r="M217" s="1829"/>
      <c r="N217" s="209">
        <v>111</v>
      </c>
      <c r="O217" s="209">
        <v>170</v>
      </c>
      <c r="P217" s="209"/>
      <c r="Q217" s="210"/>
      <c r="R217" s="148"/>
      <c r="S217" s="149"/>
      <c r="T217" s="149"/>
      <c r="U217" s="149"/>
      <c r="V217" s="149"/>
      <c r="W217" s="149"/>
      <c r="X217" s="149"/>
      <c r="Y217" s="149"/>
      <c r="Z217" s="149"/>
      <c r="AA217" s="149"/>
      <c r="AB217" s="149"/>
      <c r="AC217" s="149"/>
      <c r="AD217" s="112"/>
      <c r="AE217" s="112"/>
      <c r="AF217" s="218"/>
      <c r="AG217" s="112"/>
      <c r="AH217" s="218"/>
      <c r="AI217" s="112"/>
      <c r="AJ217" s="218"/>
      <c r="AK217" s="218"/>
    </row>
    <row r="218" spans="1:37" ht="23.25" customHeight="1" x14ac:dyDescent="0.25">
      <c r="A218" s="214"/>
      <c r="B218" s="1828" t="s">
        <v>276</v>
      </c>
      <c r="C218" s="1829"/>
      <c r="D218" s="1829"/>
      <c r="E218" s="1829"/>
      <c r="F218" s="1829"/>
      <c r="G218" s="1829"/>
      <c r="H218" s="1829"/>
      <c r="I218" s="1829"/>
      <c r="J218" s="1829"/>
      <c r="K218" s="1829"/>
      <c r="L218" s="1829"/>
      <c r="M218" s="1829"/>
      <c r="N218" s="209">
        <v>150</v>
      </c>
      <c r="O218" s="209">
        <v>108</v>
      </c>
      <c r="P218" s="209"/>
      <c r="Q218" s="210"/>
      <c r="R218" s="148"/>
      <c r="S218" s="149"/>
      <c r="T218" s="149"/>
      <c r="U218" s="149"/>
      <c r="V218" s="149"/>
      <c r="W218" s="149"/>
      <c r="X218" s="149"/>
      <c r="Y218" s="149"/>
      <c r="Z218" s="149"/>
      <c r="AA218" s="149"/>
      <c r="AB218" s="149"/>
      <c r="AC218" s="149"/>
      <c r="AD218" s="112"/>
      <c r="AE218" s="112"/>
      <c r="AF218" s="218"/>
      <c r="AG218" s="112"/>
      <c r="AH218" s="218"/>
      <c r="AI218" s="112"/>
      <c r="AJ218" s="218"/>
      <c r="AK218" s="218"/>
    </row>
    <row r="219" spans="1:37" ht="23.25" customHeight="1" x14ac:dyDescent="0.25">
      <c r="A219" s="113"/>
      <c r="B219" s="114"/>
      <c r="C219" s="115"/>
      <c r="D219" s="1836" t="s">
        <v>277</v>
      </c>
      <c r="E219" s="1837"/>
      <c r="F219" s="1837"/>
      <c r="G219" s="1837"/>
      <c r="H219" s="1837"/>
      <c r="I219" s="1837"/>
      <c r="J219" s="1837"/>
      <c r="K219" s="1837"/>
      <c r="L219" s="1837"/>
      <c r="M219" s="1837"/>
      <c r="N219" s="1837"/>
      <c r="O219" s="1837"/>
      <c r="P219" s="1838"/>
      <c r="Q219" s="210">
        <f>SUM(Q177:Q215)</f>
        <v>474.93347074478106</v>
      </c>
      <c r="R219" s="148"/>
      <c r="S219" s="155"/>
      <c r="T219" s="149"/>
      <c r="U219" s="149"/>
      <c r="V219" s="149"/>
      <c r="W219" s="149"/>
      <c r="X219" s="149"/>
      <c r="Y219" s="149"/>
      <c r="Z219" s="149"/>
      <c r="AA219" s="149"/>
      <c r="AB219" s="149"/>
      <c r="AC219" s="149"/>
      <c r="AD219" s="117"/>
      <c r="AE219" s="117"/>
      <c r="AF219" s="117"/>
      <c r="AG219" s="117"/>
      <c r="AH219" s="117"/>
      <c r="AI219" s="117"/>
      <c r="AJ219" s="117"/>
      <c r="AK219" s="117"/>
    </row>
    <row r="220" spans="1:37" ht="30.75" customHeight="1" x14ac:dyDescent="0.25">
      <c r="A220" s="118"/>
      <c r="B220" s="119"/>
      <c r="C220" s="119"/>
      <c r="D220" s="119"/>
      <c r="E220" s="119"/>
      <c r="F220" s="119"/>
      <c r="G220" s="119"/>
      <c r="H220" s="119"/>
      <c r="I220" s="119"/>
      <c r="J220" s="119"/>
      <c r="K220" s="119"/>
      <c r="L220" s="119"/>
      <c r="M220" s="119"/>
      <c r="N220" s="119"/>
      <c r="O220" s="119"/>
      <c r="P220" s="119"/>
      <c r="Q220" s="120"/>
      <c r="R220" s="156"/>
      <c r="S220" s="158"/>
      <c r="T220" s="158"/>
      <c r="U220" s="158"/>
      <c r="V220" s="158"/>
      <c r="W220" s="158"/>
      <c r="X220" s="158"/>
      <c r="Y220" s="158"/>
      <c r="Z220" s="158"/>
      <c r="AA220" s="158"/>
      <c r="AB220" s="158"/>
      <c r="AC220" s="158"/>
      <c r="AD220" s="121"/>
      <c r="AE220" s="121"/>
      <c r="AF220" s="121"/>
      <c r="AG220" s="121"/>
      <c r="AH220" s="121"/>
      <c r="AI220" s="121"/>
      <c r="AJ220" s="121"/>
      <c r="AK220" s="121"/>
    </row>
    <row r="221" spans="1:37" ht="30.75" customHeight="1" x14ac:dyDescent="0.2">
      <c r="A221" s="127"/>
      <c r="B221" s="128" t="e">
        <f>'M3C 2020-21 Histoir OR hypotez1'!#REF!</f>
        <v>#REF!</v>
      </c>
      <c r="C221" s="127" t="e">
        <f>'M3C 2020-21 Histoir OR hypotez1'!#REF!</f>
        <v>#REF!</v>
      </c>
      <c r="D221" s="127"/>
      <c r="E221" s="127"/>
      <c r="F221" s="127"/>
      <c r="G221" s="127"/>
      <c r="H221" s="127"/>
      <c r="I221" s="127"/>
      <c r="J221" s="127"/>
      <c r="K221" s="129">
        <v>90</v>
      </c>
      <c r="L221" s="129"/>
      <c r="M221" s="129"/>
      <c r="N221" s="127"/>
      <c r="O221" s="127"/>
      <c r="P221" s="130"/>
      <c r="Q221" s="131"/>
      <c r="R221" s="162"/>
      <c r="S221" s="163"/>
      <c r="T221" s="163"/>
      <c r="U221" s="163"/>
      <c r="V221" s="163"/>
      <c r="W221" s="163"/>
      <c r="X221" s="163"/>
      <c r="Y221" s="163"/>
      <c r="Z221" s="163"/>
      <c r="AA221" s="163"/>
      <c r="AB221" s="163"/>
      <c r="AC221" s="163"/>
      <c r="AD221" s="132"/>
      <c r="AE221" s="132"/>
      <c r="AF221" s="132"/>
      <c r="AG221" s="132"/>
      <c r="AH221" s="132"/>
      <c r="AI221" s="132"/>
      <c r="AJ221" s="132"/>
      <c r="AK221" s="132"/>
    </row>
    <row r="222" spans="1:37" ht="30.75" customHeight="1" x14ac:dyDescent="0.25">
      <c r="A222" s="1" t="s">
        <v>17</v>
      </c>
      <c r="B222" s="15" t="str">
        <f>'M3C 2020-21 Histoir OR hypotez1'!C215</f>
        <v>Savoirs, pouvoirs et société dans l’Europe médiévale</v>
      </c>
      <c r="C222" s="5" t="str">
        <f>'M3C 2020-21 Histoir OR hypotez1'!D215</f>
        <v>LOL6DH16
LOL6E10</v>
      </c>
      <c r="D222" s="6" t="s">
        <v>130</v>
      </c>
      <c r="E222" s="11"/>
      <c r="F222" s="6" t="s">
        <v>22</v>
      </c>
      <c r="G222" s="8"/>
      <c r="H222" s="5" t="s">
        <v>84</v>
      </c>
      <c r="I222" s="5" t="s">
        <v>84</v>
      </c>
      <c r="J222" s="5" t="s">
        <v>31</v>
      </c>
      <c r="K222" s="9">
        <v>60</v>
      </c>
      <c r="L222" s="9">
        <v>67</v>
      </c>
      <c r="M222" s="196">
        <f t="shared" ref="M222:M229" si="21">(K222/L222)*100</f>
        <v>89.552238805970148</v>
      </c>
      <c r="N222" s="10">
        <f>'M3C 2020-21 Histoir OR hypotez1'!N215</f>
        <v>24</v>
      </c>
      <c r="O222" s="10">
        <f>'M3C 2020-21 Histoir OR hypotez1'!P215</f>
        <v>24</v>
      </c>
      <c r="P222" s="26">
        <f>'M3C 2020-21 Histoir OR hypotez1'!S215</f>
        <v>0</v>
      </c>
      <c r="Q222" s="187">
        <f t="shared" ref="Q222:Q261" si="22">V222+AA222+AF222+AK222</f>
        <v>75.223880597014926</v>
      </c>
      <c r="R222" s="52">
        <v>1.5</v>
      </c>
      <c r="S222" s="53">
        <v>1</v>
      </c>
      <c r="T222" s="53">
        <v>24</v>
      </c>
      <c r="U222" s="53">
        <v>36</v>
      </c>
      <c r="V222" s="186">
        <f>U222*M222%</f>
        <v>32.238805970149258</v>
      </c>
      <c r="W222" s="53">
        <v>1</v>
      </c>
      <c r="X222" s="53">
        <v>2</v>
      </c>
      <c r="Y222" s="53">
        <v>24</v>
      </c>
      <c r="Z222" s="53">
        <f>X222*Y222</f>
        <v>48</v>
      </c>
      <c r="AA222" s="198">
        <f>M222*Z222%</f>
        <v>42.985074626865668</v>
      </c>
      <c r="AB222" s="53"/>
      <c r="AC222" s="53"/>
      <c r="AD222" s="46"/>
      <c r="AE222" s="46"/>
      <c r="AF222" s="46"/>
      <c r="AG222" s="46"/>
      <c r="AH222" s="46"/>
      <c r="AI222" s="46"/>
      <c r="AJ222" s="46"/>
      <c r="AK222" s="46"/>
    </row>
    <row r="223" spans="1:37" ht="30.75" customHeight="1" x14ac:dyDescent="0.25">
      <c r="A223" s="1" t="s">
        <v>25</v>
      </c>
      <c r="B223" s="15" t="e">
        <f>'M3C 2020-21 Histoir OR hypotez1'!#REF!</f>
        <v>#REF!</v>
      </c>
      <c r="C223" s="5" t="e">
        <f>'M3C 2020-21 Histoir OR hypotez1'!#REF!</f>
        <v>#REF!</v>
      </c>
      <c r="D223" s="6" t="s">
        <v>130</v>
      </c>
      <c r="E223" s="11"/>
      <c r="F223" s="6" t="s">
        <v>22</v>
      </c>
      <c r="G223" s="8"/>
      <c r="H223" s="5" t="s">
        <v>84</v>
      </c>
      <c r="I223" s="5" t="s">
        <v>84</v>
      </c>
      <c r="J223" s="5" t="s">
        <v>24</v>
      </c>
      <c r="K223" s="9">
        <v>60</v>
      </c>
      <c r="L223" s="9">
        <v>75</v>
      </c>
      <c r="M223" s="196">
        <f t="shared" si="21"/>
        <v>80</v>
      </c>
      <c r="N223" s="256" t="e">
        <f>'M3C 2020-21 Histoir OR hypotez1'!#REF!</f>
        <v>#REF!</v>
      </c>
      <c r="O223" s="256" t="e">
        <f>'M3C 2020-21 Histoir OR hypotez1'!#REF!</f>
        <v>#REF!</v>
      </c>
      <c r="P223" s="26" t="e">
        <f>'M3C 2020-21 Histoir OR hypotez1'!#REF!</f>
        <v>#REF!</v>
      </c>
      <c r="Q223" s="187">
        <f t="shared" si="22"/>
        <v>28.8</v>
      </c>
      <c r="R223" s="52">
        <v>1.5</v>
      </c>
      <c r="S223" s="53">
        <v>1</v>
      </c>
      <c r="T223" s="53">
        <v>24</v>
      </c>
      <c r="U223" s="53">
        <v>36</v>
      </c>
      <c r="V223" s="186">
        <f>U223*M223%</f>
        <v>28.8</v>
      </c>
      <c r="W223" s="53"/>
      <c r="X223" s="53"/>
      <c r="Y223" s="53"/>
      <c r="Z223" s="53"/>
      <c r="AA223" s="198"/>
      <c r="AB223" s="53"/>
      <c r="AC223" s="53"/>
      <c r="AD223" s="46"/>
      <c r="AE223" s="46"/>
      <c r="AF223" s="46"/>
      <c r="AG223" s="46"/>
      <c r="AH223" s="46"/>
      <c r="AI223" s="46"/>
      <c r="AJ223" s="46"/>
      <c r="AK223" s="46"/>
    </row>
    <row r="224" spans="1:37" ht="30.75" customHeight="1" x14ac:dyDescent="0.25">
      <c r="A224" s="1" t="s">
        <v>25</v>
      </c>
      <c r="B224" s="15" t="e">
        <f>'M3C 2020-21 Histoir OR hypotez1'!#REF!</f>
        <v>#REF!</v>
      </c>
      <c r="C224" s="5" t="e">
        <f>'M3C 2020-21 Histoir OR hypotez1'!#REF!</f>
        <v>#REF!</v>
      </c>
      <c r="D224" s="6" t="s">
        <v>130</v>
      </c>
      <c r="E224" s="11"/>
      <c r="F224" s="6" t="s">
        <v>22</v>
      </c>
      <c r="G224" s="8"/>
      <c r="H224" s="5" t="s">
        <v>84</v>
      </c>
      <c r="I224" s="5" t="s">
        <v>84</v>
      </c>
      <c r="J224" s="5" t="s">
        <v>24</v>
      </c>
      <c r="K224" s="9">
        <v>60</v>
      </c>
      <c r="L224" s="9">
        <v>72</v>
      </c>
      <c r="M224" s="196">
        <f t="shared" si="21"/>
        <v>83.333333333333343</v>
      </c>
      <c r="N224" s="256" t="e">
        <f>'M3C 2020-21 Histoir OR hypotez1'!#REF!</f>
        <v>#REF!</v>
      </c>
      <c r="O224" s="256" t="e">
        <f>'M3C 2020-21 Histoir OR hypotez1'!#REF!</f>
        <v>#REF!</v>
      </c>
      <c r="P224" s="26" t="e">
        <f>'M3C 2020-21 Histoir OR hypotez1'!#REF!</f>
        <v>#REF!</v>
      </c>
      <c r="Q224" s="187">
        <f t="shared" si="22"/>
        <v>40</v>
      </c>
      <c r="R224" s="52"/>
      <c r="S224" s="53"/>
      <c r="T224" s="53"/>
      <c r="U224" s="53"/>
      <c r="V224" s="186"/>
      <c r="W224" s="53">
        <v>1</v>
      </c>
      <c r="X224" s="53">
        <v>2</v>
      </c>
      <c r="Y224" s="53">
        <v>24</v>
      </c>
      <c r="Z224" s="53">
        <f>X224*Y224</f>
        <v>48</v>
      </c>
      <c r="AA224" s="198">
        <f>M224*Z224%</f>
        <v>40</v>
      </c>
      <c r="AB224" s="53"/>
      <c r="AC224" s="53"/>
      <c r="AD224" s="46"/>
      <c r="AE224" s="46"/>
      <c r="AF224" s="46"/>
      <c r="AG224" s="46"/>
      <c r="AH224" s="46"/>
      <c r="AI224" s="46"/>
      <c r="AJ224" s="46"/>
      <c r="AK224" s="46"/>
    </row>
    <row r="225" spans="1:37" ht="30.75" customHeight="1" x14ac:dyDescent="0.25">
      <c r="A225" s="1" t="s">
        <v>32</v>
      </c>
      <c r="B225" s="257" t="str">
        <f>'M3C 2020-21 Histoir OR hypotez1'!C217</f>
        <v>Les métiers de l’histoire : stage d'observation et journée des Masters</v>
      </c>
      <c r="C225" s="5" t="str">
        <f>'M3C 2020-21 Histoir OR hypotez1'!D217</f>
        <v>LOL6DH29
LOL6E60</v>
      </c>
      <c r="D225" s="6" t="s">
        <v>130</v>
      </c>
      <c r="E225" s="11"/>
      <c r="F225" s="6" t="s">
        <v>22</v>
      </c>
      <c r="G225" s="8"/>
      <c r="H225" s="5" t="s">
        <v>36</v>
      </c>
      <c r="I225" s="5" t="s">
        <v>36</v>
      </c>
      <c r="J225" s="10"/>
      <c r="K225" s="9">
        <v>60</v>
      </c>
      <c r="L225" s="9">
        <v>66</v>
      </c>
      <c r="M225" s="196">
        <f t="shared" si="21"/>
        <v>90.909090909090907</v>
      </c>
      <c r="N225" s="10">
        <f>'M3C 2020-21 Histoir OR hypotez1'!N217</f>
        <v>0</v>
      </c>
      <c r="O225" s="10">
        <f>'M3C 2020-21 Histoir OR hypotez1'!P217</f>
        <v>18</v>
      </c>
      <c r="P225" s="26">
        <f>'M3C 2020-21 Histoir OR hypotez1'!S217</f>
        <v>0</v>
      </c>
      <c r="Q225" s="187">
        <f t="shared" si="22"/>
        <v>43.636363636363633</v>
      </c>
      <c r="R225" s="52"/>
      <c r="S225" s="53"/>
      <c r="T225" s="53"/>
      <c r="U225" s="53"/>
      <c r="V225" s="186">
        <f>U225*M225%</f>
        <v>0</v>
      </c>
      <c r="W225" s="53">
        <v>1</v>
      </c>
      <c r="X225" s="53">
        <v>2</v>
      </c>
      <c r="Y225" s="53">
        <v>24</v>
      </c>
      <c r="Z225" s="53">
        <f>X225*Y225</f>
        <v>48</v>
      </c>
      <c r="AA225" s="198">
        <f>M225*Z225%</f>
        <v>43.636363636363633</v>
      </c>
      <c r="AB225" s="53"/>
      <c r="AC225" s="53"/>
      <c r="AD225" s="46"/>
      <c r="AE225" s="46"/>
      <c r="AF225" s="46"/>
      <c r="AG225" s="46"/>
      <c r="AH225" s="46"/>
      <c r="AI225" s="46"/>
      <c r="AJ225" s="46"/>
      <c r="AK225" s="46"/>
    </row>
    <row r="226" spans="1:37" ht="30.75" customHeight="1" x14ac:dyDescent="0.25">
      <c r="A226" s="184" t="s">
        <v>37</v>
      </c>
      <c r="B226" s="189" t="str">
        <f>'M3C 2020-21 Histoir OR hypotez1'!C218</f>
        <v>Choix langue vivante S6</v>
      </c>
      <c r="C226" s="165">
        <f>'M3C 2020-21 Histoir OR hypotez1'!D218</f>
        <v>0</v>
      </c>
      <c r="D226" s="166" t="s">
        <v>130</v>
      </c>
      <c r="E226" s="166" t="s">
        <v>199</v>
      </c>
      <c r="F226" s="166" t="s">
        <v>41</v>
      </c>
      <c r="G226" s="168">
        <v>1</v>
      </c>
      <c r="H226" s="165" t="s">
        <v>56</v>
      </c>
      <c r="I226" s="165" t="s">
        <v>56</v>
      </c>
      <c r="J226" s="169"/>
      <c r="K226" s="188"/>
      <c r="L226" s="188"/>
      <c r="M226" s="188"/>
      <c r="N226" s="169"/>
      <c r="O226" s="169"/>
      <c r="P226" s="171"/>
      <c r="Q226" s="172"/>
      <c r="R226" s="173"/>
      <c r="S226" s="174"/>
      <c r="T226" s="174"/>
      <c r="U226" s="174"/>
      <c r="V226" s="174"/>
      <c r="W226" s="174"/>
      <c r="X226" s="174"/>
      <c r="Y226" s="174"/>
      <c r="Z226" s="174"/>
      <c r="AA226" s="174"/>
      <c r="AB226" s="174"/>
      <c r="AC226" s="174"/>
      <c r="AD226" s="222"/>
      <c r="AE226" s="222"/>
      <c r="AF226" s="222"/>
      <c r="AG226" s="222"/>
      <c r="AH226" s="222"/>
      <c r="AI226" s="222"/>
      <c r="AJ226" s="222"/>
      <c r="AK226" s="222"/>
    </row>
    <row r="227" spans="1:37" ht="30.75" customHeight="1" x14ac:dyDescent="0.25">
      <c r="A227" s="1" t="s">
        <v>217</v>
      </c>
      <c r="B227" s="21" t="str">
        <f>'M3C 2020-21 Histoir OR hypotez1'!C219</f>
        <v>Allemand S6</v>
      </c>
      <c r="C227" s="5" t="str">
        <f>'M3C 2020-21 Histoir OR hypotez1'!D219</f>
        <v>LOL6B6A
LOL6C5A
LOL6D6A
LOL6DH1B
LOL6E4A
LOL6G5A
LOL6H5A</v>
      </c>
      <c r="D227" s="11"/>
      <c r="E227" s="6" t="s">
        <v>199</v>
      </c>
      <c r="F227" s="11"/>
      <c r="G227" s="8"/>
      <c r="H227" s="5" t="s">
        <v>56</v>
      </c>
      <c r="I227" s="5" t="s">
        <v>56</v>
      </c>
      <c r="J227" s="10"/>
      <c r="K227" s="9">
        <v>2</v>
      </c>
      <c r="L227" s="9">
        <v>71</v>
      </c>
      <c r="M227" s="196">
        <f t="shared" si="21"/>
        <v>2.8169014084507045</v>
      </c>
      <c r="N227" s="10">
        <f>'M3C 2020-21 Histoir OR hypotez1'!N219</f>
        <v>0</v>
      </c>
      <c r="O227" s="10">
        <f>'M3C 2020-21 Histoir OR hypotez1'!P219</f>
        <v>18</v>
      </c>
      <c r="P227" s="26">
        <f>'M3C 2020-21 Histoir OR hypotez1'!S219</f>
        <v>0</v>
      </c>
      <c r="Q227" s="187">
        <f>V227+AA227+AF227+AK227</f>
        <v>0.50704225352112675</v>
      </c>
      <c r="R227" s="52"/>
      <c r="S227" s="53"/>
      <c r="T227" s="53"/>
      <c r="U227" s="53"/>
      <c r="V227" s="53"/>
      <c r="W227" s="53">
        <v>1</v>
      </c>
      <c r="X227" s="53">
        <v>1</v>
      </c>
      <c r="Y227" s="53">
        <v>18</v>
      </c>
      <c r="Z227" s="53">
        <f>X227*Y227</f>
        <v>18</v>
      </c>
      <c r="AA227" s="198">
        <f>M227*Z227%</f>
        <v>0.50704225352112675</v>
      </c>
      <c r="AB227" s="53"/>
      <c r="AC227" s="53"/>
      <c r="AD227" s="46"/>
      <c r="AE227" s="46"/>
      <c r="AF227" s="46"/>
      <c r="AG227" s="46"/>
      <c r="AH227" s="46"/>
      <c r="AI227" s="46"/>
      <c r="AJ227" s="46"/>
      <c r="AK227" s="46"/>
    </row>
    <row r="228" spans="1:37" ht="30.75" customHeight="1" x14ac:dyDescent="0.25">
      <c r="A228" s="1" t="s">
        <v>218</v>
      </c>
      <c r="B228" s="21" t="str">
        <f>'M3C 2020-21 Histoir OR hypotez1'!C220</f>
        <v>Anglais S6</v>
      </c>
      <c r="C228" s="5" t="str">
        <f>'M3C 2020-21 Histoir OR hypotez1'!D220</f>
        <v>LOL6C5B
LOL6D6B
LOL6DH1A
LOL6E4B
LOL6G5B
LOL6H5B</v>
      </c>
      <c r="D228" s="11"/>
      <c r="E228" s="6" t="s">
        <v>199</v>
      </c>
      <c r="F228" s="11"/>
      <c r="G228" s="8"/>
      <c r="H228" s="5" t="s">
        <v>56</v>
      </c>
      <c r="I228" s="5" t="s">
        <v>56</v>
      </c>
      <c r="J228" s="10"/>
      <c r="K228" s="9">
        <v>48</v>
      </c>
      <c r="L228" s="9">
        <v>48</v>
      </c>
      <c r="M228" s="196">
        <f t="shared" si="21"/>
        <v>100</v>
      </c>
      <c r="N228" s="10">
        <f>'M3C 2020-21 Histoir OR hypotez1'!N220</f>
        <v>0</v>
      </c>
      <c r="O228" s="10">
        <f>'M3C 2020-21 Histoir OR hypotez1'!P220</f>
        <v>18</v>
      </c>
      <c r="P228" s="26">
        <f>'M3C 2020-21 Histoir OR hypotez1'!S220</f>
        <v>0</v>
      </c>
      <c r="Q228" s="187">
        <f>V228+AA228+AF228+AK228</f>
        <v>18</v>
      </c>
      <c r="R228" s="52"/>
      <c r="S228" s="53"/>
      <c r="T228" s="53"/>
      <c r="U228" s="53"/>
      <c r="V228" s="53"/>
      <c r="W228" s="53">
        <v>1</v>
      </c>
      <c r="X228" s="53">
        <v>1</v>
      </c>
      <c r="Y228" s="53">
        <v>18</v>
      </c>
      <c r="Z228" s="53">
        <f>X228*Y228</f>
        <v>18</v>
      </c>
      <c r="AA228" s="198">
        <f>M228*Z228%</f>
        <v>18</v>
      </c>
      <c r="AB228" s="53"/>
      <c r="AC228" s="53"/>
      <c r="AD228" s="46"/>
      <c r="AE228" s="46"/>
      <c r="AF228" s="46"/>
      <c r="AG228" s="46"/>
      <c r="AH228" s="46"/>
      <c r="AI228" s="46"/>
      <c r="AJ228" s="46"/>
      <c r="AK228" s="46"/>
    </row>
    <row r="229" spans="1:37" ht="30.75" customHeight="1" x14ac:dyDescent="0.25">
      <c r="A229" s="1" t="s">
        <v>228</v>
      </c>
      <c r="B229" s="21" t="str">
        <f>'M3C 2020-21 Histoir OR hypotez1'!C221</f>
        <v>Espagnol S6</v>
      </c>
      <c r="C229" s="5" t="str">
        <f>'M3C 2020-21 Histoir OR hypotez1'!D221</f>
        <v>LOL6B6B
LOL4D6C
LOL6D6C
LOL6DH1C
LOL6E4C
LOL6G5C
LOL6H5C</v>
      </c>
      <c r="D229" s="11"/>
      <c r="E229" s="6" t="s">
        <v>199</v>
      </c>
      <c r="F229" s="11"/>
      <c r="G229" s="8"/>
      <c r="H229" s="5" t="s">
        <v>56</v>
      </c>
      <c r="I229" s="5" t="s">
        <v>56</v>
      </c>
      <c r="J229" s="10"/>
      <c r="K229" s="9">
        <v>10</v>
      </c>
      <c r="L229" s="9">
        <v>26</v>
      </c>
      <c r="M229" s="196">
        <f t="shared" si="21"/>
        <v>38.461538461538467</v>
      </c>
      <c r="N229" s="10">
        <f>'M3C 2020-21 Histoir OR hypotez1'!N221</f>
        <v>0</v>
      </c>
      <c r="O229" s="10">
        <f>'M3C 2020-21 Histoir OR hypotez1'!P221</f>
        <v>18</v>
      </c>
      <c r="P229" s="26">
        <f>'M3C 2020-21 Histoir OR hypotez1'!S221</f>
        <v>0</v>
      </c>
      <c r="Q229" s="187">
        <f>V229+AA229+AF229+AK229</f>
        <v>6.9230769230769242</v>
      </c>
      <c r="R229" s="52"/>
      <c r="S229" s="53"/>
      <c r="T229" s="53"/>
      <c r="U229" s="53"/>
      <c r="V229" s="53"/>
      <c r="W229" s="53">
        <v>1</v>
      </c>
      <c r="X229" s="53">
        <v>1</v>
      </c>
      <c r="Y229" s="53">
        <v>18</v>
      </c>
      <c r="Z229" s="53">
        <f>X229*Y229</f>
        <v>18</v>
      </c>
      <c r="AA229" s="198">
        <f>M229*Z229%</f>
        <v>6.9230769230769242</v>
      </c>
      <c r="AB229" s="53"/>
      <c r="AC229" s="53"/>
      <c r="AD229" s="46"/>
      <c r="AE229" s="46"/>
      <c r="AF229" s="46"/>
      <c r="AG229" s="46"/>
      <c r="AH229" s="46"/>
      <c r="AI229" s="46"/>
      <c r="AJ229" s="46"/>
      <c r="AK229" s="46"/>
    </row>
    <row r="230" spans="1:37" ht="30.75" customHeight="1" x14ac:dyDescent="0.25">
      <c r="A230" s="184" t="s">
        <v>43</v>
      </c>
      <c r="B230" s="189" t="str">
        <f>'M3C 2020-21 Histoir OR hypotez1'!C228</f>
        <v>Choix Histoire urbaine / Familles et sociétés</v>
      </c>
      <c r="C230" s="165">
        <f>'M3C 2020-21 Histoir OR hypotez1'!D228</f>
        <v>0</v>
      </c>
      <c r="D230" s="166" t="s">
        <v>130</v>
      </c>
      <c r="E230" s="167"/>
      <c r="F230" s="166" t="s">
        <v>22</v>
      </c>
      <c r="G230" s="168">
        <v>1</v>
      </c>
      <c r="H230" s="165" t="s">
        <v>30</v>
      </c>
      <c r="I230" s="165" t="s">
        <v>30</v>
      </c>
      <c r="J230" s="169"/>
      <c r="K230" s="188"/>
      <c r="L230" s="188"/>
      <c r="M230" s="188"/>
      <c r="N230" s="169"/>
      <c r="O230" s="169"/>
      <c r="P230" s="171"/>
      <c r="Q230" s="224"/>
      <c r="R230" s="173"/>
      <c r="S230" s="174"/>
      <c r="T230" s="174"/>
      <c r="U230" s="174"/>
      <c r="V230" s="174"/>
      <c r="W230" s="174"/>
      <c r="X230" s="174"/>
      <c r="Y230" s="174"/>
      <c r="Z230" s="174"/>
      <c r="AA230" s="174"/>
      <c r="AB230" s="174"/>
      <c r="AC230" s="174"/>
      <c r="AD230" s="222"/>
      <c r="AE230" s="222"/>
      <c r="AF230" s="222"/>
      <c r="AG230" s="222"/>
      <c r="AH230" s="222"/>
      <c r="AI230" s="222"/>
      <c r="AJ230" s="222"/>
      <c r="AK230" s="222"/>
    </row>
    <row r="231" spans="1:37" ht="30.75" customHeight="1" x14ac:dyDescent="0.25">
      <c r="A231" s="1" t="s">
        <v>219</v>
      </c>
      <c r="B231" s="21" t="str">
        <f>'M3C 2020-21 Histoir OR hypotez1'!C229</f>
        <v>Familles et sociétés dans l’Antiquité</v>
      </c>
      <c r="C231" s="5" t="str">
        <f>'M3C 2020-21 Histoir OR hypotez1'!D229</f>
        <v>LOL6E3A</v>
      </c>
      <c r="D231" s="11"/>
      <c r="E231" s="11"/>
      <c r="F231" s="11"/>
      <c r="G231" s="8"/>
      <c r="H231" s="10"/>
      <c r="I231" s="10"/>
      <c r="J231" s="5" t="s">
        <v>31</v>
      </c>
      <c r="K231" s="9">
        <v>28</v>
      </c>
      <c r="L231" s="9">
        <v>29</v>
      </c>
      <c r="M231" s="196">
        <f t="shared" ref="M231:M242" si="23">(K231/L231)*100</f>
        <v>96.551724137931032</v>
      </c>
      <c r="N231" s="10">
        <f>'M3C 2020-21 Histoir OR hypotez1'!N229</f>
        <v>12</v>
      </c>
      <c r="O231" s="10">
        <f>'M3C 2020-21 Histoir OR hypotez1'!P229</f>
        <v>12</v>
      </c>
      <c r="P231" s="26">
        <f>'M3C 2020-21 Histoir OR hypotez1'!S229</f>
        <v>0</v>
      </c>
      <c r="Q231" s="187">
        <f t="shared" si="22"/>
        <v>28.96551724137931</v>
      </c>
      <c r="R231" s="52">
        <v>1.5</v>
      </c>
      <c r="S231" s="53">
        <v>1</v>
      </c>
      <c r="T231" s="53">
        <v>12</v>
      </c>
      <c r="U231" s="53">
        <v>18</v>
      </c>
      <c r="V231" s="186">
        <f>U231*M231%</f>
        <v>17.379310344827584</v>
      </c>
      <c r="W231" s="53">
        <v>1</v>
      </c>
      <c r="X231" s="53">
        <v>1</v>
      </c>
      <c r="Y231" s="53">
        <v>12</v>
      </c>
      <c r="Z231" s="53">
        <f>X231*Y231</f>
        <v>12</v>
      </c>
      <c r="AA231" s="198">
        <f>M231*Z231%</f>
        <v>11.586206896551724</v>
      </c>
      <c r="AB231" s="53"/>
      <c r="AC231" s="53"/>
      <c r="AD231" s="46"/>
      <c r="AE231" s="46"/>
      <c r="AF231" s="46"/>
      <c r="AG231" s="46"/>
      <c r="AH231" s="46"/>
      <c r="AI231" s="46"/>
      <c r="AJ231" s="46"/>
      <c r="AK231" s="46"/>
    </row>
    <row r="232" spans="1:37" ht="30.75" customHeight="1" x14ac:dyDescent="0.25">
      <c r="A232" s="1" t="s">
        <v>221</v>
      </c>
      <c r="B232" s="21" t="str">
        <f>'M3C 2020-21 Histoir OR hypotez1'!C230</f>
        <v xml:space="preserve">Histoire urbaine de l’Europe moderne </v>
      </c>
      <c r="C232" s="5" t="str">
        <f>'M3C 2020-21 Histoir OR hypotez1'!D230</f>
        <v>LOL6E3B</v>
      </c>
      <c r="D232" s="11"/>
      <c r="E232" s="11"/>
      <c r="F232" s="11"/>
      <c r="G232" s="8"/>
      <c r="H232" s="10"/>
      <c r="I232" s="10"/>
      <c r="J232" s="5" t="s">
        <v>24</v>
      </c>
      <c r="K232" s="9">
        <v>30</v>
      </c>
      <c r="L232" s="9">
        <v>30</v>
      </c>
      <c r="M232" s="196">
        <f t="shared" si="23"/>
        <v>100</v>
      </c>
      <c r="N232" s="10">
        <f>'M3C 2020-21 Histoir OR hypotez1'!N230</f>
        <v>12</v>
      </c>
      <c r="O232" s="10">
        <f>'M3C 2020-21 Histoir OR hypotez1'!P230</f>
        <v>12</v>
      </c>
      <c r="P232" s="26">
        <f>'M3C 2020-21 Histoir OR hypotez1'!S230</f>
        <v>0</v>
      </c>
      <c r="Q232" s="187">
        <f t="shared" si="22"/>
        <v>30</v>
      </c>
      <c r="R232" s="52">
        <v>1.5</v>
      </c>
      <c r="S232" s="53">
        <v>1</v>
      </c>
      <c r="T232" s="53">
        <v>12</v>
      </c>
      <c r="U232" s="53">
        <v>18</v>
      </c>
      <c r="V232" s="134">
        <f>U232*M232%</f>
        <v>18</v>
      </c>
      <c r="W232" s="53">
        <v>1</v>
      </c>
      <c r="X232" s="53">
        <v>1</v>
      </c>
      <c r="Y232" s="53">
        <v>12</v>
      </c>
      <c r="Z232" s="53">
        <f>X232*Y232</f>
        <v>12</v>
      </c>
      <c r="AA232" s="198">
        <f>M232*Z232%</f>
        <v>12</v>
      </c>
      <c r="AB232" s="53"/>
      <c r="AC232" s="53"/>
      <c r="AD232" s="46"/>
      <c r="AE232" s="46"/>
      <c r="AF232" s="46"/>
      <c r="AG232" s="46"/>
      <c r="AH232" s="46"/>
      <c r="AI232" s="46"/>
      <c r="AJ232" s="46"/>
      <c r="AK232" s="46"/>
    </row>
    <row r="233" spans="1:37" ht="30.75" customHeight="1" x14ac:dyDescent="0.25">
      <c r="A233" s="184" t="s">
        <v>46</v>
      </c>
      <c r="B233" s="189" t="str">
        <f>'M3C 2020-21 Histoir OR hypotez1'!C224</f>
        <v>Choix 2 outils de l’historien 2 (2 UE au choix parmi 3)</v>
      </c>
      <c r="C233" s="165" t="str">
        <f>'M3C 2020-21 Histoir OR hypotez1'!D224</f>
        <v>LOL6E50</v>
      </c>
      <c r="D233" s="166" t="s">
        <v>130</v>
      </c>
      <c r="E233" s="167"/>
      <c r="F233" s="166" t="s">
        <v>22</v>
      </c>
      <c r="G233" s="168">
        <v>2</v>
      </c>
      <c r="H233" s="165" t="s">
        <v>56</v>
      </c>
      <c r="I233" s="165" t="s">
        <v>56</v>
      </c>
      <c r="J233" s="169"/>
      <c r="K233" s="188"/>
      <c r="L233" s="188"/>
      <c r="M233" s="188"/>
      <c r="N233" s="169"/>
      <c r="O233" s="169"/>
      <c r="P233" s="171"/>
      <c r="Q233" s="224"/>
      <c r="R233" s="173"/>
      <c r="S233" s="174"/>
      <c r="T233" s="174"/>
      <c r="U233" s="174"/>
      <c r="V233" s="174"/>
      <c r="W233" s="174"/>
      <c r="X233" s="174"/>
      <c r="Y233" s="174"/>
      <c r="Z233" s="174"/>
      <c r="AA233" s="174"/>
      <c r="AB233" s="174"/>
      <c r="AC233" s="174"/>
      <c r="AD233" s="222"/>
      <c r="AE233" s="222"/>
      <c r="AF233" s="222"/>
      <c r="AG233" s="222"/>
      <c r="AH233" s="222"/>
      <c r="AI233" s="222"/>
      <c r="AJ233" s="222"/>
      <c r="AK233" s="222"/>
    </row>
    <row r="234" spans="1:37" ht="30.75" customHeight="1" x14ac:dyDescent="0.25">
      <c r="A234" s="1" t="s">
        <v>200</v>
      </c>
      <c r="B234" s="21" t="str">
        <f>'M3C 2020-21 Histoir OR hypotez1'!C225</f>
        <v>Numismatique romaine</v>
      </c>
      <c r="C234" s="5" t="str">
        <f>'M3C 2020-21 Histoir OR hypotez1'!D225</f>
        <v>LOL6E5A</v>
      </c>
      <c r="D234" s="6" t="s">
        <v>130</v>
      </c>
      <c r="E234" s="11"/>
      <c r="F234" s="6" t="s">
        <v>22</v>
      </c>
      <c r="G234" s="8"/>
      <c r="H234" s="10"/>
      <c r="I234" s="10"/>
      <c r="J234" s="5" t="s">
        <v>31</v>
      </c>
      <c r="K234" s="9">
        <v>36</v>
      </c>
      <c r="L234" s="9">
        <v>36</v>
      </c>
      <c r="M234" s="196">
        <f t="shared" si="23"/>
        <v>100</v>
      </c>
      <c r="N234" s="10">
        <f>'M3C 2020-21 Histoir OR hypotez1'!N225</f>
        <v>0</v>
      </c>
      <c r="O234" s="10">
        <f>'M3C 2020-21 Histoir OR hypotez1'!P225</f>
        <v>24</v>
      </c>
      <c r="P234" s="26">
        <f>'M3C 2020-21 Histoir OR hypotez1'!S225</f>
        <v>0</v>
      </c>
      <c r="Q234" s="187">
        <f t="shared" si="22"/>
        <v>24</v>
      </c>
      <c r="R234" s="52"/>
      <c r="S234" s="53"/>
      <c r="T234" s="53"/>
      <c r="U234" s="53"/>
      <c r="V234" s="53"/>
      <c r="W234" s="53">
        <v>1</v>
      </c>
      <c r="X234" s="53">
        <v>1</v>
      </c>
      <c r="Y234" s="53">
        <v>24</v>
      </c>
      <c r="Z234" s="53">
        <f>X234*Y234</f>
        <v>24</v>
      </c>
      <c r="AA234" s="198">
        <f>M234*Z234%</f>
        <v>24</v>
      </c>
      <c r="AB234" s="53"/>
      <c r="AC234" s="53"/>
      <c r="AD234" s="46"/>
      <c r="AE234" s="46"/>
      <c r="AF234" s="46"/>
      <c r="AG234" s="46"/>
      <c r="AH234" s="46"/>
      <c r="AI234" s="46"/>
      <c r="AJ234" s="46"/>
      <c r="AK234" s="46"/>
    </row>
    <row r="235" spans="1:37" ht="30.75" customHeight="1" x14ac:dyDescent="0.25">
      <c r="A235" s="1" t="s">
        <v>201</v>
      </c>
      <c r="B235" s="21" t="str">
        <f>'M3C 2020-21 Histoir OR hypotez1'!C226</f>
        <v>La presse, des Lumières à l’âge contemporain</v>
      </c>
      <c r="C235" s="5" t="str">
        <f>'M3C 2020-21 Histoir OR hypotez1'!D226</f>
        <v>LOL6E5C
LOL6G9E</v>
      </c>
      <c r="D235" s="6" t="s">
        <v>130</v>
      </c>
      <c r="E235" s="6" t="s">
        <v>80</v>
      </c>
      <c r="F235" s="6" t="s">
        <v>22</v>
      </c>
      <c r="G235" s="8"/>
      <c r="H235" s="10"/>
      <c r="I235" s="10"/>
      <c r="J235" s="5" t="s">
        <v>57</v>
      </c>
      <c r="K235" s="9">
        <v>36</v>
      </c>
      <c r="L235" s="9">
        <v>48</v>
      </c>
      <c r="M235" s="196">
        <f t="shared" si="23"/>
        <v>75</v>
      </c>
      <c r="N235" s="10">
        <f>'M3C 2020-21 Histoir OR hypotez1'!N226</f>
        <v>0</v>
      </c>
      <c r="O235" s="10">
        <f>'M3C 2020-21 Histoir OR hypotez1'!P226</f>
        <v>24</v>
      </c>
      <c r="P235" s="26">
        <f>'M3C 2020-21 Histoir OR hypotez1'!S226</f>
        <v>0</v>
      </c>
      <c r="Q235" s="187">
        <f t="shared" si="22"/>
        <v>18</v>
      </c>
      <c r="R235" s="52"/>
      <c r="S235" s="53"/>
      <c r="T235" s="53"/>
      <c r="U235" s="53"/>
      <c r="V235" s="53"/>
      <c r="W235" s="53">
        <v>1</v>
      </c>
      <c r="X235" s="53">
        <v>1</v>
      </c>
      <c r="Y235" s="53">
        <v>24</v>
      </c>
      <c r="Z235" s="53">
        <f>X235*Y235</f>
        <v>24</v>
      </c>
      <c r="AA235" s="198">
        <f>M235*Z235%</f>
        <v>18</v>
      </c>
      <c r="AB235" s="53"/>
      <c r="AC235" s="53"/>
      <c r="AD235" s="46"/>
      <c r="AE235" s="46"/>
      <c r="AF235" s="46"/>
      <c r="AG235" s="46"/>
      <c r="AH235" s="46"/>
      <c r="AI235" s="46"/>
      <c r="AJ235" s="46"/>
      <c r="AK235" s="46"/>
    </row>
    <row r="236" spans="1:37" ht="30.75" customHeight="1" x14ac:dyDescent="0.25">
      <c r="A236" s="1" t="s">
        <v>202</v>
      </c>
      <c r="B236" s="21" t="str">
        <f>'M3C 2020-21 Histoir OR hypotez1'!C227</f>
        <v>Latin médiéval</v>
      </c>
      <c r="C236" s="5" t="str">
        <f>'M3C 2020-21 Histoir OR hypotez1'!D227</f>
        <v>LOL6E5D</v>
      </c>
      <c r="D236" s="6" t="s">
        <v>130</v>
      </c>
      <c r="E236" s="11"/>
      <c r="F236" s="6" t="s">
        <v>41</v>
      </c>
      <c r="G236" s="8"/>
      <c r="H236" s="10"/>
      <c r="I236" s="10"/>
      <c r="J236" s="10"/>
      <c r="K236" s="9">
        <v>4</v>
      </c>
      <c r="L236" s="9">
        <v>9</v>
      </c>
      <c r="M236" s="196">
        <f t="shared" si="23"/>
        <v>44.444444444444443</v>
      </c>
      <c r="N236" s="10">
        <f>'M3C 2020-21 Histoir OR hypotez1'!N227</f>
        <v>0</v>
      </c>
      <c r="O236" s="10">
        <f>'M3C 2020-21 Histoir OR hypotez1'!P227</f>
        <v>24</v>
      </c>
      <c r="P236" s="26">
        <f>'M3C 2020-21 Histoir OR hypotez1'!S227</f>
        <v>0</v>
      </c>
      <c r="Q236" s="187">
        <f t="shared" si="22"/>
        <v>10.666666666666666</v>
      </c>
      <c r="R236" s="52"/>
      <c r="S236" s="53"/>
      <c r="T236" s="53"/>
      <c r="U236" s="53"/>
      <c r="V236" s="53"/>
      <c r="W236" s="53">
        <v>1</v>
      </c>
      <c r="X236" s="53">
        <v>1</v>
      </c>
      <c r="Y236" s="53">
        <v>24</v>
      </c>
      <c r="Z236" s="53">
        <f>X236*Y236</f>
        <v>24</v>
      </c>
      <c r="AA236" s="198">
        <f>M236*Z236%</f>
        <v>10.666666666666666</v>
      </c>
      <c r="AB236" s="53"/>
      <c r="AC236" s="53"/>
      <c r="AD236" s="46"/>
      <c r="AE236" s="46"/>
      <c r="AF236" s="46"/>
      <c r="AG236" s="46"/>
      <c r="AH236" s="46"/>
      <c r="AI236" s="46"/>
      <c r="AJ236" s="46"/>
      <c r="AK236" s="46"/>
    </row>
    <row r="237" spans="1:37" ht="30.75" customHeight="1" x14ac:dyDescent="0.25">
      <c r="A237" s="47"/>
      <c r="B237" s="124" t="str">
        <f>'M3C 2020-21 Histoir OR hypotez1'!C231</f>
        <v>Parcours MEEF - Métiers de l'enseignement et de la formation</v>
      </c>
      <c r="C237" s="38" t="str">
        <f>'M3C 2020-21 Histoir OR hypotez1'!D231</f>
        <v>LOL6EP1A</v>
      </c>
      <c r="D237" s="36"/>
      <c r="E237" s="36"/>
      <c r="F237" s="36"/>
      <c r="G237" s="40"/>
      <c r="H237" s="38"/>
      <c r="I237" s="38"/>
      <c r="J237" s="38"/>
      <c r="K237" s="47"/>
      <c r="L237" s="47"/>
      <c r="M237" s="47"/>
      <c r="N237" s="38"/>
      <c r="O237" s="38"/>
      <c r="P237" s="41"/>
      <c r="Q237" s="42"/>
      <c r="R237" s="125"/>
      <c r="S237" s="135"/>
      <c r="T237" s="135"/>
      <c r="U237" s="135"/>
      <c r="V237" s="135"/>
      <c r="W237" s="135"/>
      <c r="X237" s="135"/>
      <c r="Y237" s="135"/>
      <c r="Z237" s="135"/>
      <c r="AA237" s="135"/>
      <c r="AB237" s="135"/>
      <c r="AC237" s="135"/>
      <c r="AD237" s="89"/>
      <c r="AE237" s="89"/>
      <c r="AF237" s="89"/>
      <c r="AG237" s="89"/>
      <c r="AH237" s="89"/>
      <c r="AI237" s="89"/>
      <c r="AJ237" s="89"/>
      <c r="AK237" s="89"/>
    </row>
    <row r="238" spans="1:37" ht="30.75" customHeight="1" x14ac:dyDescent="0.25">
      <c r="A238" s="1" t="s">
        <v>49</v>
      </c>
      <c r="B238" s="15" t="str">
        <f>'M3C 2020-21 Histoir OR hypotez1'!C233</f>
        <v>Histoire, épistémologie et didactique de la Géographie</v>
      </c>
      <c r="C238" s="5" t="str">
        <f>'M3C 2020-21 Histoir OR hypotez1'!D233</f>
        <v>LOL6D20
LOL6E7A</v>
      </c>
      <c r="D238" s="6" t="s">
        <v>120</v>
      </c>
      <c r="E238" s="6" t="s">
        <v>29</v>
      </c>
      <c r="F238" s="6" t="s">
        <v>41</v>
      </c>
      <c r="G238" s="8"/>
      <c r="H238" s="5" t="s">
        <v>36</v>
      </c>
      <c r="I238" s="5" t="s">
        <v>36</v>
      </c>
      <c r="J238" s="5" t="s">
        <v>42</v>
      </c>
      <c r="K238" s="9">
        <v>23</v>
      </c>
      <c r="L238" s="9">
        <v>47</v>
      </c>
      <c r="M238" s="196">
        <f t="shared" si="23"/>
        <v>48.936170212765958</v>
      </c>
      <c r="N238" s="10">
        <f>'M3C 2020-21 Histoir OR hypotez1'!N233</f>
        <v>18</v>
      </c>
      <c r="O238" s="10">
        <f>'M3C 2020-21 Histoir OR hypotez1'!P233</f>
        <v>18</v>
      </c>
      <c r="P238" s="26">
        <f>'M3C 2020-21 Histoir OR hypotez1'!S233</f>
        <v>0</v>
      </c>
      <c r="Q238" s="187">
        <f t="shared" si="22"/>
        <v>19.819148936170212</v>
      </c>
      <c r="R238" s="52">
        <v>1.5</v>
      </c>
      <c r="S238" s="53">
        <v>1</v>
      </c>
      <c r="T238" s="53">
        <v>15</v>
      </c>
      <c r="U238" s="53">
        <v>22.5</v>
      </c>
      <c r="V238" s="186">
        <f>U238*M238%</f>
        <v>11.01063829787234</v>
      </c>
      <c r="W238" s="53">
        <v>1</v>
      </c>
      <c r="X238" s="53">
        <v>1</v>
      </c>
      <c r="Y238" s="53">
        <v>18</v>
      </c>
      <c r="Z238" s="53">
        <f>X238*Y238</f>
        <v>18</v>
      </c>
      <c r="AA238" s="198">
        <f>M238*Z238%</f>
        <v>8.8085106382978715</v>
      </c>
      <c r="AB238" s="53"/>
      <c r="AC238" s="53"/>
      <c r="AD238" s="46"/>
      <c r="AE238" s="46"/>
      <c r="AF238" s="46"/>
      <c r="AG238" s="46"/>
      <c r="AH238" s="46"/>
      <c r="AI238" s="46"/>
      <c r="AJ238" s="46"/>
      <c r="AK238" s="46"/>
    </row>
    <row r="239" spans="1:37" ht="30.75" customHeight="1" x14ac:dyDescent="0.25">
      <c r="A239" s="1" t="s">
        <v>154</v>
      </c>
      <c r="B239" s="15" t="str">
        <f>'M3C 2020-21 Histoir OR hypotez1'!C234</f>
        <v>Enseigner l'histoire-géographie (1er et 2nd degrés)</v>
      </c>
      <c r="C239" s="5" t="str">
        <f>'M3C 2020-21 Histoir OR hypotez1'!D234</f>
        <v>LOL6D7B
LOL6E7B</v>
      </c>
      <c r="D239" s="6" t="s">
        <v>120</v>
      </c>
      <c r="E239" s="6" t="s">
        <v>29</v>
      </c>
      <c r="F239" s="6" t="s">
        <v>41</v>
      </c>
      <c r="G239" s="8"/>
      <c r="H239" s="5" t="s">
        <v>30</v>
      </c>
      <c r="I239" s="5" t="s">
        <v>30</v>
      </c>
      <c r="J239" s="10"/>
      <c r="K239" s="9">
        <v>23</v>
      </c>
      <c r="L239" s="9">
        <v>26</v>
      </c>
      <c r="M239" s="196">
        <f t="shared" si="23"/>
        <v>88.461538461538453</v>
      </c>
      <c r="N239" s="10">
        <f>'M3C 2020-21 Histoir OR hypotez1'!N234</f>
        <v>0</v>
      </c>
      <c r="O239" s="10">
        <f>'M3C 2020-21 Histoir OR hypotez1'!P234</f>
        <v>20</v>
      </c>
      <c r="P239" s="26">
        <f>'M3C 2020-21 Histoir OR hypotez1'!S234</f>
        <v>0</v>
      </c>
      <c r="Q239" s="187">
        <f t="shared" si="22"/>
        <v>17.69230769230769</v>
      </c>
      <c r="R239" s="52"/>
      <c r="S239" s="53"/>
      <c r="T239" s="53"/>
      <c r="U239" s="53"/>
      <c r="V239" s="53"/>
      <c r="W239" s="53">
        <v>1</v>
      </c>
      <c r="X239" s="53">
        <v>1</v>
      </c>
      <c r="Y239" s="53">
        <v>20</v>
      </c>
      <c r="Z239" s="53">
        <f>X239*Y239</f>
        <v>20</v>
      </c>
      <c r="AA239" s="198">
        <f>M239*Z239%</f>
        <v>17.69230769230769</v>
      </c>
      <c r="AB239" s="53"/>
      <c r="AC239" s="53"/>
      <c r="AD239" s="46"/>
      <c r="AE239" s="46"/>
      <c r="AF239" s="46"/>
      <c r="AG239" s="46"/>
      <c r="AH239" s="46"/>
      <c r="AI239" s="46"/>
      <c r="AJ239" s="46"/>
      <c r="AK239" s="46"/>
    </row>
    <row r="240" spans="1:37" ht="30.75" customHeight="1" x14ac:dyDescent="0.25">
      <c r="A240" s="47"/>
      <c r="B240" s="124" t="str">
        <f>'M3C 2020-21 Histoir OR hypotez1'!C235</f>
        <v>Parcours Patrimoine et Culture</v>
      </c>
      <c r="C240" s="38" t="str">
        <f>'M3C 2020-21 Histoir OR hypotez1'!D235</f>
        <v>LOL6EP2A</v>
      </c>
      <c r="D240" s="36"/>
      <c r="E240" s="36"/>
      <c r="F240" s="36"/>
      <c r="G240" s="40"/>
      <c r="H240" s="38"/>
      <c r="I240" s="38"/>
      <c r="J240" s="38"/>
      <c r="K240" s="47"/>
      <c r="L240" s="47"/>
      <c r="M240" s="47"/>
      <c r="N240" s="38"/>
      <c r="O240" s="38"/>
      <c r="P240" s="41"/>
      <c r="Q240" s="42"/>
      <c r="R240" s="125"/>
      <c r="S240" s="135"/>
      <c r="T240" s="135"/>
      <c r="U240" s="135"/>
      <c r="V240" s="135"/>
      <c r="W240" s="135"/>
      <c r="X240" s="135"/>
      <c r="Y240" s="135"/>
      <c r="Z240" s="135"/>
      <c r="AA240" s="135"/>
      <c r="AB240" s="135"/>
      <c r="AC240" s="135"/>
      <c r="AD240" s="89"/>
      <c r="AE240" s="89"/>
      <c r="AF240" s="89"/>
      <c r="AG240" s="89"/>
      <c r="AH240" s="89"/>
      <c r="AI240" s="89"/>
      <c r="AJ240" s="89"/>
      <c r="AK240" s="89"/>
    </row>
    <row r="241" spans="1:37" ht="30.75" customHeight="1" x14ac:dyDescent="0.25">
      <c r="A241" s="1" t="s">
        <v>58</v>
      </c>
      <c r="B241" s="15" t="str">
        <f>'M3C 2020-21 Histoir OR hypotez1'!C237</f>
        <v>Initiation à la recherche en histoire</v>
      </c>
      <c r="C241" s="5" t="str">
        <f>'M3C 2020-21 Histoir OR hypotez1'!D237</f>
        <v>LOL6E8C</v>
      </c>
      <c r="D241" s="6" t="s">
        <v>120</v>
      </c>
      <c r="E241" s="11"/>
      <c r="F241" s="6" t="s">
        <v>22</v>
      </c>
      <c r="G241" s="8"/>
      <c r="H241" s="5" t="s">
        <v>30</v>
      </c>
      <c r="I241" s="5" t="s">
        <v>30</v>
      </c>
      <c r="J241" s="5" t="s">
        <v>57</v>
      </c>
      <c r="K241" s="9">
        <v>37</v>
      </c>
      <c r="L241" s="9">
        <v>37</v>
      </c>
      <c r="M241" s="196">
        <f t="shared" si="23"/>
        <v>100</v>
      </c>
      <c r="N241" s="10">
        <f>'M3C 2020-21 Histoir OR hypotez1'!N237</f>
        <v>0</v>
      </c>
      <c r="O241" s="10">
        <f>'M3C 2020-21 Histoir OR hypotez1'!P237</f>
        <v>24</v>
      </c>
      <c r="P241" s="26">
        <f>'M3C 2020-21 Histoir OR hypotez1'!S237</f>
        <v>0</v>
      </c>
      <c r="Q241" s="187">
        <f t="shared" si="22"/>
        <v>24</v>
      </c>
      <c r="R241" s="52"/>
      <c r="S241" s="53"/>
      <c r="T241" s="53"/>
      <c r="U241" s="53"/>
      <c r="V241" s="53"/>
      <c r="W241" s="53">
        <v>1</v>
      </c>
      <c r="X241" s="53">
        <v>1</v>
      </c>
      <c r="Y241" s="53">
        <v>24</v>
      </c>
      <c r="Z241" s="53">
        <f>X241*Y241</f>
        <v>24</v>
      </c>
      <c r="AA241" s="198">
        <f>M241*Z241%</f>
        <v>24</v>
      </c>
      <c r="AB241" s="53"/>
      <c r="AC241" s="53"/>
      <c r="AD241" s="46"/>
      <c r="AE241" s="46"/>
      <c r="AF241" s="46"/>
      <c r="AG241" s="46"/>
      <c r="AH241" s="46"/>
      <c r="AI241" s="46"/>
      <c r="AJ241" s="46"/>
      <c r="AK241" s="46"/>
    </row>
    <row r="242" spans="1:37" ht="30.75" customHeight="1" x14ac:dyDescent="0.25">
      <c r="A242" s="1" t="s">
        <v>72</v>
      </c>
      <c r="B242" s="15" t="str">
        <f>'M3C 2020-21 Histoir OR hypotez1'!C238</f>
        <v>Bibliothèques : histoire et pratiques (CM+TD)</v>
      </c>
      <c r="C242" s="5" t="str">
        <f>'M3C 2020-21 Histoir OR hypotez1'!D238</f>
        <v>LOL6E8D</v>
      </c>
      <c r="D242" s="6" t="s">
        <v>120</v>
      </c>
      <c r="E242" s="6" t="s">
        <v>80</v>
      </c>
      <c r="F242" s="6" t="s">
        <v>22</v>
      </c>
      <c r="G242" s="8"/>
      <c r="H242" s="5" t="s">
        <v>36</v>
      </c>
      <c r="I242" s="5" t="s">
        <v>36</v>
      </c>
      <c r="J242" s="5" t="s">
        <v>57</v>
      </c>
      <c r="K242" s="9">
        <v>37</v>
      </c>
      <c r="L242" s="9">
        <v>55</v>
      </c>
      <c r="M242" s="196">
        <f t="shared" si="23"/>
        <v>67.272727272727266</v>
      </c>
      <c r="N242" s="10">
        <f>'M3C 2020-21 Histoir OR hypotez1'!N238</f>
        <v>18</v>
      </c>
      <c r="O242" s="10">
        <f>'M3C 2020-21 Histoir OR hypotez1'!P238</f>
        <v>12</v>
      </c>
      <c r="P242" s="26">
        <f>'M3C 2020-21 Histoir OR hypotez1'!S238</f>
        <v>0</v>
      </c>
      <c r="Q242" s="187">
        <f t="shared" si="22"/>
        <v>34.309090909090905</v>
      </c>
      <c r="R242" s="52">
        <v>1.5</v>
      </c>
      <c r="S242" s="53">
        <v>1</v>
      </c>
      <c r="T242" s="53">
        <v>18</v>
      </c>
      <c r="U242" s="53">
        <v>27</v>
      </c>
      <c r="V242" s="186">
        <f>U242*M242%</f>
        <v>18.16363636363636</v>
      </c>
      <c r="W242" s="53">
        <v>1</v>
      </c>
      <c r="X242" s="53">
        <v>2</v>
      </c>
      <c r="Y242" s="53">
        <v>12</v>
      </c>
      <c r="Z242" s="53">
        <f>X242*Y242</f>
        <v>24</v>
      </c>
      <c r="AA242" s="198">
        <f>M242*Z242%</f>
        <v>16.145454545454545</v>
      </c>
      <c r="AB242" s="53"/>
      <c r="AC242" s="53"/>
      <c r="AD242" s="46"/>
      <c r="AE242" s="46"/>
      <c r="AF242" s="46"/>
      <c r="AG242" s="46"/>
      <c r="AH242" s="46"/>
      <c r="AI242" s="46"/>
      <c r="AJ242" s="46"/>
      <c r="AK242" s="46"/>
    </row>
    <row r="243" spans="1:37" ht="30.75" customHeight="1" x14ac:dyDescent="0.25">
      <c r="A243" s="47"/>
      <c r="B243" s="43" t="str">
        <f>'M3C 2020-21 Histoir OR hypotez1'!C239</f>
        <v>Parcours Histoire-Droit</v>
      </c>
      <c r="C243" s="38" t="str">
        <f>'M3C 2020-21 Histoir OR hypotez1'!D239</f>
        <v>LOL6DHHH</v>
      </c>
      <c r="D243" s="36"/>
      <c r="E243" s="36"/>
      <c r="F243" s="36"/>
      <c r="G243" s="40"/>
      <c r="H243" s="38"/>
      <c r="I243" s="38"/>
      <c r="J243" s="38"/>
      <c r="K243" s="83">
        <v>15</v>
      </c>
      <c r="L243" s="83"/>
      <c r="M243" s="83"/>
      <c r="N243" s="38"/>
      <c r="O243" s="38"/>
      <c r="P243" s="41"/>
      <c r="Q243" s="42"/>
      <c r="R243" s="125"/>
      <c r="S243" s="135"/>
      <c r="T243" s="135"/>
      <c r="U243" s="135"/>
      <c r="V243" s="135"/>
      <c r="W243" s="135"/>
      <c r="X243" s="135"/>
      <c r="Y243" s="135"/>
      <c r="Z243" s="135"/>
      <c r="AA243" s="135"/>
      <c r="AB243" s="135"/>
      <c r="AC243" s="135"/>
      <c r="AD243" s="89"/>
      <c r="AE243" s="89"/>
      <c r="AF243" s="89"/>
      <c r="AG243" s="89"/>
      <c r="AH243" s="89"/>
      <c r="AI243" s="89"/>
      <c r="AJ243" s="89"/>
      <c r="AK243" s="89"/>
    </row>
    <row r="244" spans="1:37" ht="30.75" customHeight="1" x14ac:dyDescent="0.25">
      <c r="A244" s="1" t="s">
        <v>77</v>
      </c>
      <c r="B244" s="15" t="e">
        <f>'M3C 2020-21 Histoir OR hypotez1'!#REF!</f>
        <v>#REF!</v>
      </c>
      <c r="C244" s="5" t="e">
        <f>'M3C 2020-21 Histoir OR hypotez1'!#REF!</f>
        <v>#REF!</v>
      </c>
      <c r="D244" s="6" t="s">
        <v>208</v>
      </c>
      <c r="E244" s="11"/>
      <c r="F244" s="6" t="s">
        <v>22</v>
      </c>
      <c r="G244" s="8"/>
      <c r="H244" s="5">
        <v>5</v>
      </c>
      <c r="I244" s="5">
        <v>5</v>
      </c>
      <c r="J244" s="5">
        <v>21</v>
      </c>
      <c r="K244" s="9">
        <v>7</v>
      </c>
      <c r="L244" s="9">
        <v>67</v>
      </c>
      <c r="M244" s="196">
        <f t="shared" ref="M244:M261" si="24">(K244/L244)*100</f>
        <v>10.44776119402985</v>
      </c>
      <c r="N244" s="10" t="e">
        <f>'M3C 2020-21 Histoir OR hypotez1'!#REF!</f>
        <v>#REF!</v>
      </c>
      <c r="O244" s="10" t="e">
        <f>'M3C 2020-21 Histoir OR hypotez1'!#REF!</f>
        <v>#REF!</v>
      </c>
      <c r="P244" s="26" t="e">
        <f>'M3C 2020-21 Histoir OR hypotez1'!#REF!</f>
        <v>#REF!</v>
      </c>
      <c r="Q244" s="187">
        <f t="shared" si="22"/>
        <v>8.7761194029850742</v>
      </c>
      <c r="R244" s="52">
        <v>1.5</v>
      </c>
      <c r="S244" s="53">
        <v>1</v>
      </c>
      <c r="T244" s="53">
        <v>24</v>
      </c>
      <c r="U244" s="53">
        <v>36</v>
      </c>
      <c r="V244" s="186">
        <f>U244*M244%</f>
        <v>3.761194029850746</v>
      </c>
      <c r="W244" s="53">
        <v>1</v>
      </c>
      <c r="X244" s="53">
        <v>2</v>
      </c>
      <c r="Y244" s="53">
        <v>24</v>
      </c>
      <c r="Z244" s="53">
        <f>X244*Y244</f>
        <v>48</v>
      </c>
      <c r="AA244" s="198">
        <f>M244*Z244%</f>
        <v>5.0149253731343277</v>
      </c>
      <c r="AB244" s="53"/>
      <c r="AC244" s="53"/>
      <c r="AD244" s="46"/>
      <c r="AE244" s="46"/>
      <c r="AF244" s="46"/>
      <c r="AG244" s="46"/>
      <c r="AH244" s="46"/>
      <c r="AI244" s="46"/>
      <c r="AJ244" s="46"/>
      <c r="AK244" s="46"/>
    </row>
    <row r="245" spans="1:37" ht="30.75" customHeight="1" x14ac:dyDescent="0.25">
      <c r="A245" s="1" t="s">
        <v>81</v>
      </c>
      <c r="B245" s="15" t="e">
        <f>'M3C 2020-21 Histoir OR hypotez1'!#REF!</f>
        <v>#REF!</v>
      </c>
      <c r="C245" s="5" t="e">
        <f>'M3C 2020-21 Histoir OR hypotez1'!#REF!</f>
        <v>#REF!</v>
      </c>
      <c r="D245" s="6" t="s">
        <v>208</v>
      </c>
      <c r="E245" s="6" t="s">
        <v>112</v>
      </c>
      <c r="F245" s="6" t="s">
        <v>22</v>
      </c>
      <c r="G245" s="8"/>
      <c r="H245" s="5">
        <v>5</v>
      </c>
      <c r="I245" s="5">
        <v>5</v>
      </c>
      <c r="J245" s="5">
        <v>22</v>
      </c>
      <c r="K245" s="9">
        <v>6</v>
      </c>
      <c r="L245" s="9">
        <v>75</v>
      </c>
      <c r="M245" s="196">
        <f t="shared" si="24"/>
        <v>8</v>
      </c>
      <c r="N245" s="10" t="e">
        <f>'M3C 2020-21 Histoir OR hypotez1'!#REF!</f>
        <v>#REF!</v>
      </c>
      <c r="O245" s="10" t="e">
        <f>'M3C 2020-21 Histoir OR hypotez1'!#REF!</f>
        <v>#REF!</v>
      </c>
      <c r="P245" s="26" t="e">
        <f>'M3C 2020-21 Histoir OR hypotez1'!#REF!</f>
        <v>#REF!</v>
      </c>
      <c r="Q245" s="187">
        <f t="shared" si="22"/>
        <v>2.88</v>
      </c>
      <c r="R245" s="52">
        <v>1.5</v>
      </c>
      <c r="S245" s="53">
        <v>1</v>
      </c>
      <c r="T245" s="53">
        <v>24</v>
      </c>
      <c r="U245" s="53">
        <v>36</v>
      </c>
      <c r="V245" s="186">
        <f>U245*M245%</f>
        <v>2.88</v>
      </c>
      <c r="W245" s="53"/>
      <c r="X245" s="53"/>
      <c r="Y245" s="53"/>
      <c r="Z245" s="53"/>
      <c r="AA245" s="198"/>
      <c r="AB245" s="53"/>
      <c r="AC245" s="53"/>
      <c r="AD245" s="46"/>
      <c r="AE245" s="46"/>
      <c r="AF245" s="46"/>
      <c r="AG245" s="46"/>
      <c r="AH245" s="46"/>
      <c r="AI245" s="46"/>
      <c r="AJ245" s="46"/>
      <c r="AK245" s="46"/>
    </row>
    <row r="246" spans="1:37" ht="30.75" customHeight="1" x14ac:dyDescent="0.25">
      <c r="A246" s="1" t="s">
        <v>81</v>
      </c>
      <c r="B246" s="15" t="e">
        <f>'M3C 2020-21 Histoir OR hypotez1'!#REF!</f>
        <v>#REF!</v>
      </c>
      <c r="C246" s="5" t="e">
        <f>'M3C 2020-21 Histoir OR hypotez1'!#REF!</f>
        <v>#REF!</v>
      </c>
      <c r="D246" s="6" t="s">
        <v>208</v>
      </c>
      <c r="E246" s="6" t="s">
        <v>112</v>
      </c>
      <c r="F246" s="6" t="s">
        <v>22</v>
      </c>
      <c r="G246" s="8"/>
      <c r="H246" s="5">
        <v>5</v>
      </c>
      <c r="I246" s="5">
        <v>5</v>
      </c>
      <c r="J246" s="5">
        <v>22</v>
      </c>
      <c r="K246" s="9">
        <v>6</v>
      </c>
      <c r="L246" s="9">
        <v>72</v>
      </c>
      <c r="M246" s="196">
        <f t="shared" si="24"/>
        <v>8.3333333333333321</v>
      </c>
      <c r="N246" s="10" t="e">
        <f>'M3C 2020-21 Histoir OR hypotez1'!#REF!</f>
        <v>#REF!</v>
      </c>
      <c r="O246" s="10" t="e">
        <f>'M3C 2020-21 Histoir OR hypotez1'!#REF!</f>
        <v>#REF!</v>
      </c>
      <c r="P246" s="26" t="e">
        <f>'M3C 2020-21 Histoir OR hypotez1'!#REF!</f>
        <v>#REF!</v>
      </c>
      <c r="Q246" s="187">
        <f t="shared" si="22"/>
        <v>3.9999999999999991</v>
      </c>
      <c r="R246" s="52"/>
      <c r="S246" s="53"/>
      <c r="T246" s="53"/>
      <c r="U246" s="53"/>
      <c r="V246" s="186"/>
      <c r="W246" s="53">
        <v>1</v>
      </c>
      <c r="X246" s="53">
        <v>2</v>
      </c>
      <c r="Y246" s="53">
        <v>24</v>
      </c>
      <c r="Z246" s="53">
        <f>X246*Y246</f>
        <v>48</v>
      </c>
      <c r="AA246" s="198">
        <f>M246*Z246%</f>
        <v>3.9999999999999991</v>
      </c>
      <c r="AB246" s="53"/>
      <c r="AC246" s="53"/>
      <c r="AD246" s="46"/>
      <c r="AE246" s="46"/>
      <c r="AF246" s="46"/>
      <c r="AG246" s="46"/>
      <c r="AH246" s="46"/>
      <c r="AI246" s="46"/>
      <c r="AJ246" s="46"/>
      <c r="AK246" s="46"/>
    </row>
    <row r="247" spans="1:37" ht="30.75" customHeight="1" x14ac:dyDescent="0.25">
      <c r="A247" s="1" t="s">
        <v>86</v>
      </c>
      <c r="B247" s="257" t="e">
        <f>'M3C 2020-21 Histoir OR hypotez1'!#REF!</f>
        <v>#REF!</v>
      </c>
      <c r="C247" s="5" t="e">
        <f>'M3C 2020-21 Histoir OR hypotez1'!#REF!</f>
        <v>#REF!</v>
      </c>
      <c r="D247" s="6" t="s">
        <v>208</v>
      </c>
      <c r="E247" s="11"/>
      <c r="F247" s="6" t="s">
        <v>22</v>
      </c>
      <c r="G247" s="8"/>
      <c r="H247" s="5">
        <v>3</v>
      </c>
      <c r="I247" s="5">
        <v>3</v>
      </c>
      <c r="J247" s="10"/>
      <c r="K247" s="9">
        <v>6</v>
      </c>
      <c r="L247" s="9">
        <v>66</v>
      </c>
      <c r="M247" s="196">
        <f t="shared" si="24"/>
        <v>9.0909090909090917</v>
      </c>
      <c r="N247" s="10" t="e">
        <f>'M3C 2020-21 Histoir OR hypotez1'!#REF!</f>
        <v>#REF!</v>
      </c>
      <c r="O247" s="10" t="e">
        <f>'M3C 2020-21 Histoir OR hypotez1'!#REF!</f>
        <v>#REF!</v>
      </c>
      <c r="P247" s="26" t="e">
        <f>'M3C 2020-21 Histoir OR hypotez1'!#REF!</f>
        <v>#REF!</v>
      </c>
      <c r="Q247" s="187">
        <f t="shared" si="22"/>
        <v>4.3636363636363642</v>
      </c>
      <c r="R247" s="52"/>
      <c r="S247" s="53"/>
      <c r="T247" s="53"/>
      <c r="U247" s="53"/>
      <c r="V247" s="53"/>
      <c r="W247" s="53">
        <v>1</v>
      </c>
      <c r="X247" s="53">
        <v>2</v>
      </c>
      <c r="Y247" s="53">
        <v>24</v>
      </c>
      <c r="Z247" s="53">
        <f>X247*Y247</f>
        <v>48</v>
      </c>
      <c r="AA247" s="198">
        <f>M247*Z247%</f>
        <v>4.3636363636363642</v>
      </c>
      <c r="AB247" s="53"/>
      <c r="AC247" s="53"/>
      <c r="AD247" s="46"/>
      <c r="AE247" s="46"/>
      <c r="AF247" s="46"/>
      <c r="AG247" s="46"/>
      <c r="AH247" s="46"/>
      <c r="AI247" s="46"/>
      <c r="AJ247" s="46"/>
      <c r="AK247" s="46"/>
    </row>
    <row r="248" spans="1:37" ht="30.75" customHeight="1" x14ac:dyDescent="0.25">
      <c r="A248" s="184" t="s">
        <v>88</v>
      </c>
      <c r="B248" s="189" t="e">
        <f>'M3C 2020-21 Histoir OR hypotez1'!#REF!</f>
        <v>#REF!</v>
      </c>
      <c r="C248" s="165" t="e">
        <f>'M3C 2020-21 Histoir OR hypotez1'!#REF!</f>
        <v>#REF!</v>
      </c>
      <c r="D248" s="166" t="s">
        <v>208</v>
      </c>
      <c r="E248" s="166" t="s">
        <v>237</v>
      </c>
      <c r="F248" s="166" t="s">
        <v>22</v>
      </c>
      <c r="G248" s="168">
        <v>1</v>
      </c>
      <c r="H248" s="165">
        <v>2</v>
      </c>
      <c r="I248" s="165">
        <v>2</v>
      </c>
      <c r="J248" s="169"/>
      <c r="K248" s="170">
        <v>60</v>
      </c>
      <c r="L248" s="170">
        <v>60</v>
      </c>
      <c r="M248" s="170">
        <f t="shared" si="24"/>
        <v>100</v>
      </c>
      <c r="N248" s="169"/>
      <c r="O248" s="169">
        <v>18</v>
      </c>
      <c r="P248" s="171"/>
      <c r="Q248" s="224">
        <f t="shared" si="22"/>
        <v>36</v>
      </c>
      <c r="R248" s="173"/>
      <c r="S248" s="174"/>
      <c r="T248" s="174"/>
      <c r="U248" s="174"/>
      <c r="V248" s="174"/>
      <c r="W248" s="174">
        <v>1</v>
      </c>
      <c r="X248" s="174">
        <v>2</v>
      </c>
      <c r="Y248" s="174">
        <v>18</v>
      </c>
      <c r="Z248" s="174">
        <f>X248*Y248</f>
        <v>36</v>
      </c>
      <c r="AA248" s="228">
        <f>M248*Z248%</f>
        <v>36</v>
      </c>
      <c r="AB248" s="174"/>
      <c r="AC248" s="174"/>
      <c r="AD248" s="222"/>
      <c r="AE248" s="222"/>
      <c r="AF248" s="222"/>
      <c r="AG248" s="222"/>
      <c r="AH248" s="222"/>
      <c r="AI248" s="222"/>
      <c r="AJ248" s="222"/>
      <c r="AK248" s="222"/>
    </row>
    <row r="249" spans="1:37" ht="30.75" customHeight="1" x14ac:dyDescent="0.25">
      <c r="A249" s="1" t="s">
        <v>91</v>
      </c>
      <c r="B249" s="15" t="str">
        <f>'M3C 2020-21 Histoir OR hypotez1'!C240</f>
        <v>Révoltes et révolutions</v>
      </c>
      <c r="C249" s="5" t="str">
        <f>'M3C 2020-21 Histoir OR hypotez1'!D240</f>
        <v>DOL6DH11
LOL6DH11</v>
      </c>
      <c r="D249" s="6" t="s">
        <v>239</v>
      </c>
      <c r="E249" s="6" t="s">
        <v>179</v>
      </c>
      <c r="F249" s="6" t="s">
        <v>22</v>
      </c>
      <c r="G249" s="8"/>
      <c r="H249" s="5">
        <v>3</v>
      </c>
      <c r="I249" s="5">
        <v>3</v>
      </c>
      <c r="J249" s="5">
        <v>22</v>
      </c>
      <c r="K249" s="9">
        <v>8</v>
      </c>
      <c r="L249" s="9">
        <v>23</v>
      </c>
      <c r="M249" s="196">
        <f t="shared" si="24"/>
        <v>34.782608695652172</v>
      </c>
      <c r="N249" s="10">
        <f>'M3C 2020-21 Histoir OR hypotez1'!N240</f>
        <v>24</v>
      </c>
      <c r="O249" s="10">
        <f>'M3C 2020-21 Histoir OR hypotez1'!P240</f>
        <v>0</v>
      </c>
      <c r="P249" s="26">
        <f>'M3C 2020-21 Histoir OR hypotez1'!S240</f>
        <v>0</v>
      </c>
      <c r="Q249" s="187">
        <f t="shared" si="22"/>
        <v>12.521739130434781</v>
      </c>
      <c r="R249" s="52">
        <v>1.5</v>
      </c>
      <c r="S249" s="53">
        <v>1</v>
      </c>
      <c r="T249" s="53">
        <v>24</v>
      </c>
      <c r="U249" s="53">
        <v>36</v>
      </c>
      <c r="V249" s="186">
        <f>U249*M249%</f>
        <v>12.521739130434781</v>
      </c>
      <c r="W249" s="53"/>
      <c r="X249" s="53"/>
      <c r="Y249" s="53"/>
      <c r="Z249" s="53"/>
      <c r="AA249" s="53"/>
      <c r="AB249" s="53"/>
      <c r="AC249" s="53"/>
      <c r="AD249" s="46"/>
      <c r="AE249" s="46"/>
      <c r="AF249" s="46"/>
      <c r="AG249" s="46"/>
      <c r="AH249" s="46"/>
      <c r="AI249" s="46"/>
      <c r="AJ249" s="46"/>
      <c r="AK249" s="46"/>
    </row>
    <row r="250" spans="1:37" ht="30.75" customHeight="1" x14ac:dyDescent="0.25">
      <c r="A250" s="1" t="s">
        <v>95</v>
      </c>
      <c r="B250" s="15" t="str">
        <f>'M3C 2020-21 Histoir OR hypotez1'!C241</f>
        <v>Presse et politique 19è-21è</v>
      </c>
      <c r="C250" s="5" t="str">
        <f>'M3C 2020-21 Histoir OR hypotez1'!D241</f>
        <v>DOL6DH23
LOL6DH26</v>
      </c>
      <c r="D250" s="6" t="s">
        <v>239</v>
      </c>
      <c r="E250" s="6" t="s">
        <v>179</v>
      </c>
      <c r="F250" s="6" t="s">
        <v>22</v>
      </c>
      <c r="G250" s="8"/>
      <c r="H250" s="5">
        <v>2</v>
      </c>
      <c r="I250" s="5">
        <v>2</v>
      </c>
      <c r="J250" s="5">
        <v>22</v>
      </c>
      <c r="K250" s="9">
        <v>8</v>
      </c>
      <c r="L250" s="9">
        <v>23</v>
      </c>
      <c r="M250" s="196">
        <f t="shared" si="24"/>
        <v>34.782608695652172</v>
      </c>
      <c r="N250" s="10">
        <f>'M3C 2020-21 Histoir OR hypotez1'!N241</f>
        <v>24</v>
      </c>
      <c r="O250" s="10">
        <f>'M3C 2020-21 Histoir OR hypotez1'!P241</f>
        <v>0</v>
      </c>
      <c r="P250" s="26">
        <f>'M3C 2020-21 Histoir OR hypotez1'!S241</f>
        <v>0</v>
      </c>
      <c r="Q250" s="187">
        <f t="shared" si="22"/>
        <v>12.521739130434781</v>
      </c>
      <c r="R250" s="52">
        <v>1.5</v>
      </c>
      <c r="S250" s="53">
        <v>1</v>
      </c>
      <c r="T250" s="53">
        <v>24</v>
      </c>
      <c r="U250" s="53">
        <v>36</v>
      </c>
      <c r="V250" s="186">
        <f>U250*M250%</f>
        <v>12.521739130434781</v>
      </c>
      <c r="W250" s="53"/>
      <c r="X250" s="53"/>
      <c r="Y250" s="53"/>
      <c r="Z250" s="53"/>
      <c r="AA250" s="53"/>
      <c r="AB250" s="53"/>
      <c r="AC250" s="53"/>
      <c r="AD250" s="46"/>
      <c r="AE250" s="46"/>
      <c r="AF250" s="46"/>
      <c r="AG250" s="46"/>
      <c r="AH250" s="46"/>
      <c r="AI250" s="46"/>
      <c r="AJ250" s="46"/>
      <c r="AK250" s="46"/>
    </row>
    <row r="251" spans="1:37" ht="30.75" customHeight="1" x14ac:dyDescent="0.25">
      <c r="A251" s="1" t="s">
        <v>98</v>
      </c>
      <c r="B251" s="15" t="str">
        <f>'M3C 2020-21 Histoir OR hypotez1'!C242</f>
        <v>Histoire politique et culturelle de l'idée européenne</v>
      </c>
      <c r="C251" s="5" t="str">
        <f>'M3C 2020-21 Histoir OR hypotez1'!D242</f>
        <v>DOM2AP22
LOL6DH27
LOM2HC28</v>
      </c>
      <c r="D251" s="6" t="s">
        <v>239</v>
      </c>
      <c r="E251" s="6" t="s">
        <v>242</v>
      </c>
      <c r="F251" s="6" t="s">
        <v>22</v>
      </c>
      <c r="G251" s="8"/>
      <c r="H251" s="5">
        <v>3</v>
      </c>
      <c r="I251" s="5">
        <v>3</v>
      </c>
      <c r="J251" s="5">
        <v>22</v>
      </c>
      <c r="K251" s="9">
        <v>6</v>
      </c>
      <c r="L251" s="9">
        <v>25</v>
      </c>
      <c r="M251" s="196">
        <f t="shared" si="24"/>
        <v>24</v>
      </c>
      <c r="N251" s="10">
        <f>'M3C 2020-21 Histoir OR hypotez1'!N242</f>
        <v>24</v>
      </c>
      <c r="O251" s="10">
        <f>'M3C 2020-21 Histoir OR hypotez1'!P242</f>
        <v>0</v>
      </c>
      <c r="P251" s="26">
        <f>'M3C 2020-21 Histoir OR hypotez1'!S242</f>
        <v>0</v>
      </c>
      <c r="Q251" s="187">
        <f t="shared" si="22"/>
        <v>8.64</v>
      </c>
      <c r="R251" s="52">
        <v>1.5</v>
      </c>
      <c r="S251" s="53">
        <v>1</v>
      </c>
      <c r="T251" s="53">
        <v>24</v>
      </c>
      <c r="U251" s="53">
        <v>36</v>
      </c>
      <c r="V251" s="186">
        <f>U251*M251%</f>
        <v>8.64</v>
      </c>
      <c r="W251" s="53"/>
      <c r="X251" s="53"/>
      <c r="Y251" s="53"/>
      <c r="Z251" s="53"/>
      <c r="AA251" s="53"/>
      <c r="AB251" s="53"/>
      <c r="AC251" s="53"/>
      <c r="AD251" s="46"/>
      <c r="AE251" s="46"/>
      <c r="AF251" s="46"/>
      <c r="AG251" s="46"/>
      <c r="AH251" s="46"/>
      <c r="AI251" s="46"/>
      <c r="AJ251" s="46"/>
      <c r="AK251" s="46"/>
    </row>
    <row r="252" spans="1:37" ht="30.75" customHeight="1" x14ac:dyDescent="0.25">
      <c r="A252" s="188"/>
      <c r="B252" s="189" t="str">
        <f>'M3C 2020-21 Histoir OR hypotez1'!C243</f>
        <v>Choix UE spécialisation 2 parcours Histoire-Droit CM S6 (1 UE au choix parmi 4)</v>
      </c>
      <c r="C252" s="169">
        <f>'M3C 2020-21 Histoir OR hypotez1'!D243</f>
        <v>0</v>
      </c>
      <c r="D252" s="166" t="s">
        <v>239</v>
      </c>
      <c r="E252" s="167"/>
      <c r="F252" s="167"/>
      <c r="G252" s="168">
        <v>2</v>
      </c>
      <c r="H252" s="165" t="s">
        <v>243</v>
      </c>
      <c r="I252" s="165" t="s">
        <v>243</v>
      </c>
      <c r="J252" s="169"/>
      <c r="K252" s="229"/>
      <c r="L252" s="188"/>
      <c r="M252" s="188"/>
      <c r="N252" s="169"/>
      <c r="O252" s="169"/>
      <c r="P252" s="171"/>
      <c r="Q252" s="172"/>
      <c r="R252" s="173"/>
      <c r="S252" s="174"/>
      <c r="T252" s="174"/>
      <c r="U252" s="174"/>
      <c r="V252" s="174"/>
      <c r="W252" s="174"/>
      <c r="X252" s="174"/>
      <c r="Y252" s="174"/>
      <c r="Z252" s="174"/>
      <c r="AA252" s="174"/>
      <c r="AB252" s="174"/>
      <c r="AC252" s="174"/>
      <c r="AD252" s="222"/>
      <c r="AE252" s="222"/>
      <c r="AF252" s="222"/>
      <c r="AG252" s="222"/>
      <c r="AH252" s="222"/>
      <c r="AI252" s="222"/>
      <c r="AJ252" s="222"/>
      <c r="AK252" s="222"/>
    </row>
    <row r="253" spans="1:37" ht="30.75" customHeight="1" x14ac:dyDescent="0.25">
      <c r="A253" s="1" t="s">
        <v>104</v>
      </c>
      <c r="B253" s="21" t="str">
        <f>'M3C 2020-21 Histoir OR hypotez1'!C244</f>
        <v>Droit du travail 2 - Relations collectives</v>
      </c>
      <c r="C253" s="5" t="str">
        <f>'M3C 2020-21 Histoir OR hypotez1'!D244</f>
        <v>DOL6DH37
LOL6DH37</v>
      </c>
      <c r="D253" s="11"/>
      <c r="E253" s="6" t="s">
        <v>179</v>
      </c>
      <c r="F253" s="6" t="s">
        <v>41</v>
      </c>
      <c r="G253" s="8"/>
      <c r="H253" s="10"/>
      <c r="I253" s="10"/>
      <c r="J253" s="26"/>
      <c r="K253" s="234">
        <v>3</v>
      </c>
      <c r="L253" s="230">
        <v>208</v>
      </c>
      <c r="M253" s="196">
        <f t="shared" si="24"/>
        <v>1.4423076923076923</v>
      </c>
      <c r="N253" s="256">
        <f>'M3C 2020-21 Histoir OR hypotez1'!N244</f>
        <v>30</v>
      </c>
      <c r="O253" s="256">
        <f>'M3C 2020-21 Histoir OR hypotez1'!P244</f>
        <v>0</v>
      </c>
      <c r="P253" s="26">
        <f>'M3C 2020-21 Histoir OR hypotez1'!S244</f>
        <v>0</v>
      </c>
      <c r="Q253" s="187">
        <f t="shared" si="22"/>
        <v>0.64903846153846145</v>
      </c>
      <c r="R253" s="52">
        <v>1.5</v>
      </c>
      <c r="S253" s="53">
        <v>1</v>
      </c>
      <c r="T253" s="53">
        <v>30</v>
      </c>
      <c r="U253" s="53">
        <v>45</v>
      </c>
      <c r="V253" s="186">
        <f>U253*M253%</f>
        <v>0.64903846153846145</v>
      </c>
      <c r="W253" s="53"/>
      <c r="X253" s="53"/>
      <c r="Y253" s="53"/>
      <c r="Z253" s="53"/>
      <c r="AA253" s="53"/>
      <c r="AB253" s="53"/>
      <c r="AC253" s="53"/>
      <c r="AD253" s="46"/>
      <c r="AE253" s="46"/>
      <c r="AF253" s="46"/>
      <c r="AG253" s="46"/>
      <c r="AH253" s="46"/>
      <c r="AI253" s="46"/>
      <c r="AJ253" s="46"/>
      <c r="AK253" s="46"/>
    </row>
    <row r="254" spans="1:37" ht="30.75" customHeight="1" x14ac:dyDescent="0.25">
      <c r="A254" s="1" t="s">
        <v>107</v>
      </c>
      <c r="B254" s="21" t="str">
        <f>'M3C 2020-21 Histoir OR hypotez1'!C247</f>
        <v>Libertés publiques et droits fondamentaux</v>
      </c>
      <c r="C254" s="5" t="str">
        <f>'M3C 2020-21 Histoir OR hypotez1'!D247</f>
        <v>DOL6DH38
LOL6DH38</v>
      </c>
      <c r="D254" s="11"/>
      <c r="E254" s="6" t="s">
        <v>179</v>
      </c>
      <c r="F254" s="6" t="s">
        <v>41</v>
      </c>
      <c r="G254" s="8"/>
      <c r="H254" s="10"/>
      <c r="I254" s="10"/>
      <c r="J254" s="26"/>
      <c r="K254" s="234">
        <v>2</v>
      </c>
      <c r="L254" s="230">
        <v>201</v>
      </c>
      <c r="M254" s="196">
        <f t="shared" si="24"/>
        <v>0.99502487562189057</v>
      </c>
      <c r="N254" s="256">
        <f>'M3C 2020-21 Histoir OR hypotez1'!N247</f>
        <v>30</v>
      </c>
      <c r="O254" s="256">
        <f>'M3C 2020-21 Histoir OR hypotez1'!P247</f>
        <v>0</v>
      </c>
      <c r="P254" s="26">
        <f>'M3C 2020-21 Histoir OR hypotez1'!S247</f>
        <v>0</v>
      </c>
      <c r="Q254" s="187">
        <f t="shared" si="22"/>
        <v>0.44776119402985076</v>
      </c>
      <c r="R254" s="52">
        <v>1.5</v>
      </c>
      <c r="S254" s="53">
        <v>1</v>
      </c>
      <c r="T254" s="53">
        <v>30</v>
      </c>
      <c r="U254" s="53">
        <v>45</v>
      </c>
      <c r="V254" s="186">
        <f>U254*M254%</f>
        <v>0.44776119402985076</v>
      </c>
      <c r="W254" s="53"/>
      <c r="X254" s="53"/>
      <c r="Y254" s="53"/>
      <c r="Z254" s="53"/>
      <c r="AA254" s="53"/>
      <c r="AB254" s="53"/>
      <c r="AC254" s="53"/>
      <c r="AD254" s="46"/>
      <c r="AE254" s="46"/>
      <c r="AF254" s="46"/>
      <c r="AG254" s="46"/>
      <c r="AH254" s="46"/>
      <c r="AI254" s="46"/>
      <c r="AJ254" s="46"/>
      <c r="AK254" s="46"/>
    </row>
    <row r="255" spans="1:37" ht="30.75" customHeight="1" x14ac:dyDescent="0.25">
      <c r="A255" s="1" t="s">
        <v>109</v>
      </c>
      <c r="B255" s="21" t="str">
        <f>'M3C 2020-21 Histoir OR hypotez1'!C246</f>
        <v>Droit international public II</v>
      </c>
      <c r="C255" s="5" t="str">
        <f>'M3C 2020-21 Histoir OR hypotez1'!D246</f>
        <v>DOL6DH35
LOL6DH35</v>
      </c>
      <c r="D255" s="11"/>
      <c r="E255" s="6" t="s">
        <v>179</v>
      </c>
      <c r="F255" s="6" t="s">
        <v>41</v>
      </c>
      <c r="G255" s="8"/>
      <c r="H255" s="10"/>
      <c r="I255" s="10"/>
      <c r="J255" s="26"/>
      <c r="K255" s="234">
        <v>3</v>
      </c>
      <c r="L255" s="230">
        <v>187</v>
      </c>
      <c r="M255" s="196">
        <f t="shared" si="24"/>
        <v>1.6042780748663104</v>
      </c>
      <c r="N255" s="256">
        <f>'M3C 2020-21 Histoir OR hypotez1'!N246</f>
        <v>30</v>
      </c>
      <c r="O255" s="256">
        <f>'M3C 2020-21 Histoir OR hypotez1'!P246</f>
        <v>0</v>
      </c>
      <c r="P255" s="26">
        <f>'M3C 2020-21 Histoir OR hypotez1'!S246</f>
        <v>0</v>
      </c>
      <c r="Q255" s="187">
        <f t="shared" si="22"/>
        <v>0.72192513368983968</v>
      </c>
      <c r="R255" s="52">
        <v>1.5</v>
      </c>
      <c r="S255" s="53">
        <v>1</v>
      </c>
      <c r="T255" s="53">
        <v>30</v>
      </c>
      <c r="U255" s="53">
        <v>45</v>
      </c>
      <c r="V255" s="186">
        <f>U255*M255%</f>
        <v>0.72192513368983968</v>
      </c>
      <c r="W255" s="53"/>
      <c r="X255" s="53"/>
      <c r="Y255" s="53"/>
      <c r="Z255" s="53"/>
      <c r="AA255" s="53"/>
      <c r="AB255" s="53"/>
      <c r="AC255" s="53"/>
      <c r="AD255" s="46"/>
      <c r="AE255" s="46"/>
      <c r="AF255" s="46"/>
      <c r="AG255" s="46"/>
      <c r="AH255" s="46"/>
      <c r="AI255" s="46"/>
      <c r="AJ255" s="46"/>
      <c r="AK255" s="46"/>
    </row>
    <row r="256" spans="1:37" ht="30.75" customHeight="1" x14ac:dyDescent="0.25">
      <c r="A256" s="1" t="s">
        <v>113</v>
      </c>
      <c r="B256" s="21" t="str">
        <f>'M3C 2020-21 Histoir OR hypotez1'!C245</f>
        <v>Droit de l'Union Européenne</v>
      </c>
      <c r="C256" s="5" t="str">
        <f>'M3C 2020-21 Histoir OR hypotez1'!D245</f>
        <v>DOL6DH39
LOL6DH39</v>
      </c>
      <c r="D256" s="11"/>
      <c r="E256" s="6" t="s">
        <v>179</v>
      </c>
      <c r="F256" s="6" t="s">
        <v>41</v>
      </c>
      <c r="G256" s="8"/>
      <c r="H256" s="10"/>
      <c r="I256" s="10"/>
      <c r="J256" s="26"/>
      <c r="K256" s="234">
        <v>2</v>
      </c>
      <c r="L256" s="230">
        <v>200</v>
      </c>
      <c r="M256" s="196">
        <f t="shared" si="24"/>
        <v>1</v>
      </c>
      <c r="N256" s="256">
        <f>'M3C 2020-21 Histoir OR hypotez1'!N245</f>
        <v>30</v>
      </c>
      <c r="O256" s="256">
        <f>'M3C 2020-21 Histoir OR hypotez1'!P245</f>
        <v>0</v>
      </c>
      <c r="P256" s="26">
        <f>'M3C 2020-21 Histoir OR hypotez1'!S245</f>
        <v>0</v>
      </c>
      <c r="Q256" s="187">
        <f t="shared" si="22"/>
        <v>0.45</v>
      </c>
      <c r="R256" s="52">
        <v>1.5</v>
      </c>
      <c r="S256" s="53">
        <v>1</v>
      </c>
      <c r="T256" s="53">
        <v>30</v>
      </c>
      <c r="U256" s="53">
        <v>45</v>
      </c>
      <c r="V256" s="186">
        <f>U256*M256%</f>
        <v>0.45</v>
      </c>
      <c r="W256" s="53"/>
      <c r="X256" s="53"/>
      <c r="Y256" s="53"/>
      <c r="Z256" s="53"/>
      <c r="AA256" s="53"/>
      <c r="AB256" s="53"/>
      <c r="AC256" s="53"/>
      <c r="AD256" s="46"/>
      <c r="AE256" s="46"/>
      <c r="AF256" s="46"/>
      <c r="AG256" s="46"/>
      <c r="AH256" s="46"/>
      <c r="AI256" s="46"/>
      <c r="AJ256" s="46"/>
      <c r="AK256" s="46"/>
    </row>
    <row r="257" spans="1:37" ht="30.75" customHeight="1" x14ac:dyDescent="0.25">
      <c r="A257" s="188"/>
      <c r="B257" s="189" t="str">
        <f>'M3C 2020-21 Histoir OR hypotez1'!C248</f>
        <v>Choix UE spécialisation 1 parcours Histoire-Droit CM+TD S6 (1 UE au choix parmi 4)</v>
      </c>
      <c r="C257" s="169">
        <f>'M3C 2020-21 Histoir OR hypotez1'!D248</f>
        <v>0</v>
      </c>
      <c r="D257" s="166" t="s">
        <v>239</v>
      </c>
      <c r="E257" s="167"/>
      <c r="F257" s="167"/>
      <c r="G257" s="168">
        <v>1</v>
      </c>
      <c r="H257" s="165">
        <v>1</v>
      </c>
      <c r="I257" s="165">
        <v>1</v>
      </c>
      <c r="J257" s="169"/>
      <c r="K257" s="231"/>
      <c r="L257" s="232"/>
      <c r="M257" s="188"/>
      <c r="N257" s="169"/>
      <c r="O257" s="169"/>
      <c r="P257" s="171"/>
      <c r="Q257" s="172"/>
      <c r="R257" s="173"/>
      <c r="S257" s="174"/>
      <c r="T257" s="174"/>
      <c r="U257" s="174"/>
      <c r="V257" s="174"/>
      <c r="W257" s="174"/>
      <c r="X257" s="174"/>
      <c r="Y257" s="174"/>
      <c r="Z257" s="174"/>
      <c r="AA257" s="174"/>
      <c r="AB257" s="174"/>
      <c r="AC257" s="174"/>
      <c r="AD257" s="222"/>
      <c r="AE257" s="222"/>
      <c r="AF257" s="222"/>
      <c r="AG257" s="222"/>
      <c r="AH257" s="222"/>
      <c r="AI257" s="222"/>
      <c r="AJ257" s="222"/>
      <c r="AK257" s="222"/>
    </row>
    <row r="258" spans="1:37" ht="30.75" customHeight="1" x14ac:dyDescent="0.25">
      <c r="A258" s="1" t="s">
        <v>118</v>
      </c>
      <c r="B258" s="21" t="str">
        <f>'M3C 2020-21 Histoir OR hypotez1'!C249</f>
        <v>Droit du travail 2 - Relations collectives avec TD</v>
      </c>
      <c r="C258" s="24" t="str">
        <f>'M3C 2020-21 Histoir OR hypotez1'!D249</f>
        <v>?</v>
      </c>
      <c r="D258" s="11"/>
      <c r="E258" s="6" t="s">
        <v>179</v>
      </c>
      <c r="F258" s="6" t="s">
        <v>41</v>
      </c>
      <c r="G258" s="8"/>
      <c r="H258" s="10"/>
      <c r="I258" s="10"/>
      <c r="J258" s="10"/>
      <c r="K258" s="233">
        <v>3</v>
      </c>
      <c r="L258" s="233">
        <v>147</v>
      </c>
      <c r="M258" s="196">
        <f t="shared" si="24"/>
        <v>2.0408163265306123</v>
      </c>
      <c r="N258" s="256">
        <f>'M3C 2020-21 Histoir OR hypotez1'!N249</f>
        <v>30</v>
      </c>
      <c r="O258" s="256">
        <f>'M3C 2020-21 Histoir OR hypotez1'!P249</f>
        <v>15</v>
      </c>
      <c r="P258" s="26">
        <f>'M3C 2020-21 Histoir OR hypotez1'!S249</f>
        <v>0</v>
      </c>
      <c r="Q258" s="187">
        <f t="shared" si="22"/>
        <v>2.25</v>
      </c>
      <c r="R258" s="52"/>
      <c r="S258" s="53"/>
      <c r="T258" s="53"/>
      <c r="U258" s="53"/>
      <c r="V258" s="53"/>
      <c r="W258" s="53">
        <v>1</v>
      </c>
      <c r="X258" s="53">
        <v>1</v>
      </c>
      <c r="Y258" s="53">
        <v>15</v>
      </c>
      <c r="Z258" s="53">
        <f>X258*Y258</f>
        <v>15</v>
      </c>
      <c r="AA258" s="53">
        <f>Y258*Z258%</f>
        <v>2.25</v>
      </c>
      <c r="AB258" s="53"/>
      <c r="AC258" s="53"/>
      <c r="AD258" s="46"/>
      <c r="AE258" s="46"/>
      <c r="AF258" s="46"/>
      <c r="AG258" s="46"/>
      <c r="AH258" s="46"/>
      <c r="AI258" s="46"/>
      <c r="AJ258" s="46"/>
      <c r="AK258" s="46"/>
    </row>
    <row r="259" spans="1:37" ht="30.75" customHeight="1" x14ac:dyDescent="0.25">
      <c r="A259" s="1" t="s">
        <v>123</v>
      </c>
      <c r="B259" s="21" t="str">
        <f>'M3C 2020-21 Histoir OR hypotez1'!C252</f>
        <v>Libertés publiques et droits fondamentaux avec TD</v>
      </c>
      <c r="C259" s="24" t="str">
        <f>'M3C 2020-21 Histoir OR hypotez1'!D252</f>
        <v>?</v>
      </c>
      <c r="D259" s="11"/>
      <c r="E259" s="6" t="s">
        <v>179</v>
      </c>
      <c r="F259" s="6" t="s">
        <v>41</v>
      </c>
      <c r="G259" s="8"/>
      <c r="H259" s="10"/>
      <c r="I259" s="10"/>
      <c r="J259" s="10"/>
      <c r="K259" s="233">
        <v>2</v>
      </c>
      <c r="L259" s="233">
        <v>96</v>
      </c>
      <c r="M259" s="196">
        <f t="shared" si="24"/>
        <v>2.083333333333333</v>
      </c>
      <c r="N259" s="256">
        <f>'M3C 2020-21 Histoir OR hypotez1'!N252</f>
        <v>30</v>
      </c>
      <c r="O259" s="256">
        <f>'M3C 2020-21 Histoir OR hypotez1'!P252</f>
        <v>15</v>
      </c>
      <c r="P259" s="26">
        <f>'M3C 2020-21 Histoir OR hypotez1'!S252</f>
        <v>0</v>
      </c>
      <c r="Q259" s="187">
        <f t="shared" si="22"/>
        <v>2.25</v>
      </c>
      <c r="R259" s="52"/>
      <c r="S259" s="53"/>
      <c r="T259" s="53"/>
      <c r="U259" s="53"/>
      <c r="V259" s="53"/>
      <c r="W259" s="53">
        <v>1</v>
      </c>
      <c r="X259" s="53">
        <v>1</v>
      </c>
      <c r="Y259" s="53">
        <v>15</v>
      </c>
      <c r="Z259" s="53">
        <f>X259*Y259</f>
        <v>15</v>
      </c>
      <c r="AA259" s="53">
        <f>Y259*Z259%</f>
        <v>2.25</v>
      </c>
      <c r="AB259" s="53"/>
      <c r="AC259" s="53"/>
      <c r="AD259" s="46"/>
      <c r="AE259" s="46"/>
      <c r="AF259" s="46"/>
      <c r="AG259" s="46"/>
      <c r="AH259" s="46"/>
      <c r="AI259" s="46"/>
      <c r="AJ259" s="46"/>
      <c r="AK259" s="46"/>
    </row>
    <row r="260" spans="1:37" ht="30.75" customHeight="1" x14ac:dyDescent="0.25">
      <c r="A260" s="1" t="s">
        <v>126</v>
      </c>
      <c r="B260" s="21" t="str">
        <f>'M3C 2020-21 Histoir OR hypotez1'!C251</f>
        <v>Droit international public II  avec D</v>
      </c>
      <c r="C260" s="24" t="str">
        <f>'M3C 2020-21 Histoir OR hypotez1'!D251</f>
        <v>?</v>
      </c>
      <c r="D260" s="11"/>
      <c r="E260" s="6" t="s">
        <v>179</v>
      </c>
      <c r="F260" s="6" t="s">
        <v>41</v>
      </c>
      <c r="G260" s="8"/>
      <c r="H260" s="10"/>
      <c r="I260" s="10"/>
      <c r="J260" s="10"/>
      <c r="K260" s="233">
        <v>3</v>
      </c>
      <c r="L260" s="233">
        <v>42</v>
      </c>
      <c r="M260" s="196">
        <f t="shared" si="24"/>
        <v>7.1428571428571423</v>
      </c>
      <c r="N260" s="256">
        <f>'M3C 2020-21 Histoir OR hypotez1'!N251</f>
        <v>30</v>
      </c>
      <c r="O260" s="256">
        <f>'M3C 2020-21 Histoir OR hypotez1'!P251</f>
        <v>15</v>
      </c>
      <c r="P260" s="26">
        <f>'M3C 2020-21 Histoir OR hypotez1'!S251</f>
        <v>0</v>
      </c>
      <c r="Q260" s="187">
        <f t="shared" si="22"/>
        <v>2.25</v>
      </c>
      <c r="R260" s="52"/>
      <c r="S260" s="53"/>
      <c r="T260" s="53"/>
      <c r="U260" s="53"/>
      <c r="V260" s="53"/>
      <c r="W260" s="53">
        <v>1</v>
      </c>
      <c r="X260" s="53">
        <v>1</v>
      </c>
      <c r="Y260" s="53">
        <v>15</v>
      </c>
      <c r="Z260" s="53">
        <f>X260*Y260</f>
        <v>15</v>
      </c>
      <c r="AA260" s="53">
        <f>Y260*Z260%</f>
        <v>2.25</v>
      </c>
      <c r="AB260" s="53"/>
      <c r="AC260" s="53"/>
      <c r="AD260" s="46"/>
      <c r="AE260" s="46"/>
      <c r="AF260" s="46"/>
      <c r="AG260" s="46"/>
      <c r="AH260" s="46"/>
      <c r="AI260" s="46"/>
      <c r="AJ260" s="46"/>
      <c r="AK260" s="46"/>
    </row>
    <row r="261" spans="1:37" ht="30.75" customHeight="1" x14ac:dyDescent="0.25">
      <c r="A261" s="1" t="s">
        <v>176</v>
      </c>
      <c r="B261" s="21" t="str">
        <f>'M3C 2020-21 Histoir OR hypotez1'!C250</f>
        <v>Droit de l'Union Européenne avec TD</v>
      </c>
      <c r="C261" s="24" t="str">
        <f>'M3C 2020-21 Histoir OR hypotez1'!D250</f>
        <v>?</v>
      </c>
      <c r="D261" s="11"/>
      <c r="E261" s="6" t="s">
        <v>179</v>
      </c>
      <c r="F261" s="6" t="s">
        <v>41</v>
      </c>
      <c r="G261" s="8"/>
      <c r="H261" s="10"/>
      <c r="I261" s="10"/>
      <c r="J261" s="10"/>
      <c r="K261" s="233">
        <v>2</v>
      </c>
      <c r="L261" s="233">
        <v>50</v>
      </c>
      <c r="M261" s="196">
        <f t="shared" si="24"/>
        <v>4</v>
      </c>
      <c r="N261" s="256">
        <f>'M3C 2020-21 Histoir OR hypotez1'!N250</f>
        <v>30</v>
      </c>
      <c r="O261" s="256">
        <f>'M3C 2020-21 Histoir OR hypotez1'!P250</f>
        <v>15</v>
      </c>
      <c r="P261" s="26">
        <f>'M3C 2020-21 Histoir OR hypotez1'!S250</f>
        <v>0</v>
      </c>
      <c r="Q261" s="187">
        <f t="shared" si="22"/>
        <v>2.25</v>
      </c>
      <c r="R261" s="52"/>
      <c r="S261" s="53"/>
      <c r="T261" s="53"/>
      <c r="U261" s="53"/>
      <c r="V261" s="53"/>
      <c r="W261" s="53">
        <v>1</v>
      </c>
      <c r="X261" s="53">
        <v>1</v>
      </c>
      <c r="Y261" s="53">
        <v>15</v>
      </c>
      <c r="Z261" s="53">
        <f>X261*Y261</f>
        <v>15</v>
      </c>
      <c r="AA261" s="53">
        <f>Y261*Z261%</f>
        <v>2.25</v>
      </c>
      <c r="AB261" s="53"/>
      <c r="AC261" s="53"/>
      <c r="AD261" s="46"/>
      <c r="AE261" s="46"/>
      <c r="AF261" s="46"/>
      <c r="AG261" s="46"/>
      <c r="AH261" s="46"/>
      <c r="AI261" s="46"/>
      <c r="AJ261" s="46"/>
      <c r="AK261" s="46"/>
    </row>
    <row r="262" spans="1:37" ht="23.25" customHeight="1" x14ac:dyDescent="0.25">
      <c r="A262" s="1856"/>
      <c r="B262" s="1839" t="s">
        <v>278</v>
      </c>
      <c r="C262" s="1840"/>
      <c r="D262" s="1840"/>
      <c r="E262" s="1840"/>
      <c r="F262" s="1840"/>
      <c r="G262" s="1840"/>
      <c r="H262" s="1840"/>
      <c r="I262" s="1840"/>
      <c r="J262" s="1840"/>
      <c r="K262" s="1840"/>
      <c r="L262" s="1840"/>
      <c r="M262" s="1840"/>
      <c r="N262" s="221">
        <v>90</v>
      </c>
      <c r="O262" s="209">
        <v>212</v>
      </c>
      <c r="P262" s="209"/>
      <c r="Q262" s="210"/>
      <c r="R262" s="148"/>
      <c r="S262" s="149"/>
      <c r="T262" s="149"/>
      <c r="U262" s="149"/>
      <c r="V262" s="149"/>
      <c r="W262" s="149"/>
      <c r="X262" s="149"/>
      <c r="Y262" s="149"/>
      <c r="Z262" s="149"/>
      <c r="AA262" s="149"/>
      <c r="AB262" s="149"/>
      <c r="AC262" s="149"/>
      <c r="AD262" s="112"/>
      <c r="AE262" s="112"/>
      <c r="AF262" s="112"/>
      <c r="AG262" s="112"/>
      <c r="AH262" s="112"/>
      <c r="AI262" s="112"/>
      <c r="AJ262" s="112"/>
      <c r="AK262" s="112"/>
    </row>
    <row r="263" spans="1:37" ht="23.25" customHeight="1" x14ac:dyDescent="0.25">
      <c r="A263" s="1857"/>
      <c r="B263" s="1839" t="s">
        <v>279</v>
      </c>
      <c r="C263" s="1840"/>
      <c r="D263" s="1840"/>
      <c r="E263" s="1840"/>
      <c r="F263" s="1840"/>
      <c r="G263" s="1840"/>
      <c r="H263" s="1840"/>
      <c r="I263" s="1840"/>
      <c r="J263" s="1840"/>
      <c r="K263" s="1840"/>
      <c r="L263" s="1840"/>
      <c r="M263" s="1840"/>
      <c r="N263" s="209">
        <v>93</v>
      </c>
      <c r="O263" s="209">
        <v>210</v>
      </c>
      <c r="P263" s="209"/>
      <c r="Q263" s="210"/>
      <c r="R263" s="148"/>
      <c r="S263" s="149"/>
      <c r="T263" s="149"/>
      <c r="U263" s="149"/>
      <c r="V263" s="149"/>
      <c r="W263" s="149"/>
      <c r="X263" s="149"/>
      <c r="Y263" s="149"/>
      <c r="Z263" s="149"/>
      <c r="AA263" s="149"/>
      <c r="AB263" s="149"/>
      <c r="AC263" s="149"/>
      <c r="AD263" s="112"/>
      <c r="AE263" s="112"/>
      <c r="AF263" s="218"/>
      <c r="AG263" s="112"/>
      <c r="AH263" s="218"/>
      <c r="AI263" s="112"/>
      <c r="AJ263" s="218"/>
      <c r="AK263" s="218"/>
    </row>
    <row r="264" spans="1:37" ht="23.25" customHeight="1" x14ac:dyDescent="0.25">
      <c r="A264" s="1857"/>
      <c r="B264" s="1839" t="s">
        <v>280</v>
      </c>
      <c r="C264" s="1840"/>
      <c r="D264" s="1840"/>
      <c r="E264" s="1840"/>
      <c r="F264" s="1840"/>
      <c r="G264" s="1840"/>
      <c r="H264" s="1840"/>
      <c r="I264" s="1840"/>
      <c r="J264" s="1840"/>
      <c r="K264" s="1840"/>
      <c r="L264" s="1840"/>
      <c r="M264" s="1840"/>
      <c r="N264" s="209">
        <v>180</v>
      </c>
      <c r="O264" s="209">
        <v>105</v>
      </c>
      <c r="P264" s="209"/>
      <c r="Q264" s="210"/>
      <c r="R264" s="148"/>
      <c r="S264" s="149"/>
      <c r="T264" s="149"/>
      <c r="U264" s="149"/>
      <c r="V264" s="149"/>
      <c r="W264" s="149"/>
      <c r="X264" s="149"/>
      <c r="Y264" s="149"/>
      <c r="Z264" s="149"/>
      <c r="AA264" s="149"/>
      <c r="AB264" s="149"/>
      <c r="AC264" s="149"/>
      <c r="AD264" s="112"/>
      <c r="AE264" s="112"/>
      <c r="AF264" s="218"/>
      <c r="AG264" s="112"/>
      <c r="AH264" s="218"/>
      <c r="AI264" s="112"/>
      <c r="AJ264" s="218"/>
      <c r="AK264" s="218"/>
    </row>
    <row r="265" spans="1:37" ht="23.25" customHeight="1" thickBot="1" x14ac:dyDescent="0.3">
      <c r="A265" s="1858"/>
      <c r="B265" s="236"/>
      <c r="C265" s="237"/>
      <c r="D265" s="1841" t="s">
        <v>281</v>
      </c>
      <c r="E265" s="1842"/>
      <c r="F265" s="1842"/>
      <c r="G265" s="1842"/>
      <c r="H265" s="1842"/>
      <c r="I265" s="1842"/>
      <c r="J265" s="1842"/>
      <c r="K265" s="1842"/>
      <c r="L265" s="1842"/>
      <c r="M265" s="1842"/>
      <c r="N265" s="1842"/>
      <c r="O265" s="1842"/>
      <c r="P265" s="1843"/>
      <c r="Q265" s="210">
        <f>SUM(Q225:Q261)</f>
        <v>377.49117307532549</v>
      </c>
      <c r="R265" s="148"/>
      <c r="S265" s="155"/>
      <c r="T265" s="149"/>
      <c r="U265" s="149"/>
      <c r="V265" s="149"/>
      <c r="W265" s="149"/>
      <c r="X265" s="149"/>
      <c r="Y265" s="149"/>
      <c r="Z265" s="149"/>
      <c r="AA265" s="149"/>
      <c r="AB265" s="149"/>
      <c r="AC265" s="149"/>
      <c r="AD265" s="117"/>
      <c r="AE265" s="117"/>
      <c r="AF265" s="117"/>
      <c r="AG265" s="117"/>
      <c r="AH265" s="117"/>
      <c r="AI265" s="117"/>
      <c r="AJ265" s="117"/>
      <c r="AK265" s="117"/>
    </row>
    <row r="266" spans="1:37" ht="26.25" customHeight="1" x14ac:dyDescent="0.25">
      <c r="A266" s="1847"/>
      <c r="B266" s="1849" t="s">
        <v>282</v>
      </c>
      <c r="C266" s="1850"/>
      <c r="D266" s="1850"/>
      <c r="E266" s="1850"/>
      <c r="F266" s="1850"/>
      <c r="G266" s="1850"/>
      <c r="H266" s="1850"/>
      <c r="I266" s="1850"/>
      <c r="J266" s="1850"/>
      <c r="K266" s="1850"/>
      <c r="L266" s="1850"/>
      <c r="M266" s="1850"/>
      <c r="N266" s="241">
        <f t="shared" ref="N266:O268" si="25">N132+N171+N216+N262</f>
        <v>422</v>
      </c>
      <c r="O266" s="241">
        <f t="shared" si="25"/>
        <v>654</v>
      </c>
      <c r="P266" s="1851"/>
      <c r="Q266" s="1851"/>
      <c r="R266" s="1851"/>
      <c r="S266" s="1851"/>
      <c r="T266" s="1851"/>
      <c r="U266" s="1851"/>
      <c r="V266" s="1851"/>
      <c r="W266" s="1851"/>
      <c r="X266" s="1851"/>
      <c r="Y266" s="1851"/>
      <c r="Z266" s="1851"/>
      <c r="AA266" s="1851"/>
      <c r="AB266" s="1851"/>
      <c r="AC266" s="1851"/>
      <c r="AD266" s="1851"/>
      <c r="AE266" s="1851"/>
      <c r="AF266" s="1851"/>
      <c r="AG266" s="1851"/>
      <c r="AH266" s="1851"/>
      <c r="AI266" s="1851"/>
      <c r="AJ266" s="1851"/>
      <c r="AK266" s="1851"/>
    </row>
    <row r="267" spans="1:37" ht="26.25" customHeight="1" x14ac:dyDescent="0.25">
      <c r="A267" s="1847"/>
      <c r="B267" s="1852" t="s">
        <v>283</v>
      </c>
      <c r="C267" s="1853"/>
      <c r="D267" s="1853"/>
      <c r="E267" s="1853"/>
      <c r="F267" s="1853"/>
      <c r="G267" s="1853"/>
      <c r="H267" s="1853"/>
      <c r="I267" s="1853"/>
      <c r="J267" s="1853"/>
      <c r="K267" s="1853"/>
      <c r="L267" s="1853"/>
      <c r="M267" s="1853"/>
      <c r="N267" s="239">
        <f t="shared" si="25"/>
        <v>382</v>
      </c>
      <c r="O267" s="240">
        <f t="shared" si="25"/>
        <v>704</v>
      </c>
      <c r="P267" s="1851"/>
      <c r="Q267" s="1851"/>
      <c r="R267" s="1851"/>
      <c r="S267" s="1851"/>
      <c r="T267" s="1851"/>
      <c r="U267" s="1851"/>
      <c r="V267" s="1851"/>
      <c r="W267" s="1851"/>
      <c r="X267" s="1851"/>
      <c r="Y267" s="1851"/>
      <c r="Z267" s="1851"/>
      <c r="AA267" s="1851"/>
      <c r="AB267" s="1851"/>
      <c r="AC267" s="1851"/>
      <c r="AD267" s="1851"/>
      <c r="AE267" s="1851"/>
      <c r="AF267" s="1851"/>
      <c r="AG267" s="1851"/>
      <c r="AH267" s="1851"/>
      <c r="AI267" s="1851"/>
      <c r="AJ267" s="1851"/>
      <c r="AK267" s="1851"/>
    </row>
    <row r="268" spans="1:37" ht="32.25" customHeight="1" thickBot="1" x14ac:dyDescent="0.3">
      <c r="A268" s="1848"/>
      <c r="B268" s="1854" t="s">
        <v>284</v>
      </c>
      <c r="C268" s="1855"/>
      <c r="D268" s="1855"/>
      <c r="E268" s="1855"/>
      <c r="F268" s="1855"/>
      <c r="G268" s="1855"/>
      <c r="H268" s="1855"/>
      <c r="I268" s="1855"/>
      <c r="J268" s="1855"/>
      <c r="K268" s="1855"/>
      <c r="L268" s="1855"/>
      <c r="M268" s="1855"/>
      <c r="N268" s="240">
        <f t="shared" si="25"/>
        <v>677</v>
      </c>
      <c r="O268" s="240">
        <f t="shared" si="25"/>
        <v>417</v>
      </c>
      <c r="P268" s="1851"/>
      <c r="Q268" s="1851"/>
      <c r="R268" s="1851"/>
      <c r="S268" s="1851"/>
      <c r="T268" s="1851"/>
      <c r="U268" s="1851"/>
      <c r="V268" s="1851"/>
      <c r="W268" s="1851"/>
      <c r="X268" s="1851"/>
      <c r="Y268" s="1851"/>
      <c r="Z268" s="1851"/>
      <c r="AA268" s="1851"/>
      <c r="AB268" s="1851"/>
      <c r="AC268" s="1851"/>
      <c r="AD268" s="1851"/>
      <c r="AE268" s="1851"/>
      <c r="AF268" s="1851"/>
      <c r="AG268" s="1851"/>
      <c r="AH268" s="1851"/>
      <c r="AI268" s="1851"/>
      <c r="AJ268" s="1851"/>
      <c r="AK268" s="1851"/>
    </row>
    <row r="269" spans="1:37" ht="32.25" customHeight="1" x14ac:dyDescent="0.35">
      <c r="A269" s="238"/>
      <c r="B269" s="1832" t="s">
        <v>285</v>
      </c>
      <c r="C269" s="1833"/>
      <c r="D269" s="1833"/>
      <c r="E269" s="1833"/>
      <c r="F269" s="1833"/>
      <c r="G269" s="1833"/>
      <c r="H269" s="1833"/>
      <c r="I269" s="1833"/>
      <c r="J269" s="1833"/>
      <c r="K269" s="1833"/>
      <c r="L269" s="1833"/>
      <c r="M269" s="1833"/>
      <c r="N269" s="1834">
        <f>SUM(Q265,Q219,Q174,Q135)</f>
        <v>1669.9621480641774</v>
      </c>
      <c r="O269" s="1835"/>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row>
    <row r="273" spans="7:8" ht="15" customHeight="1" x14ac:dyDescent="0.2">
      <c r="G273" s="242" t="s">
        <v>286</v>
      </c>
    </row>
    <row r="274" spans="7:8" ht="15" customHeight="1" x14ac:dyDescent="0.2">
      <c r="G274" s="25" t="s">
        <v>287</v>
      </c>
      <c r="H274" s="243">
        <f>SUM(Q174,Q135)</f>
        <v>817.53750424407076</v>
      </c>
    </row>
    <row r="275" spans="7:8" ht="15" customHeight="1" x14ac:dyDescent="0.2">
      <c r="G275" s="25" t="s">
        <v>288</v>
      </c>
      <c r="H275" s="243">
        <f>SUM(Q265,Q219)</f>
        <v>852.42464382010655</v>
      </c>
    </row>
    <row r="276" spans="7:8" ht="15" customHeight="1" x14ac:dyDescent="0.2">
      <c r="H276" s="25">
        <v>1613.43</v>
      </c>
    </row>
  </sheetData>
  <mergeCells count="72">
    <mergeCell ref="N1:Q1"/>
    <mergeCell ref="A266:A268"/>
    <mergeCell ref="B266:M266"/>
    <mergeCell ref="P266:AK268"/>
    <mergeCell ref="B267:M267"/>
    <mergeCell ref="B268:M268"/>
    <mergeCell ref="A262:A265"/>
    <mergeCell ref="D135:P135"/>
    <mergeCell ref="B171:M171"/>
    <mergeCell ref="B172:M172"/>
    <mergeCell ref="B173:M173"/>
    <mergeCell ref="D174:P174"/>
    <mergeCell ref="B216:M216"/>
    <mergeCell ref="B90:M90"/>
    <mergeCell ref="B91:M91"/>
    <mergeCell ref="B92:M92"/>
    <mergeCell ref="B269:M269"/>
    <mergeCell ref="N269:O269"/>
    <mergeCell ref="B217:M217"/>
    <mergeCell ref="B218:M218"/>
    <mergeCell ref="D219:P219"/>
    <mergeCell ref="B262:M262"/>
    <mergeCell ref="B263:M263"/>
    <mergeCell ref="B264:M264"/>
    <mergeCell ref="D265:P265"/>
    <mergeCell ref="B132:M132"/>
    <mergeCell ref="B133:M133"/>
    <mergeCell ref="B134:M134"/>
    <mergeCell ref="AK2:AK3"/>
    <mergeCell ref="B41:M41"/>
    <mergeCell ref="B42:M42"/>
    <mergeCell ref="B43:M43"/>
    <mergeCell ref="B44:M44"/>
    <mergeCell ref="B89:M89"/>
    <mergeCell ref="AE2:AE3"/>
    <mergeCell ref="AF2:AF3"/>
    <mergeCell ref="AG2:AG3"/>
    <mergeCell ref="AH2:AH3"/>
    <mergeCell ref="AI2:AI3"/>
    <mergeCell ref="AJ2:AJ3"/>
    <mergeCell ref="Y2:Y3"/>
    <mergeCell ref="X2:X3"/>
    <mergeCell ref="R1:V1"/>
    <mergeCell ref="W1:AA1"/>
    <mergeCell ref="AB1:AF1"/>
    <mergeCell ref="AG1:AK1"/>
    <mergeCell ref="S2:S3"/>
    <mergeCell ref="T2:T3"/>
    <mergeCell ref="U2:U3"/>
    <mergeCell ref="V2:V3"/>
    <mergeCell ref="W2:W3"/>
    <mergeCell ref="Z2:Z3"/>
    <mergeCell ref="AA2:AA3"/>
    <mergeCell ref="AB2:AB3"/>
    <mergeCell ref="AC2:AC3"/>
    <mergeCell ref="AD2:AD3"/>
    <mergeCell ref="N2:N3"/>
    <mergeCell ref="O2:O3"/>
    <mergeCell ref="P2:P3"/>
    <mergeCell ref="Q2:Q3"/>
    <mergeCell ref="R2:R3"/>
    <mergeCell ref="G1:G3"/>
    <mergeCell ref="H1:H3"/>
    <mergeCell ref="I1:I3"/>
    <mergeCell ref="J1:J3"/>
    <mergeCell ref="K1:K3"/>
    <mergeCell ref="F1:F3"/>
    <mergeCell ref="A1:A3"/>
    <mergeCell ref="B1:B3"/>
    <mergeCell ref="C1:C3"/>
    <mergeCell ref="D1:D3"/>
    <mergeCell ref="E1: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52"/>
  <sheetViews>
    <sheetView showGridLines="0" view="pageBreakPreview" zoomScale="75" zoomScaleNormal="80" zoomScaleSheetLayoutView="75" workbookViewId="0">
      <pane xSplit="4" ySplit="93" topLeftCell="E187" activePane="bottomRight" state="frozen"/>
      <selection pane="topRight" activeCell="E1" sqref="E1"/>
      <selection pane="bottomLeft" activeCell="A94" sqref="A94"/>
      <selection pane="bottomRight" activeCell="B198" sqref="B198"/>
    </sheetView>
  </sheetViews>
  <sheetFormatPr baseColWidth="10" defaultColWidth="11.19921875" defaultRowHeight="15" customHeight="1" x14ac:dyDescent="0.2"/>
  <cols>
    <col min="1" max="2" width="8.8984375" style="283" customWidth="1"/>
    <col min="3" max="3" width="34.5" style="283" customWidth="1"/>
    <col min="4" max="4" width="8.09765625" style="431" customWidth="1"/>
    <col min="5" max="5" width="17.796875" style="391" customWidth="1"/>
    <col min="6" max="6" width="21.296875" style="391" customWidth="1"/>
    <col min="7" max="7" width="7.09765625" style="283" customWidth="1"/>
    <col min="8" max="8" width="12.296875" style="283" customWidth="1"/>
    <col min="9" max="9" width="5.59765625" style="283" customWidth="1"/>
    <col min="10" max="10" width="5.69921875" style="283" customWidth="1"/>
    <col min="11" max="11" width="14.3984375" style="283" customWidth="1"/>
    <col min="12" max="12" width="10.5" style="663" hidden="1" customWidth="1"/>
    <col min="13" max="13" width="7.69921875" style="283" hidden="1" customWidth="1"/>
    <col min="14" max="14" width="13.296875" style="391" hidden="1" customWidth="1"/>
    <col min="15" max="19" width="9" style="391" hidden="1" customWidth="1"/>
    <col min="20" max="21" width="32.296875" style="391" customWidth="1"/>
    <col min="22" max="22" width="8.69921875" style="391" customWidth="1"/>
    <col min="23" max="23" width="8.09765625" style="391" customWidth="1"/>
    <col min="24" max="24" width="8.59765625" style="391" customWidth="1"/>
    <col min="25" max="27" width="8.09765625" style="391" customWidth="1"/>
    <col min="28" max="28" width="9.59765625" style="391" customWidth="1"/>
    <col min="29" max="29" width="8.09765625" style="391" customWidth="1"/>
    <col min="30" max="31" width="31.59765625" style="391" customWidth="1"/>
    <col min="32" max="32" width="8.3984375" style="391" customWidth="1"/>
    <col min="33" max="33" width="8.09765625" style="391" customWidth="1"/>
    <col min="34" max="34" width="9.69921875" style="391" customWidth="1"/>
    <col min="35" max="37" width="8.09765625" style="391" customWidth="1"/>
    <col min="38" max="38" width="9.3984375" style="391" customWidth="1"/>
    <col min="39" max="39" width="8.09765625" style="391" customWidth="1"/>
    <col min="40" max="40" width="60.796875" style="467" customWidth="1"/>
    <col min="41" max="59" width="8.09765625" style="283" customWidth="1"/>
    <col min="60" max="60" width="10.5" style="283" customWidth="1"/>
    <col min="61" max="231" width="8.09765625" style="283" customWidth="1"/>
    <col min="232" max="16384" width="11.19921875" style="284"/>
  </cols>
  <sheetData>
    <row r="1" spans="1:60" ht="115.5" customHeight="1" x14ac:dyDescent="0.2">
      <c r="A1" s="1721" t="s">
        <v>629</v>
      </c>
      <c r="B1" s="1721" t="s">
        <v>334</v>
      </c>
      <c r="C1" s="1721" t="s">
        <v>1</v>
      </c>
      <c r="D1" s="1731" t="s">
        <v>2</v>
      </c>
      <c r="E1" s="1721" t="s">
        <v>3</v>
      </c>
      <c r="F1" s="1721" t="s">
        <v>4</v>
      </c>
      <c r="G1" s="1775" t="s">
        <v>5</v>
      </c>
      <c r="H1" s="1721" t="s">
        <v>6</v>
      </c>
      <c r="I1" s="1721" t="s">
        <v>7</v>
      </c>
      <c r="J1" s="1721" t="s">
        <v>8</v>
      </c>
      <c r="K1" s="1762" t="s">
        <v>630</v>
      </c>
      <c r="L1" s="1718" t="s">
        <v>9</v>
      </c>
      <c r="M1" s="1762" t="s">
        <v>631</v>
      </c>
      <c r="N1" s="1865" t="s">
        <v>1138</v>
      </c>
      <c r="O1" s="1866"/>
      <c r="P1" s="1866"/>
      <c r="Q1" s="1866"/>
      <c r="R1" s="1866"/>
      <c r="S1" s="1866"/>
      <c r="T1" s="1780" t="s">
        <v>1309</v>
      </c>
      <c r="U1" s="1781"/>
      <c r="V1" s="1736" t="s">
        <v>326</v>
      </c>
      <c r="W1" s="1737"/>
      <c r="X1" s="1737"/>
      <c r="Y1" s="1737"/>
      <c r="Z1" s="1737"/>
      <c r="AA1" s="1737"/>
      <c r="AB1" s="1737"/>
      <c r="AC1" s="1737"/>
      <c r="AD1" s="1860" t="s">
        <v>1310</v>
      </c>
      <c r="AE1" s="1861"/>
      <c r="AF1" s="1737" t="s">
        <v>327</v>
      </c>
      <c r="AG1" s="1737"/>
      <c r="AH1" s="1737"/>
      <c r="AI1" s="1737"/>
      <c r="AJ1" s="1737"/>
      <c r="AK1" s="1737"/>
      <c r="AL1" s="1737"/>
      <c r="AM1" s="1737"/>
      <c r="AN1" s="1793" t="s">
        <v>633</v>
      </c>
      <c r="BH1" s="1784" t="s">
        <v>632</v>
      </c>
    </row>
    <row r="2" spans="1:60" ht="33" customHeight="1" x14ac:dyDescent="0.2">
      <c r="A2" s="1722"/>
      <c r="B2" s="1722"/>
      <c r="C2" s="1722"/>
      <c r="D2" s="1732"/>
      <c r="E2" s="1722"/>
      <c r="F2" s="1722"/>
      <c r="G2" s="1776"/>
      <c r="H2" s="1778"/>
      <c r="I2" s="1722"/>
      <c r="J2" s="1722"/>
      <c r="K2" s="1763"/>
      <c r="L2" s="1719"/>
      <c r="M2" s="1763"/>
      <c r="N2" s="1867" t="s">
        <v>11</v>
      </c>
      <c r="O2" s="1867"/>
      <c r="P2" s="1867" t="s">
        <v>12</v>
      </c>
      <c r="Q2" s="1867"/>
      <c r="R2" s="1867" t="s">
        <v>13</v>
      </c>
      <c r="S2" s="1868"/>
      <c r="T2" s="1782"/>
      <c r="U2" s="1783"/>
      <c r="V2" s="1739" t="s">
        <v>328</v>
      </c>
      <c r="W2" s="1739"/>
      <c r="X2" s="1739"/>
      <c r="Y2" s="1739"/>
      <c r="Z2" s="1740" t="s">
        <v>329</v>
      </c>
      <c r="AA2" s="1740"/>
      <c r="AB2" s="1740"/>
      <c r="AC2" s="1883"/>
      <c r="AD2" s="1862"/>
      <c r="AE2" s="1863"/>
      <c r="AF2" s="1859" t="s">
        <v>328</v>
      </c>
      <c r="AG2" s="1739"/>
      <c r="AH2" s="1739"/>
      <c r="AI2" s="1739"/>
      <c r="AJ2" s="1740" t="s">
        <v>329</v>
      </c>
      <c r="AK2" s="1740"/>
      <c r="AL2" s="1740"/>
      <c r="AM2" s="1741"/>
      <c r="AN2" s="1763"/>
      <c r="BH2" s="1785"/>
    </row>
    <row r="3" spans="1:60" ht="52.5" customHeight="1" x14ac:dyDescent="0.2">
      <c r="A3" s="1723"/>
      <c r="B3" s="1723"/>
      <c r="C3" s="1723"/>
      <c r="D3" s="1733"/>
      <c r="E3" s="1723"/>
      <c r="F3" s="1723"/>
      <c r="G3" s="1777"/>
      <c r="H3" s="1779"/>
      <c r="I3" s="1723"/>
      <c r="J3" s="1723"/>
      <c r="K3" s="1764"/>
      <c r="L3" s="1720"/>
      <c r="M3" s="1764"/>
      <c r="N3" s="1315" t="s">
        <v>1139</v>
      </c>
      <c r="O3" s="1316" t="s">
        <v>1140</v>
      </c>
      <c r="P3" s="1315" t="s">
        <v>1139</v>
      </c>
      <c r="Q3" s="1316" t="s">
        <v>1140</v>
      </c>
      <c r="R3" s="1315" t="s">
        <v>1139</v>
      </c>
      <c r="S3" s="1316" t="s">
        <v>1140</v>
      </c>
      <c r="T3" s="1003" t="s">
        <v>328</v>
      </c>
      <c r="U3" s="1004" t="s">
        <v>329</v>
      </c>
      <c r="V3" s="522" t="s">
        <v>330</v>
      </c>
      <c r="W3" s="921" t="s">
        <v>308</v>
      </c>
      <c r="X3" s="921" t="s">
        <v>331</v>
      </c>
      <c r="Y3" s="921" t="s">
        <v>332</v>
      </c>
      <c r="Z3" s="404" t="s">
        <v>333</v>
      </c>
      <c r="AA3" s="922" t="s">
        <v>308</v>
      </c>
      <c r="AB3" s="922" t="s">
        <v>331</v>
      </c>
      <c r="AC3" s="1424" t="s">
        <v>332</v>
      </c>
      <c r="AD3" s="1471" t="s">
        <v>328</v>
      </c>
      <c r="AE3" s="1472" t="s">
        <v>329</v>
      </c>
      <c r="AF3" s="1447" t="s">
        <v>330</v>
      </c>
      <c r="AG3" s="921" t="s">
        <v>308</v>
      </c>
      <c r="AH3" s="921" t="s">
        <v>331</v>
      </c>
      <c r="AI3" s="921" t="s">
        <v>332</v>
      </c>
      <c r="AJ3" s="404" t="s">
        <v>333</v>
      </c>
      <c r="AK3" s="922" t="s">
        <v>308</v>
      </c>
      <c r="AL3" s="922" t="s">
        <v>331</v>
      </c>
      <c r="AM3" s="923" t="s">
        <v>332</v>
      </c>
      <c r="AN3" s="1794"/>
      <c r="BH3" s="1786"/>
    </row>
    <row r="4" spans="1:60" ht="15" hidden="1" customHeight="1" x14ac:dyDescent="0.2">
      <c r="A4" s="285"/>
      <c r="B4" s="285"/>
      <c r="C4" s="286" t="s">
        <v>14</v>
      </c>
      <c r="D4" s="633" t="s">
        <v>15</v>
      </c>
      <c r="E4" s="285"/>
      <c r="F4" s="285"/>
      <c r="G4" s="285"/>
      <c r="H4" s="285"/>
      <c r="I4" s="287"/>
      <c r="J4" s="287"/>
      <c r="K4" s="473"/>
      <c r="L4" s="661" t="s">
        <v>15</v>
      </c>
      <c r="M4" s="490"/>
      <c r="N4" s="287"/>
      <c r="O4" s="963"/>
      <c r="P4" s="287"/>
      <c r="Q4" s="991"/>
      <c r="R4" s="288"/>
      <c r="S4" s="288"/>
      <c r="T4" s="953"/>
      <c r="U4" s="953"/>
      <c r="V4" s="289"/>
      <c r="W4" s="289"/>
      <c r="X4" s="289"/>
      <c r="Y4" s="289"/>
      <c r="Z4" s="289"/>
      <c r="AA4" s="289"/>
      <c r="AB4" s="289"/>
      <c r="AC4" s="1425"/>
      <c r="AD4" s="1473"/>
      <c r="AE4" s="1474"/>
      <c r="AF4" s="1448"/>
      <c r="AG4" s="289"/>
      <c r="AH4" s="289"/>
      <c r="AI4" s="289"/>
      <c r="AJ4" s="289"/>
      <c r="AK4" s="289"/>
      <c r="AL4" s="289"/>
      <c r="AM4" s="453"/>
      <c r="AN4" s="464"/>
      <c r="BH4" s="490"/>
    </row>
    <row r="5" spans="1:60" ht="15" hidden="1" customHeight="1" x14ac:dyDescent="0.2">
      <c r="A5" s="285"/>
      <c r="B5" s="285"/>
      <c r="C5" s="290" t="s">
        <v>16</v>
      </c>
      <c r="D5" s="420"/>
      <c r="E5" s="285"/>
      <c r="F5" s="285"/>
      <c r="G5" s="285"/>
      <c r="H5" s="291"/>
      <c r="I5" s="287"/>
      <c r="J5" s="287"/>
      <c r="K5" s="473"/>
      <c r="L5" s="661"/>
      <c r="M5" s="473"/>
      <c r="N5" s="287"/>
      <c r="O5" s="963"/>
      <c r="P5" s="287"/>
      <c r="Q5" s="991"/>
      <c r="R5" s="288"/>
      <c r="S5" s="288"/>
      <c r="T5" s="953"/>
      <c r="U5" s="953"/>
      <c r="V5" s="289"/>
      <c r="W5" s="289"/>
      <c r="X5" s="289"/>
      <c r="Y5" s="289"/>
      <c r="Z5" s="289"/>
      <c r="AA5" s="289"/>
      <c r="AB5" s="289"/>
      <c r="AC5" s="1425"/>
      <c r="AD5" s="1473"/>
      <c r="AE5" s="1474"/>
      <c r="AF5" s="1448"/>
      <c r="AG5" s="289"/>
      <c r="AH5" s="289"/>
      <c r="AI5" s="289"/>
      <c r="AJ5" s="289"/>
      <c r="AK5" s="289"/>
      <c r="AL5" s="289"/>
      <c r="AM5" s="453"/>
      <c r="AN5" s="464"/>
      <c r="BH5" s="473"/>
    </row>
    <row r="6" spans="1:60" ht="15" hidden="1" customHeight="1" x14ac:dyDescent="0.2">
      <c r="A6" s="292" t="s">
        <v>17</v>
      </c>
      <c r="B6" s="292" t="s">
        <v>17</v>
      </c>
      <c r="C6" s="293" t="s">
        <v>18</v>
      </c>
      <c r="D6" s="417" t="s">
        <v>19</v>
      </c>
      <c r="E6" s="295" t="s">
        <v>20</v>
      </c>
      <c r="F6" s="295" t="s">
        <v>21</v>
      </c>
      <c r="G6" s="295" t="s">
        <v>22</v>
      </c>
      <c r="H6" s="296"/>
      <c r="I6" s="297" t="s">
        <v>23</v>
      </c>
      <c r="J6" s="297" t="s">
        <v>23</v>
      </c>
      <c r="K6" s="474"/>
      <c r="L6" s="615" t="s">
        <v>24</v>
      </c>
      <c r="M6" s="474"/>
      <c r="N6" s="298">
        <v>24</v>
      </c>
      <c r="O6" s="964"/>
      <c r="P6" s="298">
        <v>24</v>
      </c>
      <c r="Q6" s="764"/>
      <c r="R6" s="299"/>
      <c r="S6" s="299"/>
      <c r="T6" s="954"/>
      <c r="U6" s="954"/>
      <c r="V6" s="1869"/>
      <c r="W6" s="1715"/>
      <c r="X6" s="1715"/>
      <c r="Y6" s="1715"/>
      <c r="Z6" s="1715"/>
      <c r="AA6" s="1715"/>
      <c r="AB6" s="1715"/>
      <c r="AC6" s="1864"/>
      <c r="AD6" s="1475"/>
      <c r="AE6" s="1476"/>
      <c r="AF6" s="1864"/>
      <c r="AG6" s="1715"/>
      <c r="AH6" s="1715"/>
      <c r="AI6" s="1715"/>
      <c r="AJ6" s="920"/>
      <c r="AK6" s="920"/>
      <c r="AL6" s="920"/>
      <c r="AM6" s="454"/>
      <c r="AN6" s="464"/>
      <c r="BH6" s="474"/>
    </row>
    <row r="7" spans="1:60" ht="15" hidden="1" customHeight="1" x14ac:dyDescent="0.2">
      <c r="A7" s="292" t="s">
        <v>25</v>
      </c>
      <c r="B7" s="292" t="s">
        <v>25</v>
      </c>
      <c r="C7" s="293" t="s">
        <v>26</v>
      </c>
      <c r="D7" s="417" t="s">
        <v>27</v>
      </c>
      <c r="E7" s="295" t="s">
        <v>28</v>
      </c>
      <c r="F7" s="295" t="s">
        <v>29</v>
      </c>
      <c r="G7" s="295" t="s">
        <v>22</v>
      </c>
      <c r="H7" s="296"/>
      <c r="I7" s="297" t="s">
        <v>30</v>
      </c>
      <c r="J7" s="297" t="s">
        <v>30</v>
      </c>
      <c r="K7" s="474"/>
      <c r="L7" s="615" t="s">
        <v>31</v>
      </c>
      <c r="M7" s="474"/>
      <c r="N7" s="298">
        <v>20</v>
      </c>
      <c r="O7" s="964"/>
      <c r="P7" s="298"/>
      <c r="Q7" s="764"/>
      <c r="R7" s="299"/>
      <c r="S7" s="299"/>
      <c r="T7" s="954"/>
      <c r="U7" s="954"/>
      <c r="V7" s="388"/>
      <c r="W7" s="388"/>
      <c r="X7" s="388"/>
      <c r="Y7" s="388"/>
      <c r="Z7" s="389"/>
      <c r="AA7" s="389"/>
      <c r="AB7" s="389"/>
      <c r="AC7" s="1426"/>
      <c r="AD7" s="1475"/>
      <c r="AE7" s="1476"/>
      <c r="AF7" s="1449"/>
      <c r="AG7" s="388"/>
      <c r="AH7" s="388"/>
      <c r="AI7" s="388"/>
      <c r="AJ7" s="389"/>
      <c r="AK7" s="389"/>
      <c r="AL7" s="389"/>
      <c r="AM7" s="455"/>
      <c r="AN7" s="464"/>
      <c r="BH7" s="474"/>
    </row>
    <row r="8" spans="1:60" ht="15" hidden="1" customHeight="1" x14ac:dyDescent="0.2">
      <c r="A8" s="292" t="s">
        <v>32</v>
      </c>
      <c r="B8" s="292" t="s">
        <v>32</v>
      </c>
      <c r="C8" s="293" t="s">
        <v>33</v>
      </c>
      <c r="D8" s="417" t="s">
        <v>34</v>
      </c>
      <c r="E8" s="295" t="s">
        <v>28</v>
      </c>
      <c r="F8" s="295" t="s">
        <v>35</v>
      </c>
      <c r="G8" s="295" t="s">
        <v>22</v>
      </c>
      <c r="H8" s="296"/>
      <c r="I8" s="297" t="s">
        <v>36</v>
      </c>
      <c r="J8" s="297" t="s">
        <v>36</v>
      </c>
      <c r="K8" s="474"/>
      <c r="L8" s="615" t="s">
        <v>24</v>
      </c>
      <c r="M8" s="474"/>
      <c r="N8" s="298"/>
      <c r="O8" s="964"/>
      <c r="P8" s="298">
        <v>30</v>
      </c>
      <c r="Q8" s="764"/>
      <c r="R8" s="299"/>
      <c r="S8" s="299"/>
      <c r="T8" s="954"/>
      <c r="U8" s="954"/>
      <c r="V8" s="388"/>
      <c r="W8" s="388"/>
      <c r="X8" s="388"/>
      <c r="Y8" s="388"/>
      <c r="Z8" s="389"/>
      <c r="AA8" s="389"/>
      <c r="AB8" s="389"/>
      <c r="AC8" s="1426"/>
      <c r="AD8" s="1475"/>
      <c r="AE8" s="1476"/>
      <c r="AF8" s="1449"/>
      <c r="AG8" s="388"/>
      <c r="AH8" s="388"/>
      <c r="AI8" s="388"/>
      <c r="AJ8" s="389"/>
      <c r="AK8" s="389"/>
      <c r="AL8" s="389"/>
      <c r="AM8" s="455"/>
      <c r="AN8" s="464"/>
      <c r="BH8" s="474"/>
    </row>
    <row r="9" spans="1:60" ht="15" hidden="1" customHeight="1" x14ac:dyDescent="0.2">
      <c r="A9" s="292" t="s">
        <v>37</v>
      </c>
      <c r="B9" s="292" t="s">
        <v>37</v>
      </c>
      <c r="C9" s="293" t="s">
        <v>38</v>
      </c>
      <c r="D9" s="417" t="s">
        <v>39</v>
      </c>
      <c r="E9" s="295" t="s">
        <v>40</v>
      </c>
      <c r="F9" s="295" t="s">
        <v>29</v>
      </c>
      <c r="G9" s="295" t="s">
        <v>41</v>
      </c>
      <c r="H9" s="296"/>
      <c r="I9" s="297" t="s">
        <v>30</v>
      </c>
      <c r="J9" s="297" t="s">
        <v>30</v>
      </c>
      <c r="K9" s="474"/>
      <c r="L9" s="615" t="s">
        <v>42</v>
      </c>
      <c r="M9" s="474"/>
      <c r="N9" s="298">
        <v>20</v>
      </c>
      <c r="O9" s="964"/>
      <c r="P9" s="298"/>
      <c r="Q9" s="764"/>
      <c r="R9" s="299"/>
      <c r="S9" s="299"/>
      <c r="T9" s="954"/>
      <c r="U9" s="954"/>
      <c r="V9" s="388"/>
      <c r="W9" s="388"/>
      <c r="X9" s="388"/>
      <c r="Y9" s="388"/>
      <c r="Z9" s="389"/>
      <c r="AA9" s="389"/>
      <c r="AB9" s="389"/>
      <c r="AC9" s="1426"/>
      <c r="AD9" s="1475"/>
      <c r="AE9" s="1476"/>
      <c r="AF9" s="1449"/>
      <c r="AG9" s="388"/>
      <c r="AH9" s="388"/>
      <c r="AI9" s="388"/>
      <c r="AJ9" s="389"/>
      <c r="AK9" s="389"/>
      <c r="AL9" s="389"/>
      <c r="AM9" s="455"/>
      <c r="AN9" s="464"/>
      <c r="BH9" s="474"/>
    </row>
    <row r="10" spans="1:60" ht="15" hidden="1" customHeight="1" x14ac:dyDescent="0.2">
      <c r="A10" s="292" t="s">
        <v>43</v>
      </c>
      <c r="B10" s="292" t="s">
        <v>43</v>
      </c>
      <c r="C10" s="300" t="s">
        <v>44</v>
      </c>
      <c r="D10" s="417" t="s">
        <v>45</v>
      </c>
      <c r="E10" s="295" t="s">
        <v>40</v>
      </c>
      <c r="F10" s="295" t="s">
        <v>29</v>
      </c>
      <c r="G10" s="295" t="s">
        <v>41</v>
      </c>
      <c r="H10" s="296"/>
      <c r="I10" s="297" t="s">
        <v>30</v>
      </c>
      <c r="J10" s="297" t="s">
        <v>30</v>
      </c>
      <c r="K10" s="474"/>
      <c r="L10" s="615" t="s">
        <v>42</v>
      </c>
      <c r="M10" s="474"/>
      <c r="N10" s="298">
        <v>20</v>
      </c>
      <c r="O10" s="964"/>
      <c r="P10" s="298"/>
      <c r="Q10" s="764"/>
      <c r="R10" s="299"/>
      <c r="S10" s="299"/>
      <c r="T10" s="954"/>
      <c r="U10" s="954"/>
      <c r="V10" s="388"/>
      <c r="W10" s="388"/>
      <c r="X10" s="388"/>
      <c r="Y10" s="388"/>
      <c r="Z10" s="389"/>
      <c r="AA10" s="389"/>
      <c r="AB10" s="389"/>
      <c r="AC10" s="1426"/>
      <c r="AD10" s="1475"/>
      <c r="AE10" s="1476"/>
      <c r="AF10" s="1449"/>
      <c r="AG10" s="388"/>
      <c r="AH10" s="388"/>
      <c r="AI10" s="388"/>
      <c r="AJ10" s="389"/>
      <c r="AK10" s="389"/>
      <c r="AL10" s="389"/>
      <c r="AM10" s="455"/>
      <c r="AN10" s="464"/>
      <c r="BH10" s="474"/>
    </row>
    <row r="11" spans="1:60" ht="15" hidden="1" customHeight="1" x14ac:dyDescent="0.2">
      <c r="A11" s="292" t="s">
        <v>46</v>
      </c>
      <c r="B11" s="292" t="s">
        <v>46</v>
      </c>
      <c r="C11" s="300" t="s">
        <v>47</v>
      </c>
      <c r="D11" s="417" t="s">
        <v>48</v>
      </c>
      <c r="E11" s="295" t="s">
        <v>40</v>
      </c>
      <c r="F11" s="295" t="s">
        <v>29</v>
      </c>
      <c r="G11" s="295" t="s">
        <v>41</v>
      </c>
      <c r="H11" s="296"/>
      <c r="I11" s="297" t="s">
        <v>30</v>
      </c>
      <c r="J11" s="297" t="s">
        <v>30</v>
      </c>
      <c r="K11" s="474"/>
      <c r="L11" s="615" t="s">
        <v>42</v>
      </c>
      <c r="M11" s="474"/>
      <c r="N11" s="298">
        <v>20</v>
      </c>
      <c r="O11" s="964"/>
      <c r="P11" s="298"/>
      <c r="Q11" s="764"/>
      <c r="R11" s="299"/>
      <c r="S11" s="299"/>
      <c r="T11" s="954"/>
      <c r="U11" s="954"/>
      <c r="V11" s="388"/>
      <c r="W11" s="388"/>
      <c r="X11" s="388"/>
      <c r="Y11" s="388"/>
      <c r="Z11" s="389"/>
      <c r="AA11" s="389"/>
      <c r="AB11" s="389"/>
      <c r="AC11" s="1426"/>
      <c r="AD11" s="1475"/>
      <c r="AE11" s="1476"/>
      <c r="AF11" s="1449"/>
      <c r="AG11" s="388"/>
      <c r="AH11" s="388"/>
      <c r="AI11" s="388"/>
      <c r="AJ11" s="389"/>
      <c r="AK11" s="389"/>
      <c r="AL11" s="389"/>
      <c r="AM11" s="455"/>
      <c r="AN11" s="464"/>
      <c r="BH11" s="474"/>
    </row>
    <row r="12" spans="1:60" ht="15" hidden="1" customHeight="1" x14ac:dyDescent="0.2">
      <c r="A12" s="292" t="s">
        <v>49</v>
      </c>
      <c r="B12" s="292" t="s">
        <v>49</v>
      </c>
      <c r="C12" s="293" t="s">
        <v>50</v>
      </c>
      <c r="D12" s="417" t="s">
        <v>51</v>
      </c>
      <c r="E12" s="295" t="s">
        <v>40</v>
      </c>
      <c r="F12" s="295" t="s">
        <v>29</v>
      </c>
      <c r="G12" s="295" t="s">
        <v>41</v>
      </c>
      <c r="H12" s="296"/>
      <c r="I12" s="297" t="s">
        <v>36</v>
      </c>
      <c r="J12" s="297" t="s">
        <v>36</v>
      </c>
      <c r="K12" s="474"/>
      <c r="L12" s="615" t="s">
        <v>42</v>
      </c>
      <c r="M12" s="474"/>
      <c r="N12" s="298"/>
      <c r="O12" s="964"/>
      <c r="P12" s="298">
        <v>30</v>
      </c>
      <c r="Q12" s="764"/>
      <c r="R12" s="299"/>
      <c r="S12" s="299"/>
      <c r="T12" s="954"/>
      <c r="U12" s="954"/>
      <c r="V12" s="388"/>
      <c r="W12" s="388"/>
      <c r="X12" s="388"/>
      <c r="Y12" s="388"/>
      <c r="Z12" s="389"/>
      <c r="AA12" s="389"/>
      <c r="AB12" s="389"/>
      <c r="AC12" s="1426"/>
      <c r="AD12" s="1475"/>
      <c r="AE12" s="1476"/>
      <c r="AF12" s="1449"/>
      <c r="AG12" s="388"/>
      <c r="AH12" s="388"/>
      <c r="AI12" s="388"/>
      <c r="AJ12" s="389"/>
      <c r="AK12" s="389"/>
      <c r="AL12" s="389"/>
      <c r="AM12" s="455"/>
      <c r="AN12" s="464"/>
      <c r="BH12" s="474"/>
    </row>
    <row r="13" spans="1:60" ht="15" hidden="1" customHeight="1" x14ac:dyDescent="0.2">
      <c r="A13" s="292" t="s">
        <v>52</v>
      </c>
      <c r="B13" s="292" t="s">
        <v>52</v>
      </c>
      <c r="C13" s="293" t="s">
        <v>53</v>
      </c>
      <c r="D13" s="417" t="s">
        <v>54</v>
      </c>
      <c r="E13" s="295" t="s">
        <v>28</v>
      </c>
      <c r="F13" s="295" t="s">
        <v>55</v>
      </c>
      <c r="G13" s="295" t="s">
        <v>22</v>
      </c>
      <c r="H13" s="296"/>
      <c r="I13" s="297" t="s">
        <v>56</v>
      </c>
      <c r="J13" s="297" t="s">
        <v>56</v>
      </c>
      <c r="K13" s="474"/>
      <c r="L13" s="615" t="s">
        <v>57</v>
      </c>
      <c r="M13" s="474"/>
      <c r="N13" s="298"/>
      <c r="O13" s="964"/>
      <c r="P13" s="298">
        <v>15</v>
      </c>
      <c r="Q13" s="764"/>
      <c r="R13" s="299"/>
      <c r="S13" s="299"/>
      <c r="T13" s="954"/>
      <c r="U13" s="954"/>
      <c r="V13" s="388"/>
      <c r="W13" s="388"/>
      <c r="X13" s="388"/>
      <c r="Y13" s="388"/>
      <c r="Z13" s="389"/>
      <c r="AA13" s="389"/>
      <c r="AB13" s="389"/>
      <c r="AC13" s="1426"/>
      <c r="AD13" s="1475"/>
      <c r="AE13" s="1476"/>
      <c r="AF13" s="1449"/>
      <c r="AG13" s="388"/>
      <c r="AH13" s="388"/>
      <c r="AI13" s="388"/>
      <c r="AJ13" s="389"/>
      <c r="AK13" s="389"/>
      <c r="AL13" s="389"/>
      <c r="AM13" s="455"/>
      <c r="AN13" s="464"/>
      <c r="BH13" s="474"/>
    </row>
    <row r="14" spans="1:60" ht="15" hidden="1" customHeight="1" x14ac:dyDescent="0.2">
      <c r="A14" s="292" t="s">
        <v>58</v>
      </c>
      <c r="B14" s="292" t="s">
        <v>58</v>
      </c>
      <c r="C14" s="301" t="s">
        <v>59</v>
      </c>
      <c r="D14" s="418" t="s">
        <v>60</v>
      </c>
      <c r="E14" s="303" t="s">
        <v>40</v>
      </c>
      <c r="F14" s="304"/>
      <c r="G14" s="303" t="s">
        <v>41</v>
      </c>
      <c r="H14" s="305"/>
      <c r="I14" s="306"/>
      <c r="J14" s="306"/>
      <c r="K14" s="475"/>
      <c r="L14" s="639"/>
      <c r="M14" s="475"/>
      <c r="N14" s="306"/>
      <c r="O14" s="965"/>
      <c r="P14" s="306"/>
      <c r="Q14" s="992"/>
      <c r="R14" s="307"/>
      <c r="S14" s="307"/>
      <c r="T14" s="953"/>
      <c r="U14" s="953"/>
      <c r="V14" s="388"/>
      <c r="W14" s="388"/>
      <c r="X14" s="388"/>
      <c r="Y14" s="388"/>
      <c r="Z14" s="389"/>
      <c r="AA14" s="389"/>
      <c r="AB14" s="389"/>
      <c r="AC14" s="1426"/>
      <c r="AD14" s="1473"/>
      <c r="AE14" s="1474"/>
      <c r="AF14" s="1449"/>
      <c r="AG14" s="388"/>
      <c r="AH14" s="388"/>
      <c r="AI14" s="388"/>
      <c r="AJ14" s="389"/>
      <c r="AK14" s="389"/>
      <c r="AL14" s="389"/>
      <c r="AM14" s="455"/>
      <c r="AN14" s="464"/>
      <c r="BH14" s="475"/>
    </row>
    <row r="15" spans="1:60" ht="15" hidden="1" customHeight="1" x14ac:dyDescent="0.2">
      <c r="A15" s="292" t="s">
        <v>61</v>
      </c>
      <c r="B15" s="292" t="s">
        <v>61</v>
      </c>
      <c r="C15" s="308" t="s">
        <v>62</v>
      </c>
      <c r="D15" s="419" t="s">
        <v>63</v>
      </c>
      <c r="E15" s="295" t="s">
        <v>40</v>
      </c>
      <c r="F15" s="295" t="s">
        <v>64</v>
      </c>
      <c r="G15" s="295" t="s">
        <v>41</v>
      </c>
      <c r="H15" s="296"/>
      <c r="I15" s="297" t="s">
        <v>56</v>
      </c>
      <c r="J15" s="297" t="s">
        <v>56</v>
      </c>
      <c r="K15" s="474"/>
      <c r="L15" s="615"/>
      <c r="M15" s="476"/>
      <c r="N15" s="298"/>
      <c r="O15" s="964"/>
      <c r="P15" s="298">
        <v>18</v>
      </c>
      <c r="Q15" s="764"/>
      <c r="R15" s="299"/>
      <c r="S15" s="299"/>
      <c r="T15" s="954"/>
      <c r="U15" s="954"/>
      <c r="V15" s="388"/>
      <c r="W15" s="388"/>
      <c r="X15" s="388"/>
      <c r="Y15" s="388"/>
      <c r="Z15" s="389"/>
      <c r="AA15" s="389"/>
      <c r="AB15" s="389"/>
      <c r="AC15" s="1426"/>
      <c r="AD15" s="1475"/>
      <c r="AE15" s="1476"/>
      <c r="AF15" s="1449"/>
      <c r="AG15" s="388"/>
      <c r="AH15" s="388"/>
      <c r="AI15" s="388"/>
      <c r="AJ15" s="389"/>
      <c r="AK15" s="389"/>
      <c r="AL15" s="389"/>
      <c r="AM15" s="455"/>
      <c r="AN15" s="464"/>
      <c r="BH15" s="476"/>
    </row>
    <row r="16" spans="1:60" ht="15" hidden="1" customHeight="1" x14ac:dyDescent="0.2">
      <c r="A16" s="292" t="s">
        <v>65</v>
      </c>
      <c r="B16" s="292" t="s">
        <v>65</v>
      </c>
      <c r="C16" s="308" t="s">
        <v>66</v>
      </c>
      <c r="D16" s="419" t="s">
        <v>67</v>
      </c>
      <c r="E16" s="295" t="s">
        <v>40</v>
      </c>
      <c r="F16" s="295" t="s">
        <v>64</v>
      </c>
      <c r="G16" s="295" t="s">
        <v>41</v>
      </c>
      <c r="H16" s="296"/>
      <c r="I16" s="297" t="s">
        <v>56</v>
      </c>
      <c r="J16" s="297" t="s">
        <v>56</v>
      </c>
      <c r="K16" s="474"/>
      <c r="L16" s="615"/>
      <c r="M16" s="476"/>
      <c r="N16" s="298"/>
      <c r="O16" s="964"/>
      <c r="P16" s="298">
        <v>18</v>
      </c>
      <c r="Q16" s="764"/>
      <c r="R16" s="299"/>
      <c r="S16" s="299"/>
      <c r="T16" s="954"/>
      <c r="U16" s="954"/>
      <c r="V16" s="1869"/>
      <c r="W16" s="1715"/>
      <c r="X16" s="1715"/>
      <c r="Y16" s="1715"/>
      <c r="Z16" s="1715"/>
      <c r="AA16" s="1715"/>
      <c r="AB16" s="1715"/>
      <c r="AC16" s="1864"/>
      <c r="AD16" s="1475"/>
      <c r="AE16" s="1476"/>
      <c r="AF16" s="1864"/>
      <c r="AG16" s="1715"/>
      <c r="AH16" s="1715"/>
      <c r="AI16" s="1715"/>
      <c r="AJ16" s="920"/>
      <c r="AK16" s="920"/>
      <c r="AL16" s="920"/>
      <c r="AM16" s="456"/>
      <c r="AN16" s="464"/>
      <c r="BH16" s="476"/>
    </row>
    <row r="17" spans="1:60" ht="15" hidden="1" customHeight="1" x14ac:dyDescent="0.2">
      <c r="A17" s="292" t="s">
        <v>68</v>
      </c>
      <c r="B17" s="292" t="s">
        <v>68</v>
      </c>
      <c r="C17" s="308" t="s">
        <v>69</v>
      </c>
      <c r="D17" s="419" t="s">
        <v>70</v>
      </c>
      <c r="E17" s="295" t="s">
        <v>40</v>
      </c>
      <c r="F17" s="295" t="s">
        <v>64</v>
      </c>
      <c r="G17" s="295" t="s">
        <v>41</v>
      </c>
      <c r="H17" s="296"/>
      <c r="I17" s="297" t="s">
        <v>56</v>
      </c>
      <c r="J17" s="297" t="s">
        <v>56</v>
      </c>
      <c r="K17" s="474"/>
      <c r="L17" s="615"/>
      <c r="M17" s="476"/>
      <c r="N17" s="298"/>
      <c r="O17" s="964"/>
      <c r="P17" s="298">
        <v>18</v>
      </c>
      <c r="Q17" s="764"/>
      <c r="R17" s="299"/>
      <c r="S17" s="299"/>
      <c r="T17" s="954"/>
      <c r="U17" s="954"/>
      <c r="V17" s="388"/>
      <c r="W17" s="388"/>
      <c r="X17" s="388"/>
      <c r="Y17" s="388"/>
      <c r="Z17" s="389"/>
      <c r="AA17" s="389"/>
      <c r="AB17" s="389"/>
      <c r="AC17" s="1426"/>
      <c r="AD17" s="1475"/>
      <c r="AE17" s="1476"/>
      <c r="AF17" s="1449"/>
      <c r="AG17" s="388"/>
      <c r="AH17" s="388"/>
      <c r="AI17" s="388"/>
      <c r="AJ17" s="389"/>
      <c r="AK17" s="389"/>
      <c r="AL17" s="389"/>
      <c r="AM17" s="455"/>
      <c r="AN17" s="464"/>
      <c r="BH17" s="476"/>
    </row>
    <row r="18" spans="1:60" ht="15" hidden="1" customHeight="1" x14ac:dyDescent="0.2">
      <c r="A18" s="309"/>
      <c r="B18" s="309"/>
      <c r="C18" s="290" t="s">
        <v>71</v>
      </c>
      <c r="D18" s="420"/>
      <c r="E18" s="285"/>
      <c r="F18" s="285"/>
      <c r="G18" s="285"/>
      <c r="H18" s="310"/>
      <c r="I18" s="287"/>
      <c r="J18" s="287"/>
      <c r="K18" s="473"/>
      <c r="L18" s="661"/>
      <c r="M18" s="473"/>
      <c r="N18" s="287"/>
      <c r="O18" s="963"/>
      <c r="P18" s="287"/>
      <c r="Q18" s="991"/>
      <c r="R18" s="288"/>
      <c r="S18" s="288"/>
      <c r="T18" s="953"/>
      <c r="U18" s="953"/>
      <c r="V18" s="388"/>
      <c r="W18" s="388"/>
      <c r="X18" s="388"/>
      <c r="Y18" s="388"/>
      <c r="Z18" s="389"/>
      <c r="AA18" s="389"/>
      <c r="AB18" s="389"/>
      <c r="AC18" s="1426"/>
      <c r="AD18" s="1473"/>
      <c r="AE18" s="1474"/>
      <c r="AF18" s="1449"/>
      <c r="AG18" s="388"/>
      <c r="AH18" s="388"/>
      <c r="AI18" s="388"/>
      <c r="AJ18" s="389"/>
      <c r="AK18" s="389"/>
      <c r="AL18" s="389"/>
      <c r="AM18" s="455"/>
      <c r="AN18" s="464"/>
      <c r="BH18" s="473"/>
    </row>
    <row r="19" spans="1:60" ht="15" hidden="1" customHeight="1" x14ac:dyDescent="0.2">
      <c r="A19" s="292" t="s">
        <v>72</v>
      </c>
      <c r="B19" s="292" t="s">
        <v>72</v>
      </c>
      <c r="C19" s="300" t="s">
        <v>73</v>
      </c>
      <c r="D19" s="419" t="s">
        <v>74</v>
      </c>
      <c r="E19" s="295" t="s">
        <v>75</v>
      </c>
      <c r="F19" s="295" t="s">
        <v>76</v>
      </c>
      <c r="G19" s="295" t="s">
        <v>22</v>
      </c>
      <c r="H19" s="296"/>
      <c r="I19" s="297" t="s">
        <v>23</v>
      </c>
      <c r="J19" s="297" t="s">
        <v>23</v>
      </c>
      <c r="K19" s="474"/>
      <c r="L19" s="615" t="s">
        <v>31</v>
      </c>
      <c r="M19" s="474"/>
      <c r="N19" s="298">
        <v>24</v>
      </c>
      <c r="O19" s="964"/>
      <c r="P19" s="298">
        <v>24</v>
      </c>
      <c r="Q19" s="764"/>
      <c r="R19" s="299"/>
      <c r="S19" s="299"/>
      <c r="T19" s="954"/>
      <c r="U19" s="954"/>
      <c r="V19" s="388"/>
      <c r="W19" s="388"/>
      <c r="X19" s="388"/>
      <c r="Y19" s="388"/>
      <c r="Z19" s="389"/>
      <c r="AA19" s="389"/>
      <c r="AB19" s="389"/>
      <c r="AC19" s="1426"/>
      <c r="AD19" s="1475"/>
      <c r="AE19" s="1476"/>
      <c r="AF19" s="1449"/>
      <c r="AG19" s="388"/>
      <c r="AH19" s="388"/>
      <c r="AI19" s="388"/>
      <c r="AJ19" s="389"/>
      <c r="AK19" s="389"/>
      <c r="AL19" s="389"/>
      <c r="AM19" s="455"/>
      <c r="AN19" s="464"/>
      <c r="BH19" s="474"/>
    </row>
    <row r="20" spans="1:60" ht="15" hidden="1" customHeight="1" x14ac:dyDescent="0.2">
      <c r="A20" s="292" t="s">
        <v>77</v>
      </c>
      <c r="B20" s="292" t="s">
        <v>77</v>
      </c>
      <c r="C20" s="300" t="s">
        <v>78</v>
      </c>
      <c r="D20" s="419" t="s">
        <v>27</v>
      </c>
      <c r="E20" s="295" t="s">
        <v>79</v>
      </c>
      <c r="F20" s="295" t="s">
        <v>80</v>
      </c>
      <c r="G20" s="295" t="s">
        <v>22</v>
      </c>
      <c r="H20" s="296"/>
      <c r="I20" s="297" t="s">
        <v>30</v>
      </c>
      <c r="J20" s="297" t="s">
        <v>30</v>
      </c>
      <c r="K20" s="474"/>
      <c r="L20" s="615" t="s">
        <v>24</v>
      </c>
      <c r="M20" s="474"/>
      <c r="N20" s="298">
        <v>20</v>
      </c>
      <c r="O20" s="964"/>
      <c r="P20" s="298"/>
      <c r="Q20" s="764"/>
      <c r="R20" s="299"/>
      <c r="S20" s="299"/>
      <c r="T20" s="954"/>
      <c r="U20" s="954"/>
      <c r="V20" s="388"/>
      <c r="W20" s="388"/>
      <c r="X20" s="388"/>
      <c r="Y20" s="388"/>
      <c r="Z20" s="389"/>
      <c r="AA20" s="389"/>
      <c r="AB20" s="389"/>
      <c r="AC20" s="1426"/>
      <c r="AD20" s="1475"/>
      <c r="AE20" s="1476"/>
      <c r="AF20" s="1449"/>
      <c r="AG20" s="388"/>
      <c r="AH20" s="388"/>
      <c r="AI20" s="388"/>
      <c r="AJ20" s="389"/>
      <c r="AK20" s="389"/>
      <c r="AL20" s="389"/>
      <c r="AM20" s="455"/>
      <c r="AN20" s="464"/>
      <c r="BH20" s="474"/>
    </row>
    <row r="21" spans="1:60" ht="15" hidden="1" customHeight="1" x14ac:dyDescent="0.2">
      <c r="A21" s="292" t="s">
        <v>81</v>
      </c>
      <c r="B21" s="292" t="s">
        <v>81</v>
      </c>
      <c r="C21" s="300" t="s">
        <v>82</v>
      </c>
      <c r="D21" s="419" t="s">
        <v>83</v>
      </c>
      <c r="E21" s="295" t="s">
        <v>79</v>
      </c>
      <c r="F21" s="295" t="s">
        <v>80</v>
      </c>
      <c r="G21" s="295" t="s">
        <v>41</v>
      </c>
      <c r="H21" s="296"/>
      <c r="I21" s="297" t="s">
        <v>84</v>
      </c>
      <c r="J21" s="297" t="s">
        <v>84</v>
      </c>
      <c r="K21" s="474"/>
      <c r="L21" s="615" t="s">
        <v>85</v>
      </c>
      <c r="M21" s="474"/>
      <c r="N21" s="298">
        <v>18</v>
      </c>
      <c r="O21" s="964"/>
      <c r="P21" s="298">
        <v>18</v>
      </c>
      <c r="Q21" s="764"/>
      <c r="R21" s="299"/>
      <c r="S21" s="299"/>
      <c r="T21" s="954"/>
      <c r="U21" s="954"/>
      <c r="V21" s="388"/>
      <c r="W21" s="388"/>
      <c r="X21" s="388"/>
      <c r="Y21" s="388"/>
      <c r="Z21" s="389"/>
      <c r="AA21" s="389"/>
      <c r="AB21" s="389"/>
      <c r="AC21" s="1426"/>
      <c r="AD21" s="1475"/>
      <c r="AE21" s="1476"/>
      <c r="AF21" s="1449"/>
      <c r="AG21" s="388"/>
      <c r="AH21" s="388"/>
      <c r="AI21" s="388"/>
      <c r="AJ21" s="389"/>
      <c r="AK21" s="389"/>
      <c r="AL21" s="389"/>
      <c r="AM21" s="455"/>
      <c r="AN21" s="464"/>
      <c r="BH21" s="474"/>
    </row>
    <row r="22" spans="1:60" ht="15" hidden="1" customHeight="1" x14ac:dyDescent="0.2">
      <c r="A22" s="292" t="s">
        <v>86</v>
      </c>
      <c r="B22" s="292" t="s">
        <v>86</v>
      </c>
      <c r="C22" s="300" t="s">
        <v>87</v>
      </c>
      <c r="D22" s="419" t="s">
        <v>83</v>
      </c>
      <c r="E22" s="295" t="s">
        <v>79</v>
      </c>
      <c r="F22" s="295" t="s">
        <v>80</v>
      </c>
      <c r="G22" s="295" t="s">
        <v>41</v>
      </c>
      <c r="H22" s="296"/>
      <c r="I22" s="297" t="s">
        <v>56</v>
      </c>
      <c r="J22" s="297" t="s">
        <v>56</v>
      </c>
      <c r="K22" s="474"/>
      <c r="L22" s="615" t="s">
        <v>85</v>
      </c>
      <c r="M22" s="474"/>
      <c r="N22" s="298">
        <v>18</v>
      </c>
      <c r="O22" s="964"/>
      <c r="P22" s="298"/>
      <c r="Q22" s="764"/>
      <c r="R22" s="299"/>
      <c r="S22" s="299"/>
      <c r="T22" s="954"/>
      <c r="U22" s="954"/>
      <c r="V22" s="388"/>
      <c r="W22" s="388"/>
      <c r="X22" s="388"/>
      <c r="Y22" s="388"/>
      <c r="Z22" s="389"/>
      <c r="AA22" s="389"/>
      <c r="AB22" s="389"/>
      <c r="AC22" s="1426"/>
      <c r="AD22" s="1475"/>
      <c r="AE22" s="1476"/>
      <c r="AF22" s="1449"/>
      <c r="AG22" s="388"/>
      <c r="AH22" s="388"/>
      <c r="AI22" s="388"/>
      <c r="AJ22" s="389"/>
      <c r="AK22" s="389"/>
      <c r="AL22" s="389"/>
      <c r="AM22" s="455"/>
      <c r="AN22" s="464"/>
      <c r="BH22" s="474"/>
    </row>
    <row r="23" spans="1:60" ht="15" hidden="1" customHeight="1" x14ac:dyDescent="0.2">
      <c r="A23" s="292" t="s">
        <v>88</v>
      </c>
      <c r="B23" s="292" t="s">
        <v>88</v>
      </c>
      <c r="C23" s="300" t="s">
        <v>89</v>
      </c>
      <c r="D23" s="419" t="s">
        <v>90</v>
      </c>
      <c r="E23" s="295" t="s">
        <v>79</v>
      </c>
      <c r="F23" s="295" t="s">
        <v>80</v>
      </c>
      <c r="G23" s="295" t="s">
        <v>41</v>
      </c>
      <c r="H23" s="296"/>
      <c r="I23" s="297" t="s">
        <v>56</v>
      </c>
      <c r="J23" s="297" t="s">
        <v>56</v>
      </c>
      <c r="K23" s="474"/>
      <c r="L23" s="615" t="s">
        <v>85</v>
      </c>
      <c r="M23" s="474"/>
      <c r="N23" s="298"/>
      <c r="O23" s="964"/>
      <c r="P23" s="298">
        <v>18</v>
      </c>
      <c r="Q23" s="764"/>
      <c r="R23" s="299"/>
      <c r="S23" s="299"/>
      <c r="T23" s="954"/>
      <c r="U23" s="954"/>
      <c r="V23" s="388"/>
      <c r="W23" s="388"/>
      <c r="X23" s="388"/>
      <c r="Y23" s="388"/>
      <c r="Z23" s="389"/>
      <c r="AA23" s="389"/>
      <c r="AB23" s="389"/>
      <c r="AC23" s="1426"/>
      <c r="AD23" s="1475"/>
      <c r="AE23" s="1476"/>
      <c r="AF23" s="1449"/>
      <c r="AG23" s="388"/>
      <c r="AH23" s="388"/>
      <c r="AI23" s="388"/>
      <c r="AJ23" s="389"/>
      <c r="AK23" s="389"/>
      <c r="AL23" s="389"/>
      <c r="AM23" s="455"/>
      <c r="AN23" s="464"/>
      <c r="BH23" s="474"/>
    </row>
    <row r="24" spans="1:60" ht="15" hidden="1" customHeight="1" x14ac:dyDescent="0.2">
      <c r="A24" s="292" t="s">
        <v>91</v>
      </c>
      <c r="B24" s="292" t="s">
        <v>91</v>
      </c>
      <c r="C24" s="300" t="s">
        <v>92</v>
      </c>
      <c r="D24" s="419" t="s">
        <v>93</v>
      </c>
      <c r="E24" s="295" t="s">
        <v>79</v>
      </c>
      <c r="F24" s="295" t="s">
        <v>80</v>
      </c>
      <c r="G24" s="295" t="s">
        <v>41</v>
      </c>
      <c r="H24" s="296"/>
      <c r="I24" s="297" t="s">
        <v>36</v>
      </c>
      <c r="J24" s="297" t="s">
        <v>36</v>
      </c>
      <c r="K24" s="474"/>
      <c r="L24" s="615" t="s">
        <v>85</v>
      </c>
      <c r="M24" s="474"/>
      <c r="N24" s="298"/>
      <c r="O24" s="964"/>
      <c r="P24" s="298">
        <v>24</v>
      </c>
      <c r="Q24" s="764"/>
      <c r="R24" s="299"/>
      <c r="S24" s="299"/>
      <c r="T24" s="954"/>
      <c r="U24" s="954"/>
      <c r="V24" s="388"/>
      <c r="W24" s="388"/>
      <c r="X24" s="388"/>
      <c r="Y24" s="388"/>
      <c r="Z24" s="389"/>
      <c r="AA24" s="389"/>
      <c r="AB24" s="389"/>
      <c r="AC24" s="1426"/>
      <c r="AD24" s="1475"/>
      <c r="AE24" s="1476"/>
      <c r="AF24" s="1449"/>
      <c r="AG24" s="388"/>
      <c r="AH24" s="388"/>
      <c r="AI24" s="388"/>
      <c r="AJ24" s="389"/>
      <c r="AK24" s="389"/>
      <c r="AL24" s="389"/>
      <c r="AM24" s="455"/>
      <c r="AN24" s="464"/>
      <c r="BH24" s="474"/>
    </row>
    <row r="25" spans="1:60" ht="15" hidden="1" customHeight="1" x14ac:dyDescent="0.2">
      <c r="A25" s="311"/>
      <c r="B25" s="311"/>
      <c r="C25" s="312" t="s">
        <v>94</v>
      </c>
      <c r="D25" s="656"/>
      <c r="E25" s="313"/>
      <c r="F25" s="313"/>
      <c r="G25" s="313"/>
      <c r="H25" s="296"/>
      <c r="I25" s="298"/>
      <c r="J25" s="298"/>
      <c r="K25" s="476"/>
      <c r="L25" s="615"/>
      <c r="M25" s="476"/>
      <c r="N25" s="298"/>
      <c r="O25" s="964"/>
      <c r="P25" s="298"/>
      <c r="Q25" s="764"/>
      <c r="R25" s="299"/>
      <c r="S25" s="299"/>
      <c r="T25" s="954"/>
      <c r="U25" s="954"/>
      <c r="V25" s="388"/>
      <c r="W25" s="388"/>
      <c r="X25" s="388"/>
      <c r="Y25" s="388"/>
      <c r="Z25" s="389"/>
      <c r="AA25" s="389"/>
      <c r="AB25" s="389"/>
      <c r="AC25" s="1426"/>
      <c r="AD25" s="1475"/>
      <c r="AE25" s="1476"/>
      <c r="AF25" s="1449"/>
      <c r="AG25" s="388"/>
      <c r="AH25" s="388"/>
      <c r="AI25" s="388"/>
      <c r="AJ25" s="389"/>
      <c r="AK25" s="389"/>
      <c r="AL25" s="389"/>
      <c r="AM25" s="455"/>
      <c r="AN25" s="464"/>
      <c r="BH25" s="476"/>
    </row>
    <row r="26" spans="1:60" ht="15" hidden="1" customHeight="1" x14ac:dyDescent="0.2">
      <c r="A26" s="292" t="s">
        <v>95</v>
      </c>
      <c r="B26" s="292" t="s">
        <v>95</v>
      </c>
      <c r="C26" s="293" t="s">
        <v>53</v>
      </c>
      <c r="D26" s="417" t="s">
        <v>54</v>
      </c>
      <c r="E26" s="295" t="s">
        <v>96</v>
      </c>
      <c r="F26" s="295" t="s">
        <v>55</v>
      </c>
      <c r="G26" s="295" t="s">
        <v>22</v>
      </c>
      <c r="H26" s="296"/>
      <c r="I26" s="297" t="s">
        <v>56</v>
      </c>
      <c r="J26" s="297" t="s">
        <v>56</v>
      </c>
      <c r="K26" s="474"/>
      <c r="L26" s="615" t="s">
        <v>57</v>
      </c>
      <c r="M26" s="474"/>
      <c r="N26" s="298"/>
      <c r="O26" s="964"/>
      <c r="P26" s="298">
        <v>15</v>
      </c>
      <c r="Q26" s="764"/>
      <c r="R26" s="299"/>
      <c r="S26" s="299"/>
      <c r="T26" s="954"/>
      <c r="U26" s="954"/>
      <c r="V26" s="1869"/>
      <c r="W26" s="1715"/>
      <c r="X26" s="1715"/>
      <c r="Y26" s="1715"/>
      <c r="Z26" s="1715"/>
      <c r="AA26" s="1715"/>
      <c r="AB26" s="1715"/>
      <c r="AC26" s="1864"/>
      <c r="AD26" s="1475"/>
      <c r="AE26" s="1476"/>
      <c r="AF26" s="1864"/>
      <c r="AG26" s="1715"/>
      <c r="AH26" s="1715"/>
      <c r="AI26" s="1715"/>
      <c r="AJ26" s="920"/>
      <c r="AK26" s="920"/>
      <c r="AL26" s="920"/>
      <c r="AM26" s="456"/>
      <c r="AN26" s="464"/>
      <c r="BH26" s="474"/>
    </row>
    <row r="27" spans="1:60" ht="15" hidden="1" customHeight="1" x14ac:dyDescent="0.2">
      <c r="A27" s="309"/>
      <c r="B27" s="309"/>
      <c r="C27" s="290" t="s">
        <v>97</v>
      </c>
      <c r="D27" s="420"/>
      <c r="E27" s="285"/>
      <c r="F27" s="285"/>
      <c r="G27" s="285"/>
      <c r="H27" s="310"/>
      <c r="I27" s="287"/>
      <c r="J27" s="287"/>
      <c r="K27" s="473"/>
      <c r="L27" s="661"/>
      <c r="M27" s="473"/>
      <c r="N27" s="287"/>
      <c r="O27" s="963"/>
      <c r="P27" s="287"/>
      <c r="Q27" s="991"/>
      <c r="R27" s="288"/>
      <c r="S27" s="288"/>
      <c r="T27" s="953"/>
      <c r="U27" s="953"/>
      <c r="V27" s="388"/>
      <c r="W27" s="388"/>
      <c r="X27" s="388"/>
      <c r="Y27" s="388"/>
      <c r="Z27" s="389"/>
      <c r="AA27" s="389"/>
      <c r="AB27" s="389"/>
      <c r="AC27" s="1426"/>
      <c r="AD27" s="1473"/>
      <c r="AE27" s="1474"/>
      <c r="AF27" s="1449"/>
      <c r="AG27" s="388"/>
      <c r="AH27" s="388"/>
      <c r="AI27" s="388"/>
      <c r="AJ27" s="389"/>
      <c r="AK27" s="389"/>
      <c r="AL27" s="389"/>
      <c r="AM27" s="455"/>
      <c r="AN27" s="464"/>
      <c r="BH27" s="473"/>
    </row>
    <row r="28" spans="1:60" ht="15" hidden="1" customHeight="1" x14ac:dyDescent="0.2">
      <c r="A28" s="292" t="s">
        <v>98</v>
      </c>
      <c r="B28" s="292" t="s">
        <v>98</v>
      </c>
      <c r="C28" s="314" t="s">
        <v>99</v>
      </c>
      <c r="D28" s="419" t="s">
        <v>100</v>
      </c>
      <c r="E28" s="295" t="s">
        <v>101</v>
      </c>
      <c r="F28" s="295" t="s">
        <v>102</v>
      </c>
      <c r="G28" s="295" t="s">
        <v>41</v>
      </c>
      <c r="H28" s="296"/>
      <c r="I28" s="297" t="s">
        <v>23</v>
      </c>
      <c r="J28" s="297" t="s">
        <v>23</v>
      </c>
      <c r="K28" s="474"/>
      <c r="L28" s="615" t="s">
        <v>103</v>
      </c>
      <c r="M28" s="474"/>
      <c r="N28" s="298">
        <v>36</v>
      </c>
      <c r="O28" s="964"/>
      <c r="P28" s="298">
        <v>20</v>
      </c>
      <c r="Q28" s="764"/>
      <c r="R28" s="299"/>
      <c r="S28" s="299"/>
      <c r="T28" s="954"/>
      <c r="U28" s="954"/>
      <c r="V28" s="388"/>
      <c r="W28" s="388"/>
      <c r="X28" s="388"/>
      <c r="Y28" s="388"/>
      <c r="Z28" s="389"/>
      <c r="AA28" s="389"/>
      <c r="AB28" s="389"/>
      <c r="AC28" s="1426"/>
      <c r="AD28" s="1475"/>
      <c r="AE28" s="1476"/>
      <c r="AF28" s="1449"/>
      <c r="AG28" s="388"/>
      <c r="AH28" s="388"/>
      <c r="AI28" s="388"/>
      <c r="AJ28" s="389"/>
      <c r="AK28" s="389"/>
      <c r="AL28" s="389"/>
      <c r="AM28" s="455"/>
      <c r="AN28" s="464"/>
      <c r="BH28" s="474"/>
    </row>
    <row r="29" spans="1:60" ht="15" hidden="1" customHeight="1" x14ac:dyDescent="0.2">
      <c r="A29" s="292" t="s">
        <v>104</v>
      </c>
      <c r="B29" s="292" t="s">
        <v>104</v>
      </c>
      <c r="C29" s="293" t="s">
        <v>105</v>
      </c>
      <c r="D29" s="419" t="s">
        <v>106</v>
      </c>
      <c r="E29" s="295" t="s">
        <v>101</v>
      </c>
      <c r="F29" s="295" t="s">
        <v>102</v>
      </c>
      <c r="G29" s="295" t="s">
        <v>41</v>
      </c>
      <c r="H29" s="296"/>
      <c r="I29" s="297" t="s">
        <v>23</v>
      </c>
      <c r="J29" s="297" t="s">
        <v>23</v>
      </c>
      <c r="K29" s="474"/>
      <c r="L29" s="615" t="s">
        <v>56</v>
      </c>
      <c r="M29" s="474"/>
      <c r="N29" s="298">
        <v>36</v>
      </c>
      <c r="O29" s="964"/>
      <c r="P29" s="298">
        <v>20</v>
      </c>
      <c r="Q29" s="764"/>
      <c r="R29" s="299"/>
      <c r="S29" s="299"/>
      <c r="T29" s="954"/>
      <c r="U29" s="954"/>
      <c r="V29" s="388"/>
      <c r="W29" s="388"/>
      <c r="X29" s="388"/>
      <c r="Y29" s="388"/>
      <c r="Z29" s="389"/>
      <c r="AA29" s="389"/>
      <c r="AB29" s="389"/>
      <c r="AC29" s="1426"/>
      <c r="AD29" s="1475"/>
      <c r="AE29" s="1476"/>
      <c r="AF29" s="1449"/>
      <c r="AG29" s="388"/>
      <c r="AH29" s="388"/>
      <c r="AI29" s="388"/>
      <c r="AJ29" s="389"/>
      <c r="AK29" s="389"/>
      <c r="AL29" s="389"/>
      <c r="AM29" s="455"/>
      <c r="AN29" s="464"/>
      <c r="BH29" s="474"/>
    </row>
    <row r="30" spans="1:60" ht="15" hidden="1" customHeight="1" x14ac:dyDescent="0.2">
      <c r="A30" s="292" t="s">
        <v>107</v>
      </c>
      <c r="B30" s="292" t="s">
        <v>107</v>
      </c>
      <c r="C30" s="293" t="s">
        <v>33</v>
      </c>
      <c r="D30" s="417" t="s">
        <v>34</v>
      </c>
      <c r="E30" s="295" t="s">
        <v>101</v>
      </c>
      <c r="F30" s="295" t="s">
        <v>108</v>
      </c>
      <c r="G30" s="295" t="s">
        <v>22</v>
      </c>
      <c r="H30" s="296"/>
      <c r="I30" s="297" t="s">
        <v>84</v>
      </c>
      <c r="J30" s="297" t="s">
        <v>84</v>
      </c>
      <c r="K30" s="474"/>
      <c r="L30" s="615" t="s">
        <v>24</v>
      </c>
      <c r="M30" s="474"/>
      <c r="N30" s="298"/>
      <c r="O30" s="964"/>
      <c r="P30" s="298">
        <v>30</v>
      </c>
      <c r="Q30" s="764"/>
      <c r="R30" s="299"/>
      <c r="S30" s="299"/>
      <c r="T30" s="954"/>
      <c r="U30" s="954"/>
      <c r="V30" s="388"/>
      <c r="W30" s="388"/>
      <c r="X30" s="388"/>
      <c r="Y30" s="388"/>
      <c r="Z30" s="389"/>
      <c r="AA30" s="389"/>
      <c r="AB30" s="389"/>
      <c r="AC30" s="1426"/>
      <c r="AD30" s="1475"/>
      <c r="AE30" s="1476"/>
      <c r="AF30" s="1449"/>
      <c r="AG30" s="388"/>
      <c r="AH30" s="388"/>
      <c r="AI30" s="388"/>
      <c r="AJ30" s="389"/>
      <c r="AK30" s="389"/>
      <c r="AL30" s="389"/>
      <c r="AM30" s="455"/>
      <c r="AN30" s="464"/>
      <c r="BH30" s="474"/>
    </row>
    <row r="31" spans="1:60" ht="15" hidden="1" customHeight="1" x14ac:dyDescent="0.2">
      <c r="A31" s="292" t="s">
        <v>109</v>
      </c>
      <c r="B31" s="292" t="s">
        <v>109</v>
      </c>
      <c r="C31" s="293" t="s">
        <v>110</v>
      </c>
      <c r="D31" s="417" t="s">
        <v>111</v>
      </c>
      <c r="E31" s="295" t="s">
        <v>101</v>
      </c>
      <c r="F31" s="295" t="s">
        <v>112</v>
      </c>
      <c r="G31" s="295" t="s">
        <v>22</v>
      </c>
      <c r="H31" s="296"/>
      <c r="I31" s="297" t="s">
        <v>23</v>
      </c>
      <c r="J31" s="297" t="s">
        <v>23</v>
      </c>
      <c r="K31" s="474"/>
      <c r="L31" s="615" t="s">
        <v>24</v>
      </c>
      <c r="M31" s="474"/>
      <c r="N31" s="298">
        <v>24</v>
      </c>
      <c r="O31" s="964"/>
      <c r="P31" s="298">
        <v>24</v>
      </c>
      <c r="Q31" s="764"/>
      <c r="R31" s="299"/>
      <c r="S31" s="299"/>
      <c r="T31" s="954"/>
      <c r="U31" s="954"/>
      <c r="V31" s="388"/>
      <c r="W31" s="388"/>
      <c r="X31" s="388"/>
      <c r="Y31" s="388"/>
      <c r="Z31" s="389"/>
      <c r="AA31" s="389"/>
      <c r="AB31" s="389"/>
      <c r="AC31" s="1426"/>
      <c r="AD31" s="1475"/>
      <c r="AE31" s="1476"/>
      <c r="AF31" s="1449"/>
      <c r="AG31" s="388"/>
      <c r="AH31" s="388"/>
      <c r="AI31" s="388"/>
      <c r="AJ31" s="389"/>
      <c r="AK31" s="389"/>
      <c r="AL31" s="389"/>
      <c r="AM31" s="455"/>
      <c r="AN31" s="464"/>
      <c r="BH31" s="474"/>
    </row>
    <row r="32" spans="1:60" ht="15" hidden="1" customHeight="1" x14ac:dyDescent="0.2">
      <c r="A32" s="315" t="s">
        <v>113</v>
      </c>
      <c r="B32" s="315" t="s">
        <v>113</v>
      </c>
      <c r="C32" s="316" t="s">
        <v>59</v>
      </c>
      <c r="D32" s="418" t="s">
        <v>60</v>
      </c>
      <c r="E32" s="303" t="s">
        <v>101</v>
      </c>
      <c r="F32" s="304"/>
      <c r="G32" s="303" t="s">
        <v>41</v>
      </c>
      <c r="H32" s="305"/>
      <c r="I32" s="306"/>
      <c r="J32" s="306"/>
      <c r="K32" s="475"/>
      <c r="L32" s="639"/>
      <c r="M32" s="475"/>
      <c r="N32" s="306"/>
      <c r="O32" s="965"/>
      <c r="P32" s="306"/>
      <c r="Q32" s="992"/>
      <c r="R32" s="307"/>
      <c r="S32" s="307"/>
      <c r="T32" s="953"/>
      <c r="U32" s="953"/>
      <c r="V32" s="388"/>
      <c r="W32" s="388"/>
      <c r="X32" s="388"/>
      <c r="Y32" s="388"/>
      <c r="Z32" s="389"/>
      <c r="AA32" s="389"/>
      <c r="AB32" s="389"/>
      <c r="AC32" s="1426"/>
      <c r="AD32" s="1473"/>
      <c r="AE32" s="1474"/>
      <c r="AF32" s="1449"/>
      <c r="AG32" s="388"/>
      <c r="AH32" s="388"/>
      <c r="AI32" s="388"/>
      <c r="AJ32" s="389"/>
      <c r="AK32" s="389"/>
      <c r="AL32" s="389"/>
      <c r="AM32" s="455"/>
      <c r="AN32" s="464"/>
      <c r="BH32" s="475"/>
    </row>
    <row r="33" spans="1:60" ht="15" hidden="1" customHeight="1" x14ac:dyDescent="0.2">
      <c r="A33" s="292" t="s">
        <v>114</v>
      </c>
      <c r="B33" s="292" t="s">
        <v>114</v>
      </c>
      <c r="C33" s="308" t="s">
        <v>62</v>
      </c>
      <c r="D33" s="419" t="s">
        <v>63</v>
      </c>
      <c r="E33" s="313"/>
      <c r="F33" s="295" t="s">
        <v>64</v>
      </c>
      <c r="G33" s="295" t="s">
        <v>41</v>
      </c>
      <c r="H33" s="296"/>
      <c r="I33" s="297" t="s">
        <v>56</v>
      </c>
      <c r="J33" s="297" t="s">
        <v>56</v>
      </c>
      <c r="K33" s="474"/>
      <c r="L33" s="615"/>
      <c r="M33" s="476"/>
      <c r="N33" s="298"/>
      <c r="O33" s="964"/>
      <c r="P33" s="298">
        <v>18</v>
      </c>
      <c r="Q33" s="764"/>
      <c r="R33" s="299"/>
      <c r="S33" s="299"/>
      <c r="T33" s="954"/>
      <c r="U33" s="954"/>
      <c r="V33" s="388"/>
      <c r="W33" s="388"/>
      <c r="X33" s="388"/>
      <c r="Y33" s="388"/>
      <c r="Z33" s="389"/>
      <c r="AA33" s="389"/>
      <c r="AB33" s="389"/>
      <c r="AC33" s="1426"/>
      <c r="AD33" s="1475"/>
      <c r="AE33" s="1476"/>
      <c r="AF33" s="1449"/>
      <c r="AG33" s="388"/>
      <c r="AH33" s="388"/>
      <c r="AI33" s="388"/>
      <c r="AJ33" s="389"/>
      <c r="AK33" s="389"/>
      <c r="AL33" s="389"/>
      <c r="AM33" s="455"/>
      <c r="AN33" s="464"/>
      <c r="BH33" s="476"/>
    </row>
    <row r="34" spans="1:60" ht="15" hidden="1" customHeight="1" x14ac:dyDescent="0.2">
      <c r="A34" s="292" t="s">
        <v>115</v>
      </c>
      <c r="B34" s="292" t="s">
        <v>115</v>
      </c>
      <c r="C34" s="308" t="s">
        <v>66</v>
      </c>
      <c r="D34" s="419" t="s">
        <v>67</v>
      </c>
      <c r="E34" s="313"/>
      <c r="F34" s="295" t="s">
        <v>64</v>
      </c>
      <c r="G34" s="295" t="s">
        <v>41</v>
      </c>
      <c r="H34" s="296"/>
      <c r="I34" s="297" t="s">
        <v>56</v>
      </c>
      <c r="J34" s="297" t="s">
        <v>56</v>
      </c>
      <c r="K34" s="474"/>
      <c r="L34" s="615"/>
      <c r="M34" s="476"/>
      <c r="N34" s="298"/>
      <c r="O34" s="964"/>
      <c r="P34" s="298">
        <v>18</v>
      </c>
      <c r="Q34" s="764"/>
      <c r="R34" s="299"/>
      <c r="S34" s="299"/>
      <c r="T34" s="954"/>
      <c r="U34" s="954"/>
      <c r="V34" s="388"/>
      <c r="W34" s="388"/>
      <c r="X34" s="388"/>
      <c r="Y34" s="388"/>
      <c r="Z34" s="389"/>
      <c r="AA34" s="389"/>
      <c r="AB34" s="389"/>
      <c r="AC34" s="1426"/>
      <c r="AD34" s="1475"/>
      <c r="AE34" s="1476"/>
      <c r="AF34" s="1449"/>
      <c r="AG34" s="388"/>
      <c r="AH34" s="388"/>
      <c r="AI34" s="388"/>
      <c r="AJ34" s="389"/>
      <c r="AK34" s="389"/>
      <c r="AL34" s="389"/>
      <c r="AM34" s="455"/>
      <c r="AN34" s="464"/>
      <c r="BH34" s="476"/>
    </row>
    <row r="35" spans="1:60" ht="15" hidden="1" customHeight="1" x14ac:dyDescent="0.2">
      <c r="A35" s="292" t="s">
        <v>116</v>
      </c>
      <c r="B35" s="292" t="s">
        <v>116</v>
      </c>
      <c r="C35" s="308" t="s">
        <v>69</v>
      </c>
      <c r="D35" s="419" t="s">
        <v>70</v>
      </c>
      <c r="E35" s="313"/>
      <c r="F35" s="295" t="s">
        <v>64</v>
      </c>
      <c r="G35" s="295" t="s">
        <v>41</v>
      </c>
      <c r="H35" s="296"/>
      <c r="I35" s="297" t="s">
        <v>56</v>
      </c>
      <c r="J35" s="297" t="s">
        <v>56</v>
      </c>
      <c r="K35" s="474"/>
      <c r="L35" s="615"/>
      <c r="M35" s="476"/>
      <c r="N35" s="298"/>
      <c r="O35" s="964"/>
      <c r="P35" s="298">
        <v>18</v>
      </c>
      <c r="Q35" s="764"/>
      <c r="R35" s="299"/>
      <c r="S35" s="299"/>
      <c r="T35" s="954"/>
      <c r="U35" s="954"/>
      <c r="V35" s="388"/>
      <c r="W35" s="388"/>
      <c r="X35" s="388"/>
      <c r="Y35" s="388"/>
      <c r="Z35" s="389"/>
      <c r="AA35" s="389"/>
      <c r="AB35" s="389"/>
      <c r="AC35" s="1426"/>
      <c r="AD35" s="1475"/>
      <c r="AE35" s="1476"/>
      <c r="AF35" s="1449"/>
      <c r="AG35" s="388"/>
      <c r="AH35" s="388"/>
      <c r="AI35" s="388"/>
      <c r="AJ35" s="389"/>
      <c r="AK35" s="389"/>
      <c r="AL35" s="389"/>
      <c r="AM35" s="455"/>
      <c r="AN35" s="464"/>
      <c r="BH35" s="476"/>
    </row>
    <row r="36" spans="1:60" ht="15" hidden="1" customHeight="1" x14ac:dyDescent="0.2">
      <c r="A36" s="317"/>
      <c r="B36" s="317"/>
      <c r="C36" s="318" t="s">
        <v>117</v>
      </c>
      <c r="D36" s="421"/>
      <c r="E36" s="304"/>
      <c r="F36" s="320"/>
      <c r="G36" s="320"/>
      <c r="H36" s="321"/>
      <c r="I36" s="319"/>
      <c r="J36" s="319"/>
      <c r="K36" s="477"/>
      <c r="L36" s="639"/>
      <c r="M36" s="475"/>
      <c r="N36" s="306"/>
      <c r="O36" s="965"/>
      <c r="P36" s="306"/>
      <c r="Q36" s="992"/>
      <c r="R36" s="307"/>
      <c r="S36" s="307"/>
      <c r="T36" s="953"/>
      <c r="U36" s="953"/>
      <c r="V36" s="1869"/>
      <c r="W36" s="1715"/>
      <c r="X36" s="1715"/>
      <c r="Y36" s="1715"/>
      <c r="Z36" s="1715"/>
      <c r="AA36" s="1715"/>
      <c r="AB36" s="1715"/>
      <c r="AC36" s="1864"/>
      <c r="AD36" s="1473"/>
      <c r="AE36" s="1474"/>
      <c r="AF36" s="1864"/>
      <c r="AG36" s="1715"/>
      <c r="AH36" s="1715"/>
      <c r="AI36" s="1715"/>
      <c r="AJ36" s="920"/>
      <c r="AK36" s="920"/>
      <c r="AL36" s="920"/>
      <c r="AM36" s="456"/>
      <c r="AN36" s="464"/>
      <c r="BH36" s="475"/>
    </row>
    <row r="37" spans="1:60" ht="15" hidden="1" customHeight="1" x14ac:dyDescent="0.2">
      <c r="A37" s="292" t="s">
        <v>118</v>
      </c>
      <c r="B37" s="292" t="s">
        <v>118</v>
      </c>
      <c r="C37" s="300" t="s">
        <v>73</v>
      </c>
      <c r="D37" s="419" t="s">
        <v>119</v>
      </c>
      <c r="E37" s="295" t="s">
        <v>120</v>
      </c>
      <c r="F37" s="295" t="s">
        <v>121</v>
      </c>
      <c r="G37" s="295" t="s">
        <v>22</v>
      </c>
      <c r="H37" s="296"/>
      <c r="I37" s="297" t="s">
        <v>56</v>
      </c>
      <c r="J37" s="297" t="s">
        <v>56</v>
      </c>
      <c r="K37" s="474"/>
      <c r="L37" s="615" t="s">
        <v>31</v>
      </c>
      <c r="M37" s="474"/>
      <c r="N37" s="298">
        <v>24</v>
      </c>
      <c r="O37" s="964"/>
      <c r="P37" s="298"/>
      <c r="Q37" s="764"/>
      <c r="R37" s="299"/>
      <c r="S37" s="299"/>
      <c r="T37" s="954"/>
      <c r="U37" s="954"/>
      <c r="V37" s="388"/>
      <c r="W37" s="388"/>
      <c r="X37" s="388"/>
      <c r="Y37" s="388"/>
      <c r="Z37" s="389"/>
      <c r="AA37" s="389"/>
      <c r="AB37" s="389"/>
      <c r="AC37" s="1426"/>
      <c r="AD37" s="1475"/>
      <c r="AE37" s="1476"/>
      <c r="AF37" s="1449"/>
      <c r="AG37" s="388"/>
      <c r="AH37" s="388"/>
      <c r="AI37" s="388"/>
      <c r="AJ37" s="389"/>
      <c r="AK37" s="389"/>
      <c r="AL37" s="389"/>
      <c r="AM37" s="455"/>
      <c r="AN37" s="464"/>
      <c r="BH37" s="474"/>
    </row>
    <row r="38" spans="1:60" ht="15" hidden="1" customHeight="1" x14ac:dyDescent="0.2">
      <c r="A38" s="322"/>
      <c r="B38" s="322"/>
      <c r="C38" s="323" t="s">
        <v>122</v>
      </c>
      <c r="D38" s="650"/>
      <c r="E38" s="303" t="s">
        <v>120</v>
      </c>
      <c r="F38" s="303" t="s">
        <v>102</v>
      </c>
      <c r="G38" s="303" t="s">
        <v>41</v>
      </c>
      <c r="H38" s="305"/>
      <c r="I38" s="306"/>
      <c r="J38" s="306"/>
      <c r="K38" s="475"/>
      <c r="L38" s="639"/>
      <c r="M38" s="475"/>
      <c r="N38" s="306"/>
      <c r="O38" s="965"/>
      <c r="P38" s="306"/>
      <c r="Q38" s="992"/>
      <c r="R38" s="307"/>
      <c r="S38" s="307"/>
      <c r="T38" s="953"/>
      <c r="U38" s="953"/>
      <c r="V38" s="388"/>
      <c r="W38" s="388"/>
      <c r="X38" s="388"/>
      <c r="Y38" s="388"/>
      <c r="Z38" s="389"/>
      <c r="AA38" s="389"/>
      <c r="AB38" s="389"/>
      <c r="AC38" s="1426"/>
      <c r="AD38" s="1473"/>
      <c r="AE38" s="1474"/>
      <c r="AF38" s="1449"/>
      <c r="AG38" s="390"/>
      <c r="AH38" s="390"/>
      <c r="AI38" s="390"/>
      <c r="AJ38" s="390"/>
      <c r="AK38" s="390"/>
      <c r="AL38" s="390"/>
      <c r="AM38" s="457"/>
      <c r="AN38" s="464"/>
      <c r="BH38" s="475"/>
    </row>
    <row r="39" spans="1:60" ht="15" hidden="1" customHeight="1" x14ac:dyDescent="0.2">
      <c r="A39" s="292" t="s">
        <v>123</v>
      </c>
      <c r="B39" s="292" t="s">
        <v>123</v>
      </c>
      <c r="C39" s="308" t="s">
        <v>124</v>
      </c>
      <c r="D39" s="419" t="s">
        <v>125</v>
      </c>
      <c r="E39" s="313"/>
      <c r="F39" s="313"/>
      <c r="G39" s="313"/>
      <c r="H39" s="296"/>
      <c r="I39" s="297" t="s">
        <v>56</v>
      </c>
      <c r="J39" s="297" t="s">
        <v>56</v>
      </c>
      <c r="K39" s="474"/>
      <c r="L39" s="615" t="s">
        <v>36</v>
      </c>
      <c r="M39" s="474"/>
      <c r="N39" s="298">
        <v>24</v>
      </c>
      <c r="O39" s="964"/>
      <c r="P39" s="298"/>
      <c r="Q39" s="764"/>
      <c r="R39" s="299"/>
      <c r="S39" s="299"/>
      <c r="T39" s="954"/>
      <c r="U39" s="954"/>
      <c r="V39" s="388"/>
      <c r="W39" s="388"/>
      <c r="X39" s="388"/>
      <c r="Y39" s="388"/>
      <c r="Z39" s="389"/>
      <c r="AA39" s="389"/>
      <c r="AB39" s="389"/>
      <c r="AC39" s="1426"/>
      <c r="AD39" s="1475"/>
      <c r="AE39" s="1476"/>
      <c r="AF39" s="1449"/>
      <c r="AG39" s="388"/>
      <c r="AH39" s="388"/>
      <c r="AI39" s="388"/>
      <c r="AJ39" s="389"/>
      <c r="AK39" s="389"/>
      <c r="AL39" s="389"/>
      <c r="AM39" s="455"/>
      <c r="AN39" s="464"/>
      <c r="BH39" s="474"/>
    </row>
    <row r="40" spans="1:60" ht="15" hidden="1" customHeight="1" x14ac:dyDescent="0.2">
      <c r="A40" s="324" t="s">
        <v>126</v>
      </c>
      <c r="B40" s="324" t="s">
        <v>126</v>
      </c>
      <c r="C40" s="325" t="s">
        <v>127</v>
      </c>
      <c r="D40" s="422" t="s">
        <v>128</v>
      </c>
      <c r="E40" s="327"/>
      <c r="F40" s="327"/>
      <c r="G40" s="327"/>
      <c r="H40" s="328"/>
      <c r="I40" s="326" t="s">
        <v>56</v>
      </c>
      <c r="J40" s="326" t="s">
        <v>56</v>
      </c>
      <c r="K40" s="478"/>
      <c r="L40" s="659" t="s">
        <v>103</v>
      </c>
      <c r="M40" s="478"/>
      <c r="N40" s="329">
        <v>24</v>
      </c>
      <c r="O40" s="966"/>
      <c r="P40" s="329"/>
      <c r="Q40" s="993"/>
      <c r="R40" s="330"/>
      <c r="S40" s="330"/>
      <c r="T40" s="954"/>
      <c r="U40" s="954"/>
      <c r="V40" s="388"/>
      <c r="W40" s="388"/>
      <c r="X40" s="388"/>
      <c r="Y40" s="388"/>
      <c r="Z40" s="389"/>
      <c r="AA40" s="389"/>
      <c r="AB40" s="389"/>
      <c r="AC40" s="1426"/>
      <c r="AD40" s="1475"/>
      <c r="AE40" s="1476"/>
      <c r="AF40" s="1449"/>
      <c r="AG40" s="390"/>
      <c r="AH40" s="390"/>
      <c r="AI40" s="390"/>
      <c r="AJ40" s="390"/>
      <c r="AK40" s="390"/>
      <c r="AL40" s="390"/>
      <c r="AM40" s="457"/>
      <c r="AN40" s="464"/>
      <c r="BH40" s="478"/>
    </row>
    <row r="41" spans="1:60" ht="15" hidden="1" customHeight="1" x14ac:dyDescent="0.2">
      <c r="A41" s="331"/>
      <c r="B41" s="331"/>
      <c r="C41" s="1795" t="s">
        <v>258</v>
      </c>
      <c r="D41" s="1796"/>
      <c r="E41" s="1796"/>
      <c r="F41" s="1796"/>
      <c r="G41" s="1796"/>
      <c r="H41" s="1796"/>
      <c r="I41" s="1796"/>
      <c r="J41" s="1796"/>
      <c r="K41" s="1797"/>
      <c r="L41" s="1796"/>
      <c r="M41" s="916"/>
      <c r="N41" s="332">
        <v>104</v>
      </c>
      <c r="O41" s="967"/>
      <c r="P41" s="333">
        <v>153</v>
      </c>
      <c r="Q41" s="994"/>
      <c r="R41" s="333"/>
      <c r="S41" s="333"/>
      <c r="T41" s="955"/>
      <c r="U41" s="955"/>
      <c r="V41" s="388"/>
      <c r="W41" s="388"/>
      <c r="X41" s="388"/>
      <c r="Y41" s="388"/>
      <c r="Z41" s="389"/>
      <c r="AA41" s="389"/>
      <c r="AB41" s="389"/>
      <c r="AC41" s="1426"/>
      <c r="AD41" s="1477"/>
      <c r="AE41" s="1478"/>
      <c r="AF41" s="1449"/>
      <c r="AG41" s="390"/>
      <c r="AH41" s="390"/>
      <c r="AI41" s="390"/>
      <c r="AJ41" s="390"/>
      <c r="AK41" s="390"/>
      <c r="AL41" s="390"/>
      <c r="AM41" s="457"/>
      <c r="AN41" s="464"/>
      <c r="BH41" s="916"/>
    </row>
    <row r="42" spans="1:60" ht="15" hidden="1" customHeight="1" x14ac:dyDescent="0.2">
      <c r="A42" s="334"/>
      <c r="B42" s="334"/>
      <c r="C42" s="1795" t="s">
        <v>259</v>
      </c>
      <c r="D42" s="1796"/>
      <c r="E42" s="1796"/>
      <c r="F42" s="1796"/>
      <c r="G42" s="1796"/>
      <c r="H42" s="1796"/>
      <c r="I42" s="1796"/>
      <c r="J42" s="1796"/>
      <c r="K42" s="1797"/>
      <c r="L42" s="1796"/>
      <c r="M42" s="916"/>
      <c r="N42" s="333">
        <v>80</v>
      </c>
      <c r="O42" s="968"/>
      <c r="P42" s="333">
        <v>99</v>
      </c>
      <c r="Q42" s="994"/>
      <c r="R42" s="333"/>
      <c r="S42" s="333"/>
      <c r="T42" s="955"/>
      <c r="U42" s="955"/>
      <c r="AC42" s="458"/>
      <c r="AD42" s="1477"/>
      <c r="AE42" s="1478"/>
      <c r="AF42" s="458"/>
      <c r="AM42" s="458"/>
      <c r="AN42" s="464"/>
      <c r="BH42" s="916"/>
    </row>
    <row r="43" spans="1:60" ht="15" hidden="1" customHeight="1" x14ac:dyDescent="0.2">
      <c r="A43" s="334"/>
      <c r="B43" s="334"/>
      <c r="C43" s="1795" t="s">
        <v>260</v>
      </c>
      <c r="D43" s="1796"/>
      <c r="E43" s="1796"/>
      <c r="F43" s="1796"/>
      <c r="G43" s="1796"/>
      <c r="H43" s="1796"/>
      <c r="I43" s="1796"/>
      <c r="J43" s="1796"/>
      <c r="K43" s="1797"/>
      <c r="L43" s="1796"/>
      <c r="M43" s="916"/>
      <c r="N43" s="333">
        <v>168</v>
      </c>
      <c r="O43" s="968"/>
      <c r="P43" s="333">
        <v>148</v>
      </c>
      <c r="Q43" s="994"/>
      <c r="R43" s="333"/>
      <c r="S43" s="333"/>
      <c r="T43" s="955"/>
      <c r="U43" s="955"/>
      <c r="AC43" s="458"/>
      <c r="AD43" s="1477"/>
      <c r="AE43" s="1478"/>
      <c r="AF43" s="458"/>
      <c r="AM43" s="458"/>
      <c r="AN43" s="464"/>
      <c r="BH43" s="916"/>
    </row>
    <row r="44" spans="1:60" ht="15" hidden="1" customHeight="1" x14ac:dyDescent="0.2">
      <c r="A44" s="334"/>
      <c r="B44" s="334"/>
      <c r="C44" s="1726" t="s">
        <v>261</v>
      </c>
      <c r="D44" s="1727"/>
      <c r="E44" s="1727"/>
      <c r="F44" s="1727"/>
      <c r="G44" s="1727"/>
      <c r="H44" s="1727"/>
      <c r="I44" s="1727"/>
      <c r="J44" s="1727"/>
      <c r="K44" s="1728"/>
      <c r="L44" s="1727"/>
      <c r="M44" s="917"/>
      <c r="N44" s="333"/>
      <c r="O44" s="968"/>
      <c r="P44" s="333"/>
      <c r="Q44" s="994"/>
      <c r="R44" s="333"/>
      <c r="S44" s="333"/>
      <c r="T44" s="955"/>
      <c r="U44" s="955"/>
      <c r="AC44" s="458"/>
      <c r="AD44" s="1477"/>
      <c r="AE44" s="1478"/>
      <c r="AF44" s="458"/>
      <c r="AM44" s="458"/>
      <c r="AN44" s="464"/>
      <c r="BH44" s="917"/>
    </row>
    <row r="45" spans="1:60" ht="15" hidden="1" customHeight="1" x14ac:dyDescent="0.2">
      <c r="A45" s="335"/>
      <c r="B45" s="335"/>
      <c r="C45" s="336"/>
      <c r="D45" s="423"/>
      <c r="E45" s="338"/>
      <c r="F45" s="339"/>
      <c r="G45" s="339"/>
      <c r="H45" s="340"/>
      <c r="I45" s="336"/>
      <c r="J45" s="336"/>
      <c r="K45" s="336"/>
      <c r="L45" s="623"/>
      <c r="M45" s="336"/>
      <c r="N45" s="341"/>
      <c r="O45" s="342"/>
      <c r="P45" s="342"/>
      <c r="Q45" s="342"/>
      <c r="R45" s="343"/>
      <c r="S45" s="343"/>
      <c r="T45" s="953"/>
      <c r="U45" s="953"/>
      <c r="AC45" s="458"/>
      <c r="AD45" s="1473"/>
      <c r="AE45" s="1474"/>
      <c r="AF45" s="458"/>
      <c r="AM45" s="458"/>
      <c r="AN45" s="464"/>
      <c r="BH45" s="336"/>
    </row>
    <row r="46" spans="1:60" ht="15" hidden="1" customHeight="1" x14ac:dyDescent="0.2">
      <c r="A46" s="344"/>
      <c r="B46" s="344"/>
      <c r="C46" s="345" t="s">
        <v>129</v>
      </c>
      <c r="D46" s="636"/>
      <c r="E46" s="346"/>
      <c r="F46" s="344"/>
      <c r="G46" s="344"/>
      <c r="H46" s="346"/>
      <c r="I46" s="344"/>
      <c r="J46" s="344"/>
      <c r="K46" s="479"/>
      <c r="L46" s="630"/>
      <c r="M46" s="346"/>
      <c r="N46" s="346"/>
      <c r="O46" s="346"/>
      <c r="P46" s="344"/>
      <c r="Q46" s="995"/>
      <c r="R46" s="344"/>
      <c r="S46" s="344"/>
      <c r="T46" s="956"/>
      <c r="U46" s="956"/>
      <c r="AC46" s="458"/>
      <c r="AD46" s="1479"/>
      <c r="AE46" s="1480"/>
      <c r="AF46" s="458"/>
      <c r="AM46" s="458"/>
      <c r="AN46" s="464"/>
      <c r="BH46" s="346"/>
    </row>
    <row r="47" spans="1:60" ht="15" hidden="1" customHeight="1" x14ac:dyDescent="0.2">
      <c r="A47" s="344"/>
      <c r="B47" s="344"/>
      <c r="C47" s="347" t="s">
        <v>16</v>
      </c>
      <c r="D47" s="658"/>
      <c r="E47" s="344"/>
      <c r="F47" s="344"/>
      <c r="G47" s="344"/>
      <c r="H47" s="344"/>
      <c r="I47" s="344"/>
      <c r="J47" s="344"/>
      <c r="K47" s="479"/>
      <c r="L47" s="630"/>
      <c r="M47" s="479"/>
      <c r="N47" s="344"/>
      <c r="O47" s="969"/>
      <c r="P47" s="344"/>
      <c r="Q47" s="995"/>
      <c r="R47" s="344"/>
      <c r="S47" s="344"/>
      <c r="T47" s="956"/>
      <c r="U47" s="956"/>
      <c r="AC47" s="458"/>
      <c r="AD47" s="1479"/>
      <c r="AE47" s="1480"/>
      <c r="AF47" s="458"/>
      <c r="AM47" s="458"/>
      <c r="AN47" s="464"/>
      <c r="BH47" s="479"/>
    </row>
    <row r="48" spans="1:60" ht="15" hidden="1" customHeight="1" x14ac:dyDescent="0.2">
      <c r="A48" s="344"/>
      <c r="B48" s="344"/>
      <c r="C48" s="348" t="s">
        <v>130</v>
      </c>
      <c r="D48" s="658"/>
      <c r="E48" s="349"/>
      <c r="F48" s="349"/>
      <c r="G48" s="349"/>
      <c r="H48" s="344"/>
      <c r="I48" s="344"/>
      <c r="J48" s="349"/>
      <c r="K48" s="480"/>
      <c r="L48" s="630"/>
      <c r="M48" s="479"/>
      <c r="N48" s="344"/>
      <c r="O48" s="970"/>
      <c r="P48" s="349"/>
      <c r="Q48" s="970"/>
      <c r="R48" s="344"/>
      <c r="S48" s="344"/>
      <c r="T48" s="956"/>
      <c r="U48" s="956"/>
      <c r="AC48" s="458"/>
      <c r="AD48" s="1479"/>
      <c r="AE48" s="1480"/>
      <c r="AF48" s="458"/>
      <c r="AM48" s="458"/>
      <c r="AN48" s="464"/>
      <c r="BH48" s="479"/>
    </row>
    <row r="49" spans="1:60" ht="15" hidden="1" customHeight="1" x14ac:dyDescent="0.2">
      <c r="A49" s="350" t="s">
        <v>17</v>
      </c>
      <c r="B49" s="350" t="s">
        <v>17</v>
      </c>
      <c r="C49" s="351" t="s">
        <v>131</v>
      </c>
      <c r="D49" s="424" t="s">
        <v>132</v>
      </c>
      <c r="E49" s="353" t="s">
        <v>133</v>
      </c>
      <c r="F49" s="353" t="s">
        <v>21</v>
      </c>
      <c r="G49" s="353" t="s">
        <v>22</v>
      </c>
      <c r="H49" s="354"/>
      <c r="I49" s="352" t="s">
        <v>23</v>
      </c>
      <c r="J49" s="355" t="s">
        <v>23</v>
      </c>
      <c r="K49" s="481"/>
      <c r="L49" s="672" t="s">
        <v>24</v>
      </c>
      <c r="M49" s="481"/>
      <c r="N49" s="356">
        <v>24</v>
      </c>
      <c r="O49" s="971"/>
      <c r="P49" s="357">
        <v>24</v>
      </c>
      <c r="Q49" s="996"/>
      <c r="R49" s="358"/>
      <c r="S49" s="358"/>
      <c r="T49" s="954"/>
      <c r="U49" s="954"/>
      <c r="AC49" s="458"/>
      <c r="AD49" s="1475"/>
      <c r="AE49" s="1476"/>
      <c r="AF49" s="458"/>
      <c r="AM49" s="458"/>
      <c r="AN49" s="464"/>
      <c r="BH49" s="481"/>
    </row>
    <row r="50" spans="1:60" ht="15" hidden="1" customHeight="1" x14ac:dyDescent="0.2">
      <c r="A50" s="292" t="s">
        <v>25</v>
      </c>
      <c r="B50" s="292" t="s">
        <v>25</v>
      </c>
      <c r="C50" s="300" t="s">
        <v>134</v>
      </c>
      <c r="D50" s="419" t="s">
        <v>135</v>
      </c>
      <c r="E50" s="295" t="s">
        <v>133</v>
      </c>
      <c r="F50" s="295" t="s">
        <v>29</v>
      </c>
      <c r="G50" s="295" t="s">
        <v>41</v>
      </c>
      <c r="H50" s="296"/>
      <c r="I50" s="297" t="s">
        <v>23</v>
      </c>
      <c r="J50" s="297" t="s">
        <v>23</v>
      </c>
      <c r="K50" s="474"/>
      <c r="L50" s="615" t="s">
        <v>42</v>
      </c>
      <c r="M50" s="493"/>
      <c r="N50" s="298">
        <v>24</v>
      </c>
      <c r="O50" s="964"/>
      <c r="P50" s="298">
        <v>21</v>
      </c>
      <c r="Q50" s="764"/>
      <c r="R50" s="299"/>
      <c r="S50" s="299"/>
      <c r="T50" s="954"/>
      <c r="U50" s="954"/>
      <c r="AC50" s="458"/>
      <c r="AD50" s="1475"/>
      <c r="AE50" s="1476"/>
      <c r="AF50" s="458"/>
      <c r="AM50" s="458"/>
      <c r="AN50" s="464"/>
      <c r="BH50" s="493"/>
    </row>
    <row r="51" spans="1:60" ht="15" hidden="1" customHeight="1" x14ac:dyDescent="0.2">
      <c r="A51" s="309"/>
      <c r="B51" s="309"/>
      <c r="C51" s="359" t="s">
        <v>136</v>
      </c>
      <c r="D51" s="420"/>
      <c r="E51" s="285"/>
      <c r="F51" s="285"/>
      <c r="G51" s="285"/>
      <c r="H51" s="360"/>
      <c r="I51" s="287"/>
      <c r="J51" s="287"/>
      <c r="K51" s="473"/>
      <c r="L51" s="661"/>
      <c r="M51" s="494"/>
      <c r="N51" s="287"/>
      <c r="O51" s="963"/>
      <c r="P51" s="287"/>
      <c r="Q51" s="991"/>
      <c r="R51" s="288"/>
      <c r="S51" s="288"/>
      <c r="T51" s="953"/>
      <c r="U51" s="953"/>
      <c r="AC51" s="458"/>
      <c r="AD51" s="1473"/>
      <c r="AE51" s="1474"/>
      <c r="AF51" s="458"/>
      <c r="AM51" s="458"/>
      <c r="AN51" s="464"/>
      <c r="BH51" s="494"/>
    </row>
    <row r="52" spans="1:60" ht="15" hidden="1" customHeight="1" x14ac:dyDescent="0.2">
      <c r="A52" s="292" t="s">
        <v>32</v>
      </c>
      <c r="B52" s="292" t="s">
        <v>32</v>
      </c>
      <c r="C52" s="300" t="s">
        <v>137</v>
      </c>
      <c r="D52" s="419" t="s">
        <v>138</v>
      </c>
      <c r="E52" s="295" t="s">
        <v>139</v>
      </c>
      <c r="F52" s="295" t="s">
        <v>140</v>
      </c>
      <c r="G52" s="295" t="s">
        <v>22</v>
      </c>
      <c r="H52" s="296"/>
      <c r="I52" s="297" t="s">
        <v>23</v>
      </c>
      <c r="J52" s="297" t="s">
        <v>23</v>
      </c>
      <c r="K52" s="474"/>
      <c r="L52" s="615" t="s">
        <v>31</v>
      </c>
      <c r="M52" s="493"/>
      <c r="N52" s="298">
        <v>24</v>
      </c>
      <c r="O52" s="964"/>
      <c r="P52" s="298">
        <v>24</v>
      </c>
      <c r="Q52" s="764"/>
      <c r="R52" s="299"/>
      <c r="S52" s="299"/>
      <c r="T52" s="954"/>
      <c r="U52" s="954"/>
      <c r="AC52" s="458"/>
      <c r="AD52" s="1475"/>
      <c r="AE52" s="1476"/>
      <c r="AF52" s="458"/>
      <c r="AM52" s="458"/>
      <c r="AN52" s="464"/>
      <c r="BH52" s="493"/>
    </row>
    <row r="53" spans="1:60" ht="15" hidden="1" customHeight="1" x14ac:dyDescent="0.2">
      <c r="A53" s="292" t="s">
        <v>37</v>
      </c>
      <c r="B53" s="292" t="s">
        <v>37</v>
      </c>
      <c r="C53" s="300" t="s">
        <v>141</v>
      </c>
      <c r="D53" s="419" t="s">
        <v>142</v>
      </c>
      <c r="E53" s="295" t="s">
        <v>120</v>
      </c>
      <c r="F53" s="295" t="s">
        <v>102</v>
      </c>
      <c r="G53" s="295" t="s">
        <v>22</v>
      </c>
      <c r="H53" s="296"/>
      <c r="I53" s="297" t="s">
        <v>143</v>
      </c>
      <c r="J53" s="297" t="s">
        <v>30</v>
      </c>
      <c r="K53" s="474"/>
      <c r="L53" s="615" t="s">
        <v>31</v>
      </c>
      <c r="M53" s="493"/>
      <c r="N53" s="298">
        <v>24</v>
      </c>
      <c r="O53" s="964"/>
      <c r="P53" s="298"/>
      <c r="Q53" s="764"/>
      <c r="R53" s="299"/>
      <c r="S53" s="299"/>
      <c r="T53" s="954"/>
      <c r="U53" s="954"/>
      <c r="AC53" s="458"/>
      <c r="AD53" s="1475"/>
      <c r="AE53" s="1476"/>
      <c r="AF53" s="458"/>
      <c r="AM53" s="458"/>
      <c r="AN53" s="464"/>
      <c r="BH53" s="493"/>
    </row>
    <row r="54" spans="1:60" ht="15" hidden="1" customHeight="1" x14ac:dyDescent="0.2">
      <c r="A54" s="292" t="s">
        <v>43</v>
      </c>
      <c r="B54" s="292" t="s">
        <v>43</v>
      </c>
      <c r="C54" s="300" t="s">
        <v>144</v>
      </c>
      <c r="D54" s="419" t="s">
        <v>27</v>
      </c>
      <c r="E54" s="295" t="s">
        <v>120</v>
      </c>
      <c r="F54" s="313"/>
      <c r="G54" s="295" t="s">
        <v>22</v>
      </c>
      <c r="H54" s="296"/>
      <c r="I54" s="297" t="s">
        <v>36</v>
      </c>
      <c r="J54" s="297" t="s">
        <v>36</v>
      </c>
      <c r="K54" s="474"/>
      <c r="L54" s="615" t="s">
        <v>31</v>
      </c>
      <c r="M54" s="493"/>
      <c r="N54" s="298"/>
      <c r="O54" s="964"/>
      <c r="P54" s="298">
        <v>30</v>
      </c>
      <c r="Q54" s="764"/>
      <c r="R54" s="299"/>
      <c r="S54" s="299"/>
      <c r="T54" s="954"/>
      <c r="U54" s="954"/>
      <c r="AC54" s="458"/>
      <c r="AD54" s="1475"/>
      <c r="AE54" s="1476"/>
      <c r="AF54" s="458"/>
      <c r="AM54" s="458"/>
      <c r="AN54" s="464"/>
      <c r="BH54" s="493"/>
    </row>
    <row r="55" spans="1:60" ht="15" hidden="1" customHeight="1" x14ac:dyDescent="0.2">
      <c r="A55" s="292" t="s">
        <v>46</v>
      </c>
      <c r="B55" s="292" t="s">
        <v>46</v>
      </c>
      <c r="C55" s="300" t="s">
        <v>145</v>
      </c>
      <c r="D55" s="419" t="s">
        <v>27</v>
      </c>
      <c r="E55" s="295" t="s">
        <v>120</v>
      </c>
      <c r="F55" s="313"/>
      <c r="G55" s="295" t="s">
        <v>22</v>
      </c>
      <c r="H55" s="296"/>
      <c r="I55" s="297" t="s">
        <v>30</v>
      </c>
      <c r="J55" s="297" t="s">
        <v>30</v>
      </c>
      <c r="K55" s="474"/>
      <c r="L55" s="615" t="s">
        <v>57</v>
      </c>
      <c r="M55" s="493"/>
      <c r="N55" s="298">
        <v>24</v>
      </c>
      <c r="O55" s="964"/>
      <c r="P55" s="298"/>
      <c r="Q55" s="764"/>
      <c r="R55" s="299"/>
      <c r="S55" s="299"/>
      <c r="T55" s="954"/>
      <c r="U55" s="954"/>
      <c r="AC55" s="458"/>
      <c r="AD55" s="1475"/>
      <c r="AE55" s="1476"/>
      <c r="AF55" s="458"/>
      <c r="AM55" s="458"/>
      <c r="AN55" s="464"/>
      <c r="BH55" s="493"/>
    </row>
    <row r="56" spans="1:60" ht="15" hidden="1" customHeight="1" x14ac:dyDescent="0.2">
      <c r="A56" s="315" t="s">
        <v>49</v>
      </c>
      <c r="B56" s="315" t="s">
        <v>49</v>
      </c>
      <c r="C56" s="361" t="s">
        <v>146</v>
      </c>
      <c r="D56" s="418" t="s">
        <v>147</v>
      </c>
      <c r="E56" s="303" t="s">
        <v>120</v>
      </c>
      <c r="F56" s="304"/>
      <c r="G56" s="303" t="s">
        <v>41</v>
      </c>
      <c r="H56" s="305"/>
      <c r="I56" s="306"/>
      <c r="J56" s="306"/>
      <c r="K56" s="475"/>
      <c r="L56" s="639"/>
      <c r="M56" s="495"/>
      <c r="N56" s="306"/>
      <c r="O56" s="965"/>
      <c r="P56" s="306"/>
      <c r="Q56" s="992"/>
      <c r="R56" s="307"/>
      <c r="S56" s="307"/>
      <c r="T56" s="953"/>
      <c r="U56" s="953"/>
      <c r="AC56" s="458"/>
      <c r="AD56" s="1473"/>
      <c r="AE56" s="1474"/>
      <c r="AF56" s="458"/>
      <c r="AM56" s="458"/>
      <c r="AN56" s="464"/>
      <c r="BH56" s="495"/>
    </row>
    <row r="57" spans="1:60" ht="15" hidden="1" customHeight="1" x14ac:dyDescent="0.2">
      <c r="A57" s="292" t="s">
        <v>148</v>
      </c>
      <c r="B57" s="292" t="s">
        <v>148</v>
      </c>
      <c r="C57" s="308" t="s">
        <v>62</v>
      </c>
      <c r="D57" s="419" t="s">
        <v>149</v>
      </c>
      <c r="E57" s="313"/>
      <c r="F57" s="295" t="s">
        <v>64</v>
      </c>
      <c r="G57" s="295" t="s">
        <v>41</v>
      </c>
      <c r="H57" s="296"/>
      <c r="I57" s="297" t="s">
        <v>56</v>
      </c>
      <c r="J57" s="297" t="s">
        <v>56</v>
      </c>
      <c r="K57" s="474"/>
      <c r="L57" s="615"/>
      <c r="M57" s="496"/>
      <c r="N57" s="298"/>
      <c r="O57" s="964"/>
      <c r="P57" s="298">
        <v>18</v>
      </c>
      <c r="Q57" s="764"/>
      <c r="R57" s="299"/>
      <c r="S57" s="299"/>
      <c r="T57" s="954"/>
      <c r="U57" s="954"/>
      <c r="AC57" s="458"/>
      <c r="AD57" s="1475"/>
      <c r="AE57" s="1476"/>
      <c r="AF57" s="458"/>
      <c r="AM57" s="458"/>
      <c r="AN57" s="464"/>
      <c r="BH57" s="496"/>
    </row>
    <row r="58" spans="1:60" ht="15" hidden="1" customHeight="1" x14ac:dyDescent="0.2">
      <c r="A58" s="292" t="s">
        <v>150</v>
      </c>
      <c r="B58" s="292" t="s">
        <v>150</v>
      </c>
      <c r="C58" s="308" t="s">
        <v>66</v>
      </c>
      <c r="D58" s="419" t="s">
        <v>151</v>
      </c>
      <c r="E58" s="313"/>
      <c r="F58" s="295" t="s">
        <v>64</v>
      </c>
      <c r="G58" s="295" t="s">
        <v>41</v>
      </c>
      <c r="H58" s="296"/>
      <c r="I58" s="297" t="s">
        <v>56</v>
      </c>
      <c r="J58" s="297" t="s">
        <v>56</v>
      </c>
      <c r="K58" s="474"/>
      <c r="L58" s="615"/>
      <c r="M58" s="496"/>
      <c r="N58" s="298"/>
      <c r="O58" s="964"/>
      <c r="P58" s="298">
        <v>18</v>
      </c>
      <c r="Q58" s="764"/>
      <c r="R58" s="299"/>
      <c r="S58" s="299"/>
      <c r="T58" s="954"/>
      <c r="U58" s="954"/>
      <c r="AC58" s="458"/>
      <c r="AD58" s="1475"/>
      <c r="AE58" s="1476"/>
      <c r="AF58" s="458"/>
      <c r="AM58" s="458"/>
      <c r="AN58" s="464"/>
      <c r="BH58" s="496"/>
    </row>
    <row r="59" spans="1:60" ht="15" hidden="1" customHeight="1" x14ac:dyDescent="0.2">
      <c r="A59" s="292" t="s">
        <v>152</v>
      </c>
      <c r="B59" s="292" t="s">
        <v>152</v>
      </c>
      <c r="C59" s="308" t="s">
        <v>69</v>
      </c>
      <c r="D59" s="419" t="s">
        <v>153</v>
      </c>
      <c r="E59" s="313"/>
      <c r="F59" s="295" t="s">
        <v>64</v>
      </c>
      <c r="G59" s="295" t="s">
        <v>41</v>
      </c>
      <c r="H59" s="296"/>
      <c r="I59" s="297" t="s">
        <v>56</v>
      </c>
      <c r="J59" s="297" t="s">
        <v>56</v>
      </c>
      <c r="K59" s="474"/>
      <c r="L59" s="615"/>
      <c r="M59" s="496"/>
      <c r="N59" s="298"/>
      <c r="O59" s="964"/>
      <c r="P59" s="298">
        <v>18</v>
      </c>
      <c r="Q59" s="764"/>
      <c r="R59" s="299"/>
      <c r="S59" s="299"/>
      <c r="T59" s="954"/>
      <c r="U59" s="954"/>
      <c r="AC59" s="458"/>
      <c r="AD59" s="1475"/>
      <c r="AE59" s="1476"/>
      <c r="AF59" s="458"/>
      <c r="AM59" s="458"/>
      <c r="AN59" s="464"/>
      <c r="BH59" s="496"/>
    </row>
    <row r="60" spans="1:60" ht="15" hidden="1" customHeight="1" x14ac:dyDescent="0.2">
      <c r="A60" s="309"/>
      <c r="B60" s="309"/>
      <c r="C60" s="290" t="s">
        <v>71</v>
      </c>
      <c r="D60" s="420"/>
      <c r="E60" s="285"/>
      <c r="F60" s="285"/>
      <c r="G60" s="285"/>
      <c r="H60" s="360"/>
      <c r="I60" s="287"/>
      <c r="J60" s="287"/>
      <c r="K60" s="473"/>
      <c r="L60" s="661"/>
      <c r="M60" s="494"/>
      <c r="N60" s="287"/>
      <c r="O60" s="963"/>
      <c r="P60" s="287"/>
      <c r="Q60" s="991"/>
      <c r="R60" s="288"/>
      <c r="S60" s="288"/>
      <c r="T60" s="953"/>
      <c r="U60" s="953"/>
      <c r="AC60" s="458"/>
      <c r="AD60" s="1473"/>
      <c r="AE60" s="1474"/>
      <c r="AF60" s="458"/>
      <c r="AM60" s="458"/>
      <c r="AN60" s="464"/>
      <c r="BH60" s="494"/>
    </row>
    <row r="61" spans="1:60" ht="15" hidden="1" customHeight="1" x14ac:dyDescent="0.2">
      <c r="A61" s="309"/>
      <c r="B61" s="309"/>
      <c r="C61" s="359" t="s">
        <v>130</v>
      </c>
      <c r="D61" s="420"/>
      <c r="E61" s="285"/>
      <c r="F61" s="285"/>
      <c r="G61" s="285"/>
      <c r="H61" s="360"/>
      <c r="I61" s="287"/>
      <c r="J61" s="287"/>
      <c r="K61" s="473"/>
      <c r="L61" s="661"/>
      <c r="M61" s="494"/>
      <c r="N61" s="287"/>
      <c r="O61" s="963"/>
      <c r="P61" s="287"/>
      <c r="Q61" s="991"/>
      <c r="R61" s="288"/>
      <c r="S61" s="288"/>
      <c r="T61" s="953"/>
      <c r="U61" s="953"/>
      <c r="AC61" s="458"/>
      <c r="AD61" s="1473"/>
      <c r="AE61" s="1474"/>
      <c r="AF61" s="458"/>
      <c r="AM61" s="458"/>
      <c r="AN61" s="464"/>
      <c r="BH61" s="494"/>
    </row>
    <row r="62" spans="1:60" ht="15" hidden="1" customHeight="1" x14ac:dyDescent="0.2">
      <c r="A62" s="292" t="s">
        <v>154</v>
      </c>
      <c r="B62" s="292" t="s">
        <v>154</v>
      </c>
      <c r="C62" s="300" t="s">
        <v>137</v>
      </c>
      <c r="D62" s="419" t="s">
        <v>138</v>
      </c>
      <c r="E62" s="295" t="s">
        <v>155</v>
      </c>
      <c r="F62" s="295" t="s">
        <v>140</v>
      </c>
      <c r="G62" s="295" t="s">
        <v>22</v>
      </c>
      <c r="H62" s="296"/>
      <c r="I62" s="297" t="s">
        <v>23</v>
      </c>
      <c r="J62" s="297" t="s">
        <v>23</v>
      </c>
      <c r="K62" s="474"/>
      <c r="L62" s="615" t="s">
        <v>31</v>
      </c>
      <c r="M62" s="493"/>
      <c r="N62" s="298">
        <v>24</v>
      </c>
      <c r="O62" s="964"/>
      <c r="P62" s="298">
        <v>24</v>
      </c>
      <c r="Q62" s="764"/>
      <c r="R62" s="299"/>
      <c r="S62" s="299"/>
      <c r="T62" s="954"/>
      <c r="U62" s="954"/>
      <c r="AC62" s="458"/>
      <c r="AD62" s="1475"/>
      <c r="AE62" s="1476"/>
      <c r="AF62" s="458"/>
      <c r="AM62" s="458"/>
      <c r="AN62" s="464"/>
      <c r="BH62" s="493"/>
    </row>
    <row r="63" spans="1:60" ht="15" hidden="1" customHeight="1" x14ac:dyDescent="0.2">
      <c r="A63" s="292" t="s">
        <v>58</v>
      </c>
      <c r="B63" s="292" t="s">
        <v>58</v>
      </c>
      <c r="C63" s="300" t="s">
        <v>156</v>
      </c>
      <c r="D63" s="419" t="s">
        <v>83</v>
      </c>
      <c r="E63" s="295" t="s">
        <v>155</v>
      </c>
      <c r="F63" s="295" t="s">
        <v>80</v>
      </c>
      <c r="G63" s="295" t="s">
        <v>41</v>
      </c>
      <c r="H63" s="296"/>
      <c r="I63" s="297" t="s">
        <v>84</v>
      </c>
      <c r="J63" s="297" t="s">
        <v>84</v>
      </c>
      <c r="K63" s="474"/>
      <c r="L63" s="615"/>
      <c r="M63" s="496"/>
      <c r="N63" s="298">
        <v>18</v>
      </c>
      <c r="O63" s="964"/>
      <c r="P63" s="298">
        <v>18</v>
      </c>
      <c r="Q63" s="764"/>
      <c r="R63" s="299"/>
      <c r="S63" s="299"/>
      <c r="T63" s="954"/>
      <c r="U63" s="954"/>
      <c r="AC63" s="458"/>
      <c r="AD63" s="1475"/>
      <c r="AE63" s="1476"/>
      <c r="AF63" s="458"/>
      <c r="AM63" s="458"/>
      <c r="AN63" s="464"/>
      <c r="BH63" s="496"/>
    </row>
    <row r="64" spans="1:60" ht="15" hidden="1" customHeight="1" x14ac:dyDescent="0.2">
      <c r="A64" s="292" t="s">
        <v>72</v>
      </c>
      <c r="B64" s="292" t="s">
        <v>72</v>
      </c>
      <c r="C64" s="300" t="s">
        <v>157</v>
      </c>
      <c r="D64" s="419" t="s">
        <v>27</v>
      </c>
      <c r="E64" s="295" t="s">
        <v>155</v>
      </c>
      <c r="F64" s="295" t="s">
        <v>80</v>
      </c>
      <c r="G64" s="295" t="s">
        <v>22</v>
      </c>
      <c r="H64" s="296"/>
      <c r="I64" s="297" t="s">
        <v>56</v>
      </c>
      <c r="J64" s="297" t="s">
        <v>56</v>
      </c>
      <c r="K64" s="474"/>
      <c r="L64" s="615" t="s">
        <v>158</v>
      </c>
      <c r="M64" s="493"/>
      <c r="N64" s="298"/>
      <c r="O64" s="964"/>
      <c r="P64" s="298">
        <v>18</v>
      </c>
      <c r="Q64" s="764"/>
      <c r="R64" s="299"/>
      <c r="S64" s="299"/>
      <c r="T64" s="954"/>
      <c r="U64" s="954"/>
      <c r="AC64" s="458"/>
      <c r="AD64" s="1475"/>
      <c r="AE64" s="1476"/>
      <c r="AF64" s="458"/>
      <c r="AM64" s="458"/>
      <c r="AN64" s="464"/>
      <c r="BH64" s="493"/>
    </row>
    <row r="65" spans="1:60" ht="15" hidden="1" customHeight="1" x14ac:dyDescent="0.2">
      <c r="A65" s="309"/>
      <c r="B65" s="309"/>
      <c r="C65" s="359" t="s">
        <v>136</v>
      </c>
      <c r="D65" s="420"/>
      <c r="E65" s="285"/>
      <c r="F65" s="285"/>
      <c r="G65" s="285"/>
      <c r="H65" s="360"/>
      <c r="I65" s="287"/>
      <c r="J65" s="287"/>
      <c r="K65" s="473"/>
      <c r="L65" s="661"/>
      <c r="M65" s="494"/>
      <c r="N65" s="287"/>
      <c r="O65" s="963"/>
      <c r="P65" s="287"/>
      <c r="Q65" s="991"/>
      <c r="R65" s="288"/>
      <c r="S65" s="288"/>
      <c r="T65" s="953"/>
      <c r="U65" s="953"/>
      <c r="AC65" s="458"/>
      <c r="AD65" s="1473"/>
      <c r="AE65" s="1474"/>
      <c r="AF65" s="458"/>
      <c r="AM65" s="458"/>
      <c r="AN65" s="464"/>
      <c r="BH65" s="494"/>
    </row>
    <row r="66" spans="1:60" ht="15" hidden="1" customHeight="1" x14ac:dyDescent="0.2">
      <c r="A66" s="292" t="s">
        <v>77</v>
      </c>
      <c r="B66" s="292" t="s">
        <v>77</v>
      </c>
      <c r="C66" s="300" t="s">
        <v>131</v>
      </c>
      <c r="D66" s="419" t="s">
        <v>132</v>
      </c>
      <c r="E66" s="295" t="s">
        <v>96</v>
      </c>
      <c r="F66" s="313"/>
      <c r="G66" s="295" t="s">
        <v>22</v>
      </c>
      <c r="H66" s="296"/>
      <c r="I66" s="297" t="s">
        <v>23</v>
      </c>
      <c r="J66" s="297" t="s">
        <v>23</v>
      </c>
      <c r="K66" s="474"/>
      <c r="L66" s="615" t="s">
        <v>24</v>
      </c>
      <c r="M66" s="493"/>
      <c r="N66" s="298">
        <v>24</v>
      </c>
      <c r="O66" s="964"/>
      <c r="P66" s="298">
        <v>24</v>
      </c>
      <c r="Q66" s="764"/>
      <c r="R66" s="299"/>
      <c r="S66" s="299"/>
      <c r="T66" s="954"/>
      <c r="U66" s="954"/>
      <c r="AC66" s="458"/>
      <c r="AD66" s="1475"/>
      <c r="AE66" s="1476"/>
      <c r="AF66" s="458"/>
      <c r="AM66" s="458"/>
      <c r="AN66" s="464"/>
      <c r="BH66" s="493"/>
    </row>
    <row r="67" spans="1:60" ht="15" hidden="1" customHeight="1" x14ac:dyDescent="0.2">
      <c r="A67" s="292" t="s">
        <v>81</v>
      </c>
      <c r="B67" s="292" t="s">
        <v>81</v>
      </c>
      <c r="C67" s="300" t="s">
        <v>159</v>
      </c>
      <c r="D67" s="419" t="s">
        <v>142</v>
      </c>
      <c r="E67" s="295" t="s">
        <v>96</v>
      </c>
      <c r="F67" s="313"/>
      <c r="G67" s="295" t="s">
        <v>22</v>
      </c>
      <c r="H67" s="296"/>
      <c r="I67" s="297" t="s">
        <v>30</v>
      </c>
      <c r="J67" s="297" t="s">
        <v>30</v>
      </c>
      <c r="K67" s="474"/>
      <c r="L67" s="615" t="s">
        <v>24</v>
      </c>
      <c r="M67" s="493"/>
      <c r="N67" s="298">
        <v>24</v>
      </c>
      <c r="O67" s="964"/>
      <c r="P67" s="298"/>
      <c r="Q67" s="764"/>
      <c r="R67" s="299"/>
      <c r="S67" s="299"/>
      <c r="T67" s="954"/>
      <c r="U67" s="954"/>
      <c r="AC67" s="458"/>
      <c r="AD67" s="1475"/>
      <c r="AE67" s="1476"/>
      <c r="AF67" s="458"/>
      <c r="AM67" s="458"/>
      <c r="AN67" s="464"/>
      <c r="BH67" s="493"/>
    </row>
    <row r="68" spans="1:60" ht="15" hidden="1" customHeight="1" x14ac:dyDescent="0.2">
      <c r="A68" s="292" t="s">
        <v>86</v>
      </c>
      <c r="B68" s="292" t="s">
        <v>86</v>
      </c>
      <c r="C68" s="300" t="s">
        <v>160</v>
      </c>
      <c r="D68" s="419" t="s">
        <v>27</v>
      </c>
      <c r="E68" s="295" t="s">
        <v>96</v>
      </c>
      <c r="F68" s="313"/>
      <c r="G68" s="295" t="s">
        <v>22</v>
      </c>
      <c r="H68" s="296"/>
      <c r="I68" s="297" t="s">
        <v>30</v>
      </c>
      <c r="J68" s="297" t="s">
        <v>30</v>
      </c>
      <c r="K68" s="474"/>
      <c r="L68" s="615" t="s">
        <v>24</v>
      </c>
      <c r="M68" s="493"/>
      <c r="N68" s="298"/>
      <c r="O68" s="964"/>
      <c r="P68" s="298">
        <v>24</v>
      </c>
      <c r="Q68" s="764"/>
      <c r="R68" s="299"/>
      <c r="S68" s="299"/>
      <c r="T68" s="954"/>
      <c r="U68" s="954"/>
      <c r="AC68" s="458"/>
      <c r="AD68" s="1475"/>
      <c r="AE68" s="1476"/>
      <c r="AF68" s="458"/>
      <c r="AM68" s="458"/>
      <c r="AN68" s="464"/>
      <c r="BH68" s="493"/>
    </row>
    <row r="69" spans="1:60" ht="15" hidden="1" customHeight="1" x14ac:dyDescent="0.2">
      <c r="A69" s="292" t="s">
        <v>88</v>
      </c>
      <c r="B69" s="292" t="s">
        <v>88</v>
      </c>
      <c r="C69" s="300" t="s">
        <v>145</v>
      </c>
      <c r="D69" s="419" t="s">
        <v>27</v>
      </c>
      <c r="E69" s="295" t="s">
        <v>96</v>
      </c>
      <c r="F69" s="313"/>
      <c r="G69" s="295" t="s">
        <v>22</v>
      </c>
      <c r="H69" s="296"/>
      <c r="I69" s="297" t="s">
        <v>30</v>
      </c>
      <c r="J69" s="297" t="s">
        <v>30</v>
      </c>
      <c r="K69" s="474"/>
      <c r="L69" s="615" t="s">
        <v>57</v>
      </c>
      <c r="M69" s="493"/>
      <c r="N69" s="298">
        <v>24</v>
      </c>
      <c r="O69" s="964"/>
      <c r="P69" s="298"/>
      <c r="Q69" s="764"/>
      <c r="R69" s="299"/>
      <c r="S69" s="299"/>
      <c r="T69" s="954"/>
      <c r="U69" s="954"/>
      <c r="AC69" s="458"/>
      <c r="AD69" s="1475"/>
      <c r="AE69" s="1476"/>
      <c r="AF69" s="458"/>
      <c r="AM69" s="458"/>
      <c r="AN69" s="464"/>
      <c r="BH69" s="493"/>
    </row>
    <row r="70" spans="1:60" ht="15" hidden="1" customHeight="1" x14ac:dyDescent="0.2">
      <c r="A70" s="315" t="s">
        <v>91</v>
      </c>
      <c r="B70" s="315" t="s">
        <v>91</v>
      </c>
      <c r="C70" s="323" t="s">
        <v>146</v>
      </c>
      <c r="D70" s="418" t="s">
        <v>147</v>
      </c>
      <c r="E70" s="303" t="s">
        <v>120</v>
      </c>
      <c r="F70" s="304"/>
      <c r="G70" s="303" t="s">
        <v>41</v>
      </c>
      <c r="H70" s="305">
        <v>1</v>
      </c>
      <c r="I70" s="306"/>
      <c r="J70" s="306"/>
      <c r="K70" s="475"/>
      <c r="L70" s="639"/>
      <c r="M70" s="495"/>
      <c r="N70" s="306"/>
      <c r="O70" s="965"/>
      <c r="P70" s="306"/>
      <c r="Q70" s="992"/>
      <c r="R70" s="307"/>
      <c r="S70" s="307"/>
      <c r="T70" s="953"/>
      <c r="U70" s="953"/>
      <c r="AC70" s="458"/>
      <c r="AD70" s="1473"/>
      <c r="AE70" s="1474"/>
      <c r="AF70" s="458"/>
      <c r="AM70" s="458"/>
      <c r="AN70" s="464"/>
      <c r="BH70" s="495"/>
    </row>
    <row r="71" spans="1:60" ht="15" hidden="1" customHeight="1" x14ac:dyDescent="0.2">
      <c r="A71" s="292" t="s">
        <v>161</v>
      </c>
      <c r="B71" s="292" t="s">
        <v>161</v>
      </c>
      <c r="C71" s="308" t="s">
        <v>62</v>
      </c>
      <c r="D71" s="419" t="s">
        <v>149</v>
      </c>
      <c r="E71" s="313"/>
      <c r="F71" s="295" t="s">
        <v>64</v>
      </c>
      <c r="G71" s="295" t="s">
        <v>41</v>
      </c>
      <c r="H71" s="296"/>
      <c r="I71" s="297" t="s">
        <v>56</v>
      </c>
      <c r="J71" s="297" t="s">
        <v>56</v>
      </c>
      <c r="K71" s="474"/>
      <c r="L71" s="615"/>
      <c r="M71" s="496"/>
      <c r="N71" s="298"/>
      <c r="O71" s="964"/>
      <c r="P71" s="298">
        <v>18</v>
      </c>
      <c r="Q71" s="764"/>
      <c r="R71" s="299"/>
      <c r="S71" s="299"/>
      <c r="T71" s="954"/>
      <c r="U71" s="954"/>
      <c r="AC71" s="458"/>
      <c r="AD71" s="1475"/>
      <c r="AE71" s="1476"/>
      <c r="AF71" s="458"/>
      <c r="AM71" s="458"/>
      <c r="AN71" s="464"/>
      <c r="BH71" s="496"/>
    </row>
    <row r="72" spans="1:60" ht="15" hidden="1" customHeight="1" x14ac:dyDescent="0.2">
      <c r="A72" s="292" t="s">
        <v>162</v>
      </c>
      <c r="B72" s="292" t="s">
        <v>162</v>
      </c>
      <c r="C72" s="308" t="s">
        <v>66</v>
      </c>
      <c r="D72" s="419" t="s">
        <v>151</v>
      </c>
      <c r="E72" s="313"/>
      <c r="F72" s="295" t="s">
        <v>64</v>
      </c>
      <c r="G72" s="295" t="s">
        <v>41</v>
      </c>
      <c r="H72" s="296"/>
      <c r="I72" s="297" t="s">
        <v>56</v>
      </c>
      <c r="J72" s="297" t="s">
        <v>56</v>
      </c>
      <c r="K72" s="474"/>
      <c r="L72" s="615"/>
      <c r="M72" s="496"/>
      <c r="N72" s="298"/>
      <c r="O72" s="964"/>
      <c r="P72" s="298">
        <v>18</v>
      </c>
      <c r="Q72" s="764"/>
      <c r="R72" s="299"/>
      <c r="S72" s="299"/>
      <c r="T72" s="954"/>
      <c r="U72" s="954"/>
      <c r="AC72" s="458"/>
      <c r="AD72" s="1475"/>
      <c r="AE72" s="1476"/>
      <c r="AF72" s="458"/>
      <c r="AM72" s="458"/>
      <c r="AN72" s="464"/>
      <c r="BH72" s="496"/>
    </row>
    <row r="73" spans="1:60" ht="15" hidden="1" customHeight="1" x14ac:dyDescent="0.2">
      <c r="A73" s="292" t="s">
        <v>163</v>
      </c>
      <c r="B73" s="292" t="s">
        <v>163</v>
      </c>
      <c r="C73" s="308" t="s">
        <v>69</v>
      </c>
      <c r="D73" s="419" t="s">
        <v>153</v>
      </c>
      <c r="E73" s="313"/>
      <c r="F73" s="295" t="s">
        <v>64</v>
      </c>
      <c r="G73" s="295" t="s">
        <v>41</v>
      </c>
      <c r="H73" s="296"/>
      <c r="I73" s="297" t="s">
        <v>56</v>
      </c>
      <c r="J73" s="297" t="s">
        <v>56</v>
      </c>
      <c r="K73" s="474"/>
      <c r="L73" s="615"/>
      <c r="M73" s="496"/>
      <c r="N73" s="298"/>
      <c r="O73" s="964"/>
      <c r="P73" s="298">
        <v>18</v>
      </c>
      <c r="Q73" s="764"/>
      <c r="R73" s="299"/>
      <c r="S73" s="299"/>
      <c r="T73" s="954"/>
      <c r="U73" s="954"/>
      <c r="AC73" s="458"/>
      <c r="AD73" s="1475"/>
      <c r="AE73" s="1476"/>
      <c r="AF73" s="458"/>
      <c r="AM73" s="458"/>
      <c r="AN73" s="464"/>
      <c r="BH73" s="496"/>
    </row>
    <row r="74" spans="1:60" ht="15" hidden="1" customHeight="1" x14ac:dyDescent="0.2">
      <c r="A74" s="309"/>
      <c r="B74" s="309"/>
      <c r="C74" s="290" t="s">
        <v>97</v>
      </c>
      <c r="D74" s="420"/>
      <c r="E74" s="285"/>
      <c r="F74" s="285"/>
      <c r="G74" s="285"/>
      <c r="H74" s="360"/>
      <c r="I74" s="287"/>
      <c r="J74" s="287"/>
      <c r="K74" s="473"/>
      <c r="L74" s="661"/>
      <c r="M74" s="494"/>
      <c r="N74" s="287"/>
      <c r="O74" s="963"/>
      <c r="P74" s="287"/>
      <c r="Q74" s="991"/>
      <c r="R74" s="288"/>
      <c r="S74" s="288"/>
      <c r="T74" s="953"/>
      <c r="U74" s="953"/>
      <c r="AC74" s="458"/>
      <c r="AD74" s="1473"/>
      <c r="AE74" s="1474"/>
      <c r="AF74" s="458"/>
      <c r="AM74" s="458"/>
      <c r="AN74" s="464"/>
      <c r="BH74" s="494"/>
    </row>
    <row r="75" spans="1:60" ht="15" hidden="1" customHeight="1" x14ac:dyDescent="0.2">
      <c r="A75" s="292" t="s">
        <v>95</v>
      </c>
      <c r="B75" s="292" t="s">
        <v>95</v>
      </c>
      <c r="C75" s="300" t="s">
        <v>164</v>
      </c>
      <c r="D75" s="419" t="s">
        <v>138</v>
      </c>
      <c r="E75" s="295" t="s">
        <v>165</v>
      </c>
      <c r="F75" s="295" t="s">
        <v>121</v>
      </c>
      <c r="G75" s="295" t="s">
        <v>22</v>
      </c>
      <c r="H75" s="296"/>
      <c r="I75" s="297">
        <v>5</v>
      </c>
      <c r="J75" s="297">
        <v>5</v>
      </c>
      <c r="K75" s="474"/>
      <c r="L75" s="615">
        <v>21</v>
      </c>
      <c r="M75" s="493"/>
      <c r="N75" s="298">
        <v>24</v>
      </c>
      <c r="O75" s="964"/>
      <c r="P75" s="298">
        <v>24</v>
      </c>
      <c r="Q75" s="764"/>
      <c r="R75" s="299"/>
      <c r="S75" s="299"/>
      <c r="T75" s="954"/>
      <c r="U75" s="954"/>
      <c r="AC75" s="458"/>
      <c r="AD75" s="1475"/>
      <c r="AE75" s="1476"/>
      <c r="AF75" s="458"/>
      <c r="AM75" s="458"/>
      <c r="AN75" s="464"/>
      <c r="BH75" s="493"/>
    </row>
    <row r="76" spans="1:60" ht="15" hidden="1" customHeight="1" x14ac:dyDescent="0.2">
      <c r="A76" s="292" t="s">
        <v>98</v>
      </c>
      <c r="B76" s="292" t="s">
        <v>98</v>
      </c>
      <c r="C76" s="300" t="s">
        <v>166</v>
      </c>
      <c r="D76" s="419" t="s">
        <v>167</v>
      </c>
      <c r="E76" s="295" t="s">
        <v>165</v>
      </c>
      <c r="F76" s="295" t="s">
        <v>102</v>
      </c>
      <c r="G76" s="295" t="s">
        <v>41</v>
      </c>
      <c r="H76" s="296"/>
      <c r="I76" s="297">
        <v>5</v>
      </c>
      <c r="J76" s="297">
        <v>5</v>
      </c>
      <c r="K76" s="474"/>
      <c r="L76" s="615">
        <v>2</v>
      </c>
      <c r="M76" s="493"/>
      <c r="N76" s="298">
        <v>36</v>
      </c>
      <c r="O76" s="964"/>
      <c r="P76" s="298">
        <v>15</v>
      </c>
      <c r="Q76" s="764"/>
      <c r="R76" s="299"/>
      <c r="S76" s="299"/>
      <c r="T76" s="954"/>
      <c r="U76" s="954"/>
      <c r="AC76" s="458"/>
      <c r="AD76" s="1475"/>
      <c r="AE76" s="1476"/>
      <c r="AF76" s="458"/>
      <c r="AM76" s="458"/>
      <c r="AN76" s="464"/>
      <c r="BH76" s="493"/>
    </row>
    <row r="77" spans="1:60" ht="15" hidden="1" customHeight="1" x14ac:dyDescent="0.2">
      <c r="A77" s="292" t="s">
        <v>104</v>
      </c>
      <c r="B77" s="292" t="s">
        <v>104</v>
      </c>
      <c r="C77" s="300" t="s">
        <v>168</v>
      </c>
      <c r="D77" s="419" t="s">
        <v>169</v>
      </c>
      <c r="E77" s="295" t="s">
        <v>165</v>
      </c>
      <c r="F77" s="295" t="s">
        <v>102</v>
      </c>
      <c r="G77" s="295" t="s">
        <v>41</v>
      </c>
      <c r="H77" s="296"/>
      <c r="I77" s="297">
        <v>5</v>
      </c>
      <c r="J77" s="297">
        <v>5</v>
      </c>
      <c r="K77" s="474"/>
      <c r="L77" s="615">
        <v>1</v>
      </c>
      <c r="M77" s="493"/>
      <c r="N77" s="298">
        <v>36</v>
      </c>
      <c r="O77" s="964"/>
      <c r="P77" s="298">
        <v>15</v>
      </c>
      <c r="Q77" s="764"/>
      <c r="R77" s="299"/>
      <c r="S77" s="299"/>
      <c r="T77" s="954"/>
      <c r="U77" s="954"/>
      <c r="AC77" s="458"/>
      <c r="AD77" s="1475"/>
      <c r="AE77" s="1476"/>
      <c r="AF77" s="458"/>
      <c r="AM77" s="458"/>
      <c r="AN77" s="464"/>
      <c r="BH77" s="493"/>
    </row>
    <row r="78" spans="1:60" ht="15" hidden="1" customHeight="1" x14ac:dyDescent="0.2">
      <c r="A78" s="292" t="s">
        <v>107</v>
      </c>
      <c r="B78" s="292" t="s">
        <v>107</v>
      </c>
      <c r="C78" s="300" t="s">
        <v>170</v>
      </c>
      <c r="D78" s="419" t="s">
        <v>171</v>
      </c>
      <c r="E78" s="295" t="s">
        <v>165</v>
      </c>
      <c r="F78" s="295" t="s">
        <v>102</v>
      </c>
      <c r="G78" s="295" t="s">
        <v>22</v>
      </c>
      <c r="H78" s="296"/>
      <c r="I78" s="297">
        <v>3</v>
      </c>
      <c r="J78" s="297">
        <v>3</v>
      </c>
      <c r="K78" s="474"/>
      <c r="L78" s="615">
        <v>22</v>
      </c>
      <c r="M78" s="493"/>
      <c r="N78" s="298">
        <v>24</v>
      </c>
      <c r="O78" s="964"/>
      <c r="P78" s="298"/>
      <c r="Q78" s="764"/>
      <c r="R78" s="299"/>
      <c r="S78" s="299"/>
      <c r="T78" s="954"/>
      <c r="U78" s="954"/>
      <c r="AC78" s="458"/>
      <c r="AD78" s="1475"/>
      <c r="AE78" s="1476"/>
      <c r="AF78" s="458"/>
      <c r="AM78" s="458"/>
      <c r="AN78" s="464"/>
      <c r="BH78" s="493"/>
    </row>
    <row r="79" spans="1:60" ht="15" hidden="1" customHeight="1" x14ac:dyDescent="0.2">
      <c r="A79" s="315" t="s">
        <v>109</v>
      </c>
      <c r="B79" s="315" t="s">
        <v>109</v>
      </c>
      <c r="C79" s="323" t="s">
        <v>146</v>
      </c>
      <c r="D79" s="418" t="s">
        <v>147</v>
      </c>
      <c r="E79" s="303" t="s">
        <v>172</v>
      </c>
      <c r="F79" s="304"/>
      <c r="G79" s="303" t="s">
        <v>41</v>
      </c>
      <c r="H79" s="305">
        <v>1</v>
      </c>
      <c r="I79" s="306"/>
      <c r="J79" s="306"/>
      <c r="K79" s="475"/>
      <c r="L79" s="639"/>
      <c r="M79" s="495"/>
      <c r="N79" s="306"/>
      <c r="O79" s="965"/>
      <c r="P79" s="306"/>
      <c r="Q79" s="992"/>
      <c r="R79" s="307"/>
      <c r="S79" s="307"/>
      <c r="T79" s="953"/>
      <c r="U79" s="953"/>
      <c r="AC79" s="458"/>
      <c r="AD79" s="1473"/>
      <c r="AE79" s="1474"/>
      <c r="AF79" s="458"/>
      <c r="AM79" s="458"/>
      <c r="AN79" s="464"/>
      <c r="BH79" s="495"/>
    </row>
    <row r="80" spans="1:60" ht="15" hidden="1" customHeight="1" x14ac:dyDescent="0.2">
      <c r="A80" s="292" t="s">
        <v>114</v>
      </c>
      <c r="B80" s="292" t="s">
        <v>114</v>
      </c>
      <c r="C80" s="308" t="s">
        <v>62</v>
      </c>
      <c r="D80" s="419" t="s">
        <v>149</v>
      </c>
      <c r="E80" s="313"/>
      <c r="F80" s="295" t="s">
        <v>64</v>
      </c>
      <c r="G80" s="295" t="s">
        <v>41</v>
      </c>
      <c r="H80" s="296"/>
      <c r="I80" s="297" t="s">
        <v>56</v>
      </c>
      <c r="J80" s="297" t="s">
        <v>56</v>
      </c>
      <c r="K80" s="474"/>
      <c r="L80" s="615"/>
      <c r="M80" s="496"/>
      <c r="N80" s="298"/>
      <c r="O80" s="964"/>
      <c r="P80" s="298">
        <v>18</v>
      </c>
      <c r="Q80" s="764"/>
      <c r="R80" s="299"/>
      <c r="S80" s="299"/>
      <c r="T80" s="954"/>
      <c r="U80" s="954"/>
      <c r="AC80" s="458"/>
      <c r="AD80" s="1475"/>
      <c r="AE80" s="1476"/>
      <c r="AF80" s="458"/>
      <c r="AM80" s="458"/>
      <c r="AN80" s="464"/>
      <c r="BH80" s="496"/>
    </row>
    <row r="81" spans="1:246" ht="15" hidden="1" customHeight="1" x14ac:dyDescent="0.2">
      <c r="A81" s="292" t="s">
        <v>115</v>
      </c>
      <c r="B81" s="292" t="s">
        <v>115</v>
      </c>
      <c r="C81" s="308" t="s">
        <v>66</v>
      </c>
      <c r="D81" s="419" t="s">
        <v>151</v>
      </c>
      <c r="E81" s="313"/>
      <c r="F81" s="295" t="s">
        <v>64</v>
      </c>
      <c r="G81" s="295" t="s">
        <v>41</v>
      </c>
      <c r="H81" s="296"/>
      <c r="I81" s="297" t="s">
        <v>56</v>
      </c>
      <c r="J81" s="297" t="s">
        <v>56</v>
      </c>
      <c r="K81" s="474"/>
      <c r="L81" s="615"/>
      <c r="M81" s="496"/>
      <c r="N81" s="298"/>
      <c r="O81" s="964"/>
      <c r="P81" s="298">
        <v>18</v>
      </c>
      <c r="Q81" s="764"/>
      <c r="R81" s="299"/>
      <c r="S81" s="299"/>
      <c r="T81" s="954"/>
      <c r="U81" s="954"/>
      <c r="AC81" s="458"/>
      <c r="AD81" s="1475"/>
      <c r="AE81" s="1476"/>
      <c r="AF81" s="458"/>
      <c r="AM81" s="458"/>
      <c r="AN81" s="464"/>
      <c r="BH81" s="496"/>
    </row>
    <row r="82" spans="1:246" ht="15" hidden="1" customHeight="1" x14ac:dyDescent="0.2">
      <c r="A82" s="292" t="s">
        <v>173</v>
      </c>
      <c r="B82" s="292" t="s">
        <v>173</v>
      </c>
      <c r="C82" s="308" t="s">
        <v>69</v>
      </c>
      <c r="D82" s="419" t="s">
        <v>153</v>
      </c>
      <c r="E82" s="313"/>
      <c r="F82" s="295" t="s">
        <v>64</v>
      </c>
      <c r="G82" s="295" t="s">
        <v>41</v>
      </c>
      <c r="H82" s="296"/>
      <c r="I82" s="297" t="s">
        <v>56</v>
      </c>
      <c r="J82" s="297" t="s">
        <v>56</v>
      </c>
      <c r="K82" s="474"/>
      <c r="L82" s="615"/>
      <c r="M82" s="496"/>
      <c r="N82" s="298"/>
      <c r="O82" s="964"/>
      <c r="P82" s="298">
        <v>18</v>
      </c>
      <c r="Q82" s="764"/>
      <c r="R82" s="299"/>
      <c r="S82" s="299"/>
      <c r="T82" s="954"/>
      <c r="U82" s="954"/>
      <c r="AC82" s="458"/>
      <c r="AD82" s="1475"/>
      <c r="AE82" s="1476"/>
      <c r="AF82" s="458"/>
      <c r="AM82" s="458"/>
      <c r="AN82" s="464"/>
      <c r="BH82" s="496"/>
    </row>
    <row r="83" spans="1:246" ht="15" hidden="1" customHeight="1" x14ac:dyDescent="0.2">
      <c r="A83" s="362"/>
      <c r="B83" s="362"/>
      <c r="C83" s="363" t="s">
        <v>174</v>
      </c>
      <c r="D83" s="425"/>
      <c r="E83" s="285"/>
      <c r="F83" s="365"/>
      <c r="G83" s="365"/>
      <c r="H83" s="360"/>
      <c r="I83" s="364"/>
      <c r="J83" s="364"/>
      <c r="K83" s="482"/>
      <c r="L83" s="661"/>
      <c r="M83" s="494"/>
      <c r="N83" s="287"/>
      <c r="O83" s="963"/>
      <c r="P83" s="287"/>
      <c r="Q83" s="991"/>
      <c r="R83" s="288"/>
      <c r="S83" s="288"/>
      <c r="T83" s="953"/>
      <c r="U83" s="953"/>
      <c r="AC83" s="458"/>
      <c r="AD83" s="1473"/>
      <c r="AE83" s="1474"/>
      <c r="AF83" s="458"/>
      <c r="AM83" s="458"/>
      <c r="AN83" s="464"/>
      <c r="BH83" s="494"/>
    </row>
    <row r="84" spans="1:246" ht="15" hidden="1" customHeight="1" x14ac:dyDescent="0.2">
      <c r="A84" s="292" t="s">
        <v>123</v>
      </c>
      <c r="B84" s="292" t="s">
        <v>123</v>
      </c>
      <c r="C84" s="300" t="s">
        <v>159</v>
      </c>
      <c r="D84" s="419" t="s">
        <v>142</v>
      </c>
      <c r="E84" s="295" t="s">
        <v>120</v>
      </c>
      <c r="F84" s="295" t="s">
        <v>102</v>
      </c>
      <c r="G84" s="295" t="s">
        <v>22</v>
      </c>
      <c r="H84" s="296"/>
      <c r="I84" s="297" t="s">
        <v>36</v>
      </c>
      <c r="J84" s="297" t="s">
        <v>36</v>
      </c>
      <c r="K84" s="474"/>
      <c r="L84" s="615" t="s">
        <v>24</v>
      </c>
      <c r="M84" s="493"/>
      <c r="N84" s="298">
        <v>24</v>
      </c>
      <c r="O84" s="964"/>
      <c r="P84" s="298"/>
      <c r="Q84" s="764"/>
      <c r="R84" s="299"/>
      <c r="S84" s="299"/>
      <c r="T84" s="954"/>
      <c r="U84" s="954"/>
      <c r="AC84" s="458"/>
      <c r="AD84" s="1475"/>
      <c r="AE84" s="1476"/>
      <c r="AF84" s="458"/>
      <c r="AM84" s="458"/>
      <c r="AN84" s="464"/>
      <c r="BH84" s="493"/>
    </row>
    <row r="85" spans="1:246" ht="15" hidden="1" customHeight="1" x14ac:dyDescent="0.2">
      <c r="A85" s="292" t="s">
        <v>126</v>
      </c>
      <c r="B85" s="292" t="s">
        <v>126</v>
      </c>
      <c r="C85" s="300" t="s">
        <v>175</v>
      </c>
      <c r="D85" s="419" t="s">
        <v>132</v>
      </c>
      <c r="E85" s="295" t="s">
        <v>120</v>
      </c>
      <c r="F85" s="295" t="s">
        <v>102</v>
      </c>
      <c r="G85" s="295" t="s">
        <v>22</v>
      </c>
      <c r="H85" s="296"/>
      <c r="I85" s="297" t="s">
        <v>30</v>
      </c>
      <c r="J85" s="297" t="s">
        <v>30</v>
      </c>
      <c r="K85" s="474"/>
      <c r="L85" s="615" t="s">
        <v>24</v>
      </c>
      <c r="M85" s="493"/>
      <c r="N85" s="298">
        <v>24</v>
      </c>
      <c r="O85" s="964"/>
      <c r="P85" s="298"/>
      <c r="Q85" s="764"/>
      <c r="R85" s="299"/>
      <c r="S85" s="299"/>
      <c r="T85" s="954"/>
      <c r="U85" s="954"/>
      <c r="AC85" s="458"/>
      <c r="AD85" s="1475"/>
      <c r="AE85" s="1476"/>
      <c r="AF85" s="458"/>
      <c r="AM85" s="458"/>
      <c r="AN85" s="464"/>
      <c r="BH85" s="493"/>
    </row>
    <row r="86" spans="1:246" ht="15" hidden="1" customHeight="1" x14ac:dyDescent="0.2">
      <c r="A86" s="322"/>
      <c r="B86" s="322"/>
      <c r="C86" s="323" t="s">
        <v>122</v>
      </c>
      <c r="D86" s="650"/>
      <c r="E86" s="304"/>
      <c r="F86" s="304"/>
      <c r="G86" s="304"/>
      <c r="H86" s="305">
        <v>1</v>
      </c>
      <c r="I86" s="302">
        <v>3</v>
      </c>
      <c r="J86" s="302">
        <v>3</v>
      </c>
      <c r="K86" s="483"/>
      <c r="L86" s="639"/>
      <c r="M86" s="495"/>
      <c r="N86" s="306"/>
      <c r="O86" s="965"/>
      <c r="P86" s="306"/>
      <c r="Q86" s="992"/>
      <c r="R86" s="307"/>
      <c r="S86" s="307"/>
      <c r="T86" s="953"/>
      <c r="U86" s="953"/>
      <c r="AC86" s="458"/>
      <c r="AD86" s="1473"/>
      <c r="AE86" s="1474"/>
      <c r="AF86" s="458"/>
      <c r="AM86" s="458"/>
      <c r="AN86" s="464"/>
      <c r="BH86" s="495"/>
    </row>
    <row r="87" spans="1:246" ht="15" hidden="1" customHeight="1" x14ac:dyDescent="0.2">
      <c r="A87" s="292" t="s">
        <v>176</v>
      </c>
      <c r="B87" s="292" t="s">
        <v>176</v>
      </c>
      <c r="C87" s="308" t="s">
        <v>177</v>
      </c>
      <c r="D87" s="419" t="s">
        <v>178</v>
      </c>
      <c r="E87" s="295" t="s">
        <v>120</v>
      </c>
      <c r="F87" s="295" t="s">
        <v>179</v>
      </c>
      <c r="G87" s="295" t="s">
        <v>41</v>
      </c>
      <c r="H87" s="296"/>
      <c r="I87" s="298"/>
      <c r="J87" s="298"/>
      <c r="K87" s="476"/>
      <c r="L87" s="615">
        <v>3</v>
      </c>
      <c r="M87" s="493"/>
      <c r="N87" s="298">
        <v>36</v>
      </c>
      <c r="O87" s="964"/>
      <c r="P87" s="298"/>
      <c r="Q87" s="764"/>
      <c r="R87" s="299"/>
      <c r="S87" s="299"/>
      <c r="T87" s="954"/>
      <c r="U87" s="954"/>
      <c r="AC87" s="458"/>
      <c r="AD87" s="1475"/>
      <c r="AE87" s="1476"/>
      <c r="AF87" s="458"/>
      <c r="AM87" s="458"/>
      <c r="AN87" s="464"/>
      <c r="BH87" s="493"/>
    </row>
    <row r="88" spans="1:246" ht="15" hidden="1" customHeight="1" x14ac:dyDescent="0.2">
      <c r="A88" s="292" t="s">
        <v>180</v>
      </c>
      <c r="B88" s="292" t="s">
        <v>180</v>
      </c>
      <c r="C88" s="308" t="s">
        <v>181</v>
      </c>
      <c r="D88" s="419" t="s">
        <v>182</v>
      </c>
      <c r="E88" s="295" t="s">
        <v>120</v>
      </c>
      <c r="F88" s="295" t="s">
        <v>179</v>
      </c>
      <c r="G88" s="295" t="s">
        <v>41</v>
      </c>
      <c r="H88" s="296"/>
      <c r="I88" s="298"/>
      <c r="J88" s="298"/>
      <c r="K88" s="476"/>
      <c r="L88" s="615"/>
      <c r="M88" s="496"/>
      <c r="N88" s="298">
        <v>24</v>
      </c>
      <c r="O88" s="964"/>
      <c r="P88" s="298"/>
      <c r="Q88" s="764"/>
      <c r="R88" s="299"/>
      <c r="S88" s="299"/>
      <c r="T88" s="954"/>
      <c r="U88" s="954"/>
      <c r="AC88" s="458"/>
      <c r="AD88" s="1475"/>
      <c r="AE88" s="1476"/>
      <c r="AF88" s="458"/>
      <c r="AM88" s="458"/>
      <c r="AN88" s="464"/>
      <c r="BH88" s="496"/>
    </row>
    <row r="89" spans="1:246" ht="15" hidden="1" customHeight="1" x14ac:dyDescent="0.2">
      <c r="A89" s="331"/>
      <c r="B89" s="331"/>
      <c r="C89" s="1795" t="s">
        <v>262</v>
      </c>
      <c r="D89" s="1796"/>
      <c r="E89" s="1796"/>
      <c r="F89" s="1796"/>
      <c r="G89" s="1796"/>
      <c r="H89" s="1796"/>
      <c r="I89" s="1796"/>
      <c r="J89" s="1796"/>
      <c r="K89" s="1797"/>
      <c r="L89" s="1796"/>
      <c r="M89" s="497"/>
      <c r="N89" s="332">
        <v>120</v>
      </c>
      <c r="O89" s="967"/>
      <c r="P89" s="333">
        <v>117</v>
      </c>
      <c r="Q89" s="994"/>
      <c r="R89" s="333"/>
      <c r="S89" s="333"/>
      <c r="T89" s="955"/>
      <c r="U89" s="955"/>
      <c r="AC89" s="458"/>
      <c r="AD89" s="1477"/>
      <c r="AE89" s="1478"/>
      <c r="AF89" s="458"/>
      <c r="AM89" s="458"/>
      <c r="AN89" s="464"/>
      <c r="BH89" s="497"/>
    </row>
    <row r="90" spans="1:246" ht="15" hidden="1" customHeight="1" x14ac:dyDescent="0.2">
      <c r="A90" s="334"/>
      <c r="B90" s="334"/>
      <c r="C90" s="1795" t="s">
        <v>263</v>
      </c>
      <c r="D90" s="1796"/>
      <c r="E90" s="1796"/>
      <c r="F90" s="1796"/>
      <c r="G90" s="1796"/>
      <c r="H90" s="1796"/>
      <c r="I90" s="1796"/>
      <c r="J90" s="1796"/>
      <c r="K90" s="1797"/>
      <c r="L90" s="1796"/>
      <c r="M90" s="497"/>
      <c r="N90" s="333">
        <v>114</v>
      </c>
      <c r="O90" s="968"/>
      <c r="P90" s="333">
        <v>126</v>
      </c>
      <c r="Q90" s="994"/>
      <c r="R90" s="333"/>
      <c r="S90" s="333"/>
      <c r="T90" s="955"/>
      <c r="U90" s="955"/>
      <c r="AC90" s="458"/>
      <c r="AD90" s="1477"/>
      <c r="AE90" s="1478"/>
      <c r="AF90" s="458"/>
      <c r="AM90" s="458"/>
      <c r="AN90" s="464"/>
      <c r="BH90" s="497"/>
    </row>
    <row r="91" spans="1:246" ht="15" hidden="1" customHeight="1" x14ac:dyDescent="0.2">
      <c r="A91" s="334"/>
      <c r="B91" s="334"/>
      <c r="C91" s="1795" t="s">
        <v>264</v>
      </c>
      <c r="D91" s="1796"/>
      <c r="E91" s="1796"/>
      <c r="F91" s="1796"/>
      <c r="G91" s="1796"/>
      <c r="H91" s="1796"/>
      <c r="I91" s="1796"/>
      <c r="J91" s="1796"/>
      <c r="K91" s="1797"/>
      <c r="L91" s="1796"/>
      <c r="M91" s="497"/>
      <c r="N91" s="333">
        <v>228</v>
      </c>
      <c r="O91" s="968"/>
      <c r="P91" s="333">
        <v>72</v>
      </c>
      <c r="Q91" s="994"/>
      <c r="R91" s="333"/>
      <c r="S91" s="333"/>
      <c r="T91" s="955"/>
      <c r="U91" s="955"/>
      <c r="AC91" s="458"/>
      <c r="AD91" s="1477"/>
      <c r="AE91" s="1478"/>
      <c r="AF91" s="458"/>
      <c r="AM91" s="458"/>
      <c r="AN91" s="464"/>
      <c r="BH91" s="497"/>
    </row>
    <row r="92" spans="1:246" ht="15" hidden="1" customHeight="1" x14ac:dyDescent="0.2">
      <c r="A92" s="334"/>
      <c r="B92" s="334"/>
      <c r="C92" s="1726" t="s">
        <v>265</v>
      </c>
      <c r="D92" s="1727"/>
      <c r="E92" s="1727"/>
      <c r="F92" s="1727"/>
      <c r="G92" s="1727"/>
      <c r="H92" s="1727"/>
      <c r="I92" s="1727"/>
      <c r="J92" s="1727"/>
      <c r="K92" s="1728"/>
      <c r="L92" s="1727"/>
      <c r="M92" s="498"/>
      <c r="N92" s="333"/>
      <c r="O92" s="968"/>
      <c r="P92" s="333"/>
      <c r="Q92" s="994"/>
      <c r="R92" s="333"/>
      <c r="S92" s="333"/>
      <c r="T92" s="955"/>
      <c r="U92" s="955"/>
      <c r="AC92" s="458"/>
      <c r="AD92" s="1477"/>
      <c r="AE92" s="1478"/>
      <c r="AF92" s="458"/>
      <c r="AM92" s="458"/>
      <c r="AN92" s="464"/>
      <c r="BH92" s="498"/>
    </row>
    <row r="93" spans="1:246" ht="15" hidden="1" customHeight="1" x14ac:dyDescent="0.2">
      <c r="A93" s="366"/>
      <c r="B93" s="366"/>
      <c r="C93" s="367"/>
      <c r="D93" s="426"/>
      <c r="E93" s="592"/>
      <c r="F93" s="592"/>
      <c r="G93" s="367"/>
      <c r="H93" s="367"/>
      <c r="I93" s="367"/>
      <c r="J93" s="367"/>
      <c r="K93" s="484"/>
      <c r="L93" s="617"/>
      <c r="M93" s="499"/>
      <c r="N93" s="592"/>
      <c r="O93" s="972"/>
      <c r="P93" s="592"/>
      <c r="Q93" s="972"/>
      <c r="R93" s="592"/>
      <c r="S93" s="592"/>
      <c r="T93" s="955"/>
      <c r="U93" s="955"/>
      <c r="AC93" s="458"/>
      <c r="AD93" s="1477"/>
      <c r="AE93" s="1478"/>
      <c r="AF93" s="458"/>
      <c r="AM93" s="458"/>
      <c r="AN93" s="464"/>
      <c r="BH93" s="499"/>
    </row>
    <row r="94" spans="1:246" s="514" customFormat="1" ht="34.5" customHeight="1" x14ac:dyDescent="0.2">
      <c r="A94" s="506" t="s">
        <v>651</v>
      </c>
      <c r="B94" s="507" t="s">
        <v>638</v>
      </c>
      <c r="C94" s="508" t="s">
        <v>634</v>
      </c>
      <c r="D94" s="509"/>
      <c r="E94" s="507"/>
      <c r="F94" s="507"/>
      <c r="G94" s="510"/>
      <c r="H94" s="507"/>
      <c r="I94" s="507"/>
      <c r="J94" s="507"/>
      <c r="K94" s="507"/>
      <c r="L94" s="666"/>
      <c r="M94" s="507"/>
      <c r="N94" s="511"/>
      <c r="O94" s="973"/>
      <c r="P94" s="511"/>
      <c r="Q94" s="980"/>
      <c r="R94" s="511"/>
      <c r="S94" s="511"/>
      <c r="T94" s="511"/>
      <c r="U94" s="511"/>
      <c r="V94" s="507"/>
      <c r="W94" s="507"/>
      <c r="X94" s="507"/>
      <c r="Y94" s="507"/>
      <c r="Z94" s="507"/>
      <c r="AA94" s="507"/>
      <c r="AB94" s="507"/>
      <c r="AC94" s="1427"/>
      <c r="AD94" s="1481"/>
      <c r="AE94" s="1482"/>
      <c r="AF94" s="1450"/>
      <c r="AG94" s="507"/>
      <c r="AH94" s="507"/>
      <c r="AI94" s="507"/>
      <c r="AJ94" s="507"/>
      <c r="AK94" s="507"/>
      <c r="AL94" s="507"/>
      <c r="AM94" s="507"/>
      <c r="AN94" s="512"/>
      <c r="AO94" s="513"/>
      <c r="AP94" s="513"/>
      <c r="AQ94" s="513"/>
      <c r="AR94" s="513"/>
      <c r="AS94" s="513"/>
      <c r="AT94" s="513"/>
      <c r="AU94" s="513"/>
      <c r="AV94" s="513"/>
      <c r="AW94" s="513"/>
      <c r="AX94" s="513"/>
      <c r="AY94" s="513"/>
      <c r="AZ94" s="513"/>
      <c r="BA94" s="513"/>
      <c r="BB94" s="513"/>
      <c r="BC94" s="513"/>
      <c r="BD94" s="513"/>
      <c r="BE94" s="513"/>
      <c r="BF94" s="513"/>
      <c r="BG94" s="513"/>
      <c r="BH94" s="507"/>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c r="CK94" s="513"/>
      <c r="CL94" s="513"/>
      <c r="CM94" s="513"/>
      <c r="CN94" s="513"/>
      <c r="CO94" s="513"/>
      <c r="CP94" s="513"/>
      <c r="CQ94" s="513"/>
      <c r="CR94" s="513"/>
      <c r="CS94" s="513"/>
      <c r="CT94" s="513"/>
      <c r="CU94" s="513"/>
      <c r="CV94" s="513"/>
      <c r="CW94" s="513"/>
      <c r="CX94" s="513"/>
      <c r="CY94" s="513"/>
      <c r="CZ94" s="513"/>
      <c r="DA94" s="513"/>
      <c r="DB94" s="513"/>
      <c r="DC94" s="513"/>
      <c r="DD94" s="513"/>
      <c r="DE94" s="513"/>
      <c r="DF94" s="513"/>
      <c r="DG94" s="513"/>
      <c r="DH94" s="513"/>
      <c r="DI94" s="513"/>
      <c r="DJ94" s="513"/>
      <c r="DK94" s="513"/>
      <c r="DL94" s="513"/>
      <c r="DM94" s="513"/>
      <c r="DN94" s="513"/>
      <c r="DO94" s="513"/>
      <c r="DP94" s="513"/>
      <c r="DQ94" s="513"/>
      <c r="DR94" s="513"/>
      <c r="DS94" s="513"/>
      <c r="DT94" s="513"/>
      <c r="DU94" s="513"/>
      <c r="DV94" s="513"/>
      <c r="DW94" s="513"/>
      <c r="DX94" s="513"/>
      <c r="DY94" s="513"/>
      <c r="DZ94" s="513"/>
      <c r="EA94" s="513"/>
      <c r="EB94" s="513"/>
      <c r="EC94" s="513"/>
      <c r="ED94" s="513"/>
      <c r="EE94" s="513"/>
      <c r="EF94" s="513"/>
      <c r="EG94" s="513"/>
      <c r="EH94" s="513"/>
      <c r="EI94" s="513"/>
      <c r="EJ94" s="513"/>
      <c r="EK94" s="513"/>
      <c r="EL94" s="513"/>
      <c r="EM94" s="513"/>
      <c r="EN94" s="513"/>
      <c r="EO94" s="513"/>
      <c r="EP94" s="513"/>
      <c r="EQ94" s="513"/>
      <c r="ER94" s="513"/>
      <c r="ES94" s="513"/>
      <c r="ET94" s="513"/>
      <c r="EU94" s="513"/>
      <c r="EV94" s="513"/>
      <c r="EW94" s="513"/>
      <c r="EX94" s="513"/>
      <c r="EY94" s="513"/>
      <c r="EZ94" s="513"/>
      <c r="FA94" s="513"/>
      <c r="FB94" s="513"/>
      <c r="FC94" s="513"/>
      <c r="FD94" s="513"/>
      <c r="FE94" s="513"/>
      <c r="FF94" s="513"/>
      <c r="FG94" s="513"/>
      <c r="FH94" s="513"/>
      <c r="FI94" s="513"/>
      <c r="FJ94" s="513"/>
      <c r="FK94" s="513"/>
      <c r="FL94" s="513"/>
      <c r="FM94" s="513"/>
      <c r="FN94" s="513"/>
      <c r="FO94" s="513"/>
      <c r="FP94" s="513"/>
      <c r="FQ94" s="513"/>
      <c r="FR94" s="513"/>
      <c r="FS94" s="513"/>
      <c r="FT94" s="513"/>
      <c r="FU94" s="513"/>
      <c r="FV94" s="513"/>
      <c r="FW94" s="513"/>
      <c r="FX94" s="513"/>
      <c r="FY94" s="513"/>
      <c r="FZ94" s="513"/>
      <c r="GA94" s="513"/>
      <c r="GB94" s="513"/>
      <c r="GC94" s="513"/>
      <c r="GD94" s="513"/>
      <c r="GE94" s="513"/>
      <c r="GF94" s="513"/>
      <c r="GG94" s="513"/>
      <c r="GH94" s="513"/>
      <c r="GI94" s="513"/>
      <c r="GJ94" s="513"/>
      <c r="GK94" s="513"/>
      <c r="GL94" s="513"/>
      <c r="GM94" s="513"/>
      <c r="GN94" s="513"/>
      <c r="GO94" s="513"/>
      <c r="GP94" s="513"/>
      <c r="GQ94" s="513"/>
      <c r="GR94" s="513"/>
      <c r="GS94" s="513"/>
      <c r="GT94" s="513"/>
      <c r="GU94" s="513"/>
      <c r="GV94" s="513"/>
      <c r="GW94" s="513"/>
      <c r="GX94" s="513"/>
      <c r="GY94" s="513"/>
      <c r="GZ94" s="513"/>
      <c r="HA94" s="513"/>
      <c r="HB94" s="513"/>
      <c r="HC94" s="513"/>
      <c r="HD94" s="513"/>
      <c r="HE94" s="513"/>
      <c r="HF94" s="513"/>
      <c r="HG94" s="513"/>
      <c r="HH94" s="513"/>
      <c r="HI94" s="513"/>
      <c r="HJ94" s="513"/>
      <c r="HK94" s="513"/>
      <c r="HL94" s="513"/>
      <c r="HM94" s="513"/>
      <c r="HN94" s="513"/>
      <c r="HO94" s="513"/>
      <c r="HP94" s="513"/>
      <c r="HQ94" s="513"/>
      <c r="HR94" s="513"/>
      <c r="HS94" s="513"/>
      <c r="HT94" s="513"/>
      <c r="HU94" s="513"/>
      <c r="HV94" s="513"/>
      <c r="HW94" s="513"/>
      <c r="HX94" s="513"/>
      <c r="HY94" s="513"/>
      <c r="HZ94" s="513"/>
      <c r="IA94" s="513"/>
      <c r="IB94" s="513"/>
      <c r="IC94" s="513"/>
      <c r="ID94" s="513"/>
      <c r="IE94" s="513"/>
      <c r="IF94" s="513"/>
      <c r="IG94" s="513"/>
      <c r="IH94" s="513"/>
      <c r="II94" s="513"/>
      <c r="IJ94" s="513"/>
      <c r="IK94" s="513"/>
      <c r="IL94" s="513"/>
    </row>
    <row r="95" spans="1:246" s="514" customFormat="1" ht="34.5" customHeight="1" x14ac:dyDescent="0.2">
      <c r="A95" s="506" t="s">
        <v>637</v>
      </c>
      <c r="B95" s="507" t="s">
        <v>636</v>
      </c>
      <c r="C95" s="508" t="s">
        <v>635</v>
      </c>
      <c r="D95" s="509" t="s">
        <v>524</v>
      </c>
      <c r="E95" s="507" t="s">
        <v>683</v>
      </c>
      <c r="F95" s="507"/>
      <c r="G95" s="510"/>
      <c r="H95" s="507"/>
      <c r="I95" s="507"/>
      <c r="J95" s="507"/>
      <c r="K95" s="507"/>
      <c r="L95" s="666"/>
      <c r="M95" s="507"/>
      <c r="N95" s="511"/>
      <c r="O95" s="973"/>
      <c r="P95" s="511"/>
      <c r="Q95" s="980"/>
      <c r="R95" s="511"/>
      <c r="S95" s="511"/>
      <c r="T95" s="511"/>
      <c r="U95" s="511"/>
      <c r="V95" s="507"/>
      <c r="W95" s="507"/>
      <c r="X95" s="507"/>
      <c r="Y95" s="507"/>
      <c r="Z95" s="507"/>
      <c r="AA95" s="507"/>
      <c r="AB95" s="507"/>
      <c r="AC95" s="1427"/>
      <c r="AD95" s="1481"/>
      <c r="AE95" s="1482"/>
      <c r="AF95" s="1450"/>
      <c r="AG95" s="507"/>
      <c r="AH95" s="507"/>
      <c r="AI95" s="507"/>
      <c r="AJ95" s="507"/>
      <c r="AK95" s="507"/>
      <c r="AL95" s="507"/>
      <c r="AM95" s="507"/>
      <c r="AN95" s="512"/>
      <c r="AO95" s="513"/>
      <c r="AP95" s="513"/>
      <c r="AQ95" s="513"/>
      <c r="AR95" s="513"/>
      <c r="AS95" s="513"/>
      <c r="AT95" s="513"/>
      <c r="AU95" s="513"/>
      <c r="AV95" s="513"/>
      <c r="AW95" s="513"/>
      <c r="AX95" s="513"/>
      <c r="AY95" s="513"/>
      <c r="AZ95" s="513"/>
      <c r="BA95" s="513"/>
      <c r="BB95" s="513"/>
      <c r="BC95" s="513"/>
      <c r="BD95" s="513"/>
      <c r="BE95" s="513"/>
      <c r="BF95" s="513"/>
      <c r="BG95" s="513"/>
      <c r="BH95" s="507"/>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c r="CK95" s="513"/>
      <c r="CL95" s="513"/>
      <c r="CM95" s="513"/>
      <c r="CN95" s="513"/>
      <c r="CO95" s="513"/>
      <c r="CP95" s="513"/>
      <c r="CQ95" s="513"/>
      <c r="CR95" s="513"/>
      <c r="CS95" s="513"/>
      <c r="CT95" s="513"/>
      <c r="CU95" s="513"/>
      <c r="CV95" s="513"/>
      <c r="CW95" s="513"/>
      <c r="CX95" s="513"/>
      <c r="CY95" s="513"/>
      <c r="CZ95" s="513"/>
      <c r="DA95" s="513"/>
      <c r="DB95" s="513"/>
      <c r="DC95" s="513"/>
      <c r="DD95" s="513"/>
      <c r="DE95" s="513"/>
      <c r="DF95" s="513"/>
      <c r="DG95" s="513"/>
      <c r="DH95" s="513"/>
      <c r="DI95" s="513"/>
      <c r="DJ95" s="513"/>
      <c r="DK95" s="513"/>
      <c r="DL95" s="513"/>
      <c r="DM95" s="513"/>
      <c r="DN95" s="513"/>
      <c r="DO95" s="513"/>
      <c r="DP95" s="513"/>
      <c r="DQ95" s="513"/>
      <c r="DR95" s="513"/>
      <c r="DS95" s="513"/>
      <c r="DT95" s="513"/>
      <c r="DU95" s="513"/>
      <c r="DV95" s="513"/>
      <c r="DW95" s="513"/>
      <c r="DX95" s="513"/>
      <c r="DY95" s="513"/>
      <c r="DZ95" s="513"/>
      <c r="EA95" s="513"/>
      <c r="EB95" s="513"/>
      <c r="EC95" s="513"/>
      <c r="ED95" s="513"/>
      <c r="EE95" s="513"/>
      <c r="EF95" s="513"/>
      <c r="EG95" s="513"/>
      <c r="EH95" s="513"/>
      <c r="EI95" s="513"/>
      <c r="EJ95" s="513"/>
      <c r="EK95" s="513"/>
      <c r="EL95" s="513"/>
      <c r="EM95" s="513"/>
      <c r="EN95" s="513"/>
      <c r="EO95" s="513"/>
      <c r="EP95" s="513"/>
      <c r="EQ95" s="513"/>
      <c r="ER95" s="513"/>
      <c r="ES95" s="513"/>
      <c r="ET95" s="513"/>
      <c r="EU95" s="513"/>
      <c r="EV95" s="513"/>
      <c r="EW95" s="513"/>
      <c r="EX95" s="513"/>
      <c r="EY95" s="513"/>
      <c r="EZ95" s="513"/>
      <c r="FA95" s="513"/>
      <c r="FB95" s="513"/>
      <c r="FC95" s="513"/>
      <c r="FD95" s="513"/>
      <c r="FE95" s="513"/>
      <c r="FF95" s="513"/>
      <c r="FG95" s="513"/>
      <c r="FH95" s="513"/>
      <c r="FI95" s="513"/>
      <c r="FJ95" s="513"/>
      <c r="FK95" s="513"/>
      <c r="FL95" s="513"/>
      <c r="FM95" s="513"/>
      <c r="FN95" s="513"/>
      <c r="FO95" s="513"/>
      <c r="FP95" s="513"/>
      <c r="FQ95" s="513"/>
      <c r="FR95" s="513"/>
      <c r="FS95" s="513"/>
      <c r="FT95" s="513"/>
      <c r="FU95" s="513"/>
      <c r="FV95" s="513"/>
      <c r="FW95" s="513"/>
      <c r="FX95" s="513"/>
      <c r="FY95" s="513"/>
      <c r="FZ95" s="513"/>
      <c r="GA95" s="513"/>
      <c r="GB95" s="513"/>
      <c r="GC95" s="513"/>
      <c r="GD95" s="513"/>
      <c r="GE95" s="513"/>
      <c r="GF95" s="513"/>
      <c r="GG95" s="513"/>
      <c r="GH95" s="513"/>
      <c r="GI95" s="513"/>
      <c r="GJ95" s="513"/>
      <c r="GK95" s="513"/>
      <c r="GL95" s="513"/>
      <c r="GM95" s="513"/>
      <c r="GN95" s="513"/>
      <c r="GO95" s="513"/>
      <c r="GP95" s="513"/>
      <c r="GQ95" s="513"/>
      <c r="GR95" s="513"/>
      <c r="GS95" s="513"/>
      <c r="GT95" s="513"/>
      <c r="GU95" s="513"/>
      <c r="GV95" s="513"/>
      <c r="GW95" s="513"/>
      <c r="GX95" s="513"/>
      <c r="GY95" s="513"/>
      <c r="GZ95" s="513"/>
      <c r="HA95" s="513"/>
      <c r="HB95" s="513"/>
      <c r="HC95" s="513"/>
      <c r="HD95" s="513"/>
      <c r="HE95" s="513"/>
      <c r="HF95" s="513"/>
      <c r="HG95" s="513"/>
      <c r="HH95" s="513"/>
      <c r="HI95" s="513"/>
      <c r="HJ95" s="513"/>
      <c r="HK95" s="513"/>
      <c r="HL95" s="513"/>
      <c r="HM95" s="513"/>
      <c r="HN95" s="513"/>
      <c r="HO95" s="513"/>
      <c r="HP95" s="513"/>
      <c r="HQ95" s="513"/>
      <c r="HR95" s="513"/>
      <c r="HS95" s="513"/>
      <c r="HT95" s="513"/>
      <c r="HU95" s="513"/>
      <c r="HV95" s="513"/>
      <c r="HW95" s="513"/>
      <c r="HX95" s="513"/>
      <c r="HY95" s="513"/>
      <c r="HZ95" s="513"/>
      <c r="IA95" s="513"/>
      <c r="IB95" s="513"/>
      <c r="IC95" s="513"/>
      <c r="ID95" s="513"/>
      <c r="IE95" s="513"/>
      <c r="IF95" s="513"/>
      <c r="IG95" s="513"/>
      <c r="IH95" s="513"/>
      <c r="II95" s="513"/>
      <c r="IJ95" s="513"/>
      <c r="IK95" s="513"/>
      <c r="IL95" s="513"/>
    </row>
    <row r="96" spans="1:246" s="521" customFormat="1" ht="34.5" customHeight="1" x14ac:dyDescent="0.2">
      <c r="A96" s="515"/>
      <c r="B96" s="515"/>
      <c r="C96" s="516" t="s">
        <v>654</v>
      </c>
      <c r="D96" s="517"/>
      <c r="E96" s="518"/>
      <c r="F96" s="518"/>
      <c r="G96" s="518"/>
      <c r="H96" s="519"/>
      <c r="I96" s="519">
        <f>+I97+I98+I101+I105</f>
        <v>13</v>
      </c>
      <c r="J96" s="519">
        <f>+J97+J98+J101+J105</f>
        <v>13</v>
      </c>
      <c r="K96" s="519"/>
      <c r="L96" s="669"/>
      <c r="M96" s="519"/>
      <c r="N96" s="519"/>
      <c r="O96" s="974"/>
      <c r="P96" s="519"/>
      <c r="Q96" s="981"/>
      <c r="R96" s="519"/>
      <c r="S96" s="519"/>
      <c r="T96" s="519"/>
      <c r="U96" s="519"/>
      <c r="V96" s="520"/>
      <c r="W96" s="519"/>
      <c r="X96" s="519"/>
      <c r="Y96" s="519"/>
      <c r="Z96" s="520"/>
      <c r="AA96" s="519"/>
      <c r="AB96" s="519"/>
      <c r="AC96" s="1428"/>
      <c r="AD96" s="1483"/>
      <c r="AE96" s="1484"/>
      <c r="AF96" s="1451"/>
      <c r="AG96" s="519"/>
      <c r="AH96" s="519"/>
      <c r="AI96" s="519"/>
      <c r="AJ96" s="520"/>
      <c r="AK96" s="519"/>
      <c r="AL96" s="519"/>
      <c r="AM96" s="519"/>
      <c r="AN96" s="519"/>
      <c r="BH96" s="519"/>
    </row>
    <row r="97" spans="1:247" s="578" customFormat="1" ht="67.5" customHeight="1" x14ac:dyDescent="0.2">
      <c r="A97" s="569" t="s">
        <v>443</v>
      </c>
      <c r="B97" s="569" t="s">
        <v>443</v>
      </c>
      <c r="C97" s="583" t="s">
        <v>653</v>
      </c>
      <c r="D97" s="586" t="s">
        <v>800</v>
      </c>
      <c r="E97" s="594" t="s">
        <v>130</v>
      </c>
      <c r="F97" s="681" t="s">
        <v>752</v>
      </c>
      <c r="G97" s="680" t="s">
        <v>681</v>
      </c>
      <c r="H97" s="588"/>
      <c r="I97" s="586" t="s">
        <v>23</v>
      </c>
      <c r="J97" s="586" t="s">
        <v>23</v>
      </c>
      <c r="K97" s="595" t="s">
        <v>753</v>
      </c>
      <c r="L97" s="598" t="s">
        <v>31</v>
      </c>
      <c r="M97" s="589"/>
      <c r="N97" s="610">
        <v>24</v>
      </c>
      <c r="O97" s="975"/>
      <c r="P97" s="610">
        <v>24</v>
      </c>
      <c r="Q97" s="997"/>
      <c r="R97" s="597"/>
      <c r="S97" s="597"/>
      <c r="T97" s="1317" t="s">
        <v>1133</v>
      </c>
      <c r="U97" s="1317" t="s">
        <v>1142</v>
      </c>
      <c r="V97" s="596" t="s">
        <v>689</v>
      </c>
      <c r="W97" s="570" t="s">
        <v>316</v>
      </c>
      <c r="X97" s="570" t="s">
        <v>320</v>
      </c>
      <c r="Y97" s="570" t="s">
        <v>690</v>
      </c>
      <c r="Z97" s="571">
        <v>1</v>
      </c>
      <c r="AA97" s="572" t="s">
        <v>314</v>
      </c>
      <c r="AB97" s="572" t="s">
        <v>350</v>
      </c>
      <c r="AC97" s="1429" t="s">
        <v>351</v>
      </c>
      <c r="AD97" s="1485" t="s">
        <v>1176</v>
      </c>
      <c r="AE97" s="1486" t="str">
        <f>+AD97</f>
        <v xml:space="preserve">100% CT= DM devoir maison en temps libre
plusieurs  jours pour composer
dépôt sujet et copie sur CELENE </v>
      </c>
      <c r="AF97" s="1452">
        <v>1</v>
      </c>
      <c r="AG97" s="596" t="s">
        <v>314</v>
      </c>
      <c r="AH97" s="596" t="s">
        <v>350</v>
      </c>
      <c r="AI97" s="596" t="s">
        <v>351</v>
      </c>
      <c r="AJ97" s="571">
        <v>1</v>
      </c>
      <c r="AK97" s="572" t="s">
        <v>314</v>
      </c>
      <c r="AL97" s="572" t="s">
        <v>350</v>
      </c>
      <c r="AM97" s="572" t="s">
        <v>351</v>
      </c>
      <c r="AN97" s="591" t="s">
        <v>577</v>
      </c>
      <c r="AO97" s="577"/>
      <c r="AP97" s="577"/>
      <c r="AQ97" s="577"/>
      <c r="AR97" s="577"/>
      <c r="AS97" s="577"/>
      <c r="AT97" s="577"/>
      <c r="AU97" s="577"/>
      <c r="AV97" s="577"/>
      <c r="AW97" s="577"/>
      <c r="AX97" s="577"/>
      <c r="AY97" s="577"/>
      <c r="AZ97" s="577"/>
      <c r="BA97" s="577"/>
      <c r="BB97" s="577"/>
      <c r="BC97" s="577"/>
      <c r="BD97" s="577"/>
      <c r="BE97" s="577"/>
      <c r="BF97" s="577"/>
      <c r="BG97" s="577"/>
      <c r="BH97" s="577" t="s">
        <v>577</v>
      </c>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c r="EA97" s="577"/>
      <c r="EB97" s="577"/>
      <c r="EC97" s="577"/>
      <c r="ED97" s="577"/>
      <c r="EE97" s="577"/>
      <c r="EF97" s="577"/>
      <c r="EG97" s="577"/>
      <c r="EH97" s="577"/>
      <c r="EI97" s="577"/>
      <c r="EJ97" s="577"/>
      <c r="EK97" s="577"/>
      <c r="EL97" s="577"/>
      <c r="EM97" s="577"/>
      <c r="EN97" s="577"/>
      <c r="EO97" s="577"/>
      <c r="EP97" s="577"/>
      <c r="EQ97" s="577"/>
      <c r="ER97" s="577"/>
      <c r="ES97" s="577"/>
      <c r="ET97" s="577"/>
      <c r="EU97" s="577"/>
      <c r="EV97" s="577"/>
      <c r="EW97" s="577"/>
      <c r="EX97" s="577"/>
      <c r="EY97" s="577"/>
      <c r="EZ97" s="577"/>
      <c r="FA97" s="577"/>
      <c r="FB97" s="577"/>
      <c r="FC97" s="577"/>
      <c r="FD97" s="577"/>
      <c r="FE97" s="577"/>
      <c r="FF97" s="577"/>
      <c r="FG97" s="577"/>
      <c r="FH97" s="577"/>
      <c r="FI97" s="577"/>
      <c r="FJ97" s="577"/>
      <c r="FK97" s="577"/>
      <c r="FL97" s="577"/>
      <c r="FM97" s="577"/>
      <c r="FN97" s="577"/>
      <c r="FO97" s="577"/>
      <c r="FP97" s="577"/>
      <c r="FQ97" s="577"/>
      <c r="FR97" s="577"/>
      <c r="FS97" s="577"/>
      <c r="FT97" s="577"/>
      <c r="FU97" s="577"/>
      <c r="FV97" s="577"/>
      <c r="FW97" s="577"/>
      <c r="FX97" s="577"/>
      <c r="FY97" s="577"/>
      <c r="FZ97" s="577"/>
      <c r="GA97" s="577"/>
      <c r="GB97" s="577"/>
      <c r="GC97" s="577"/>
      <c r="GD97" s="577"/>
      <c r="GE97" s="577"/>
      <c r="GF97" s="577"/>
      <c r="GG97" s="577"/>
      <c r="GH97" s="577"/>
      <c r="GI97" s="577"/>
      <c r="GJ97" s="577"/>
      <c r="GK97" s="577"/>
      <c r="GL97" s="577"/>
      <c r="GM97" s="577"/>
      <c r="GN97" s="577"/>
      <c r="GO97" s="577"/>
      <c r="GP97" s="577"/>
      <c r="GQ97" s="577"/>
      <c r="GR97" s="577"/>
      <c r="GS97" s="577"/>
      <c r="GT97" s="577"/>
      <c r="GU97" s="577"/>
      <c r="GV97" s="577"/>
      <c r="GW97" s="577"/>
      <c r="GX97" s="577"/>
      <c r="GY97" s="577"/>
      <c r="GZ97" s="577"/>
      <c r="HA97" s="577"/>
      <c r="HB97" s="577"/>
      <c r="HC97" s="577"/>
      <c r="HD97" s="577"/>
      <c r="HE97" s="577"/>
      <c r="HF97" s="577"/>
      <c r="HG97" s="577"/>
      <c r="HH97" s="577"/>
      <c r="HI97" s="577"/>
      <c r="HJ97" s="577"/>
      <c r="HK97" s="577"/>
      <c r="HL97" s="577"/>
      <c r="HM97" s="577"/>
      <c r="HN97" s="577"/>
      <c r="HO97" s="577"/>
      <c r="HP97" s="577"/>
      <c r="HQ97" s="577"/>
      <c r="HR97" s="577"/>
      <c r="HS97" s="577"/>
      <c r="HT97" s="577"/>
      <c r="HU97" s="577"/>
      <c r="HV97" s="577"/>
      <c r="HW97" s="577"/>
      <c r="HX97" s="577"/>
      <c r="HY97" s="577"/>
      <c r="HZ97" s="577"/>
      <c r="IA97" s="577"/>
      <c r="IB97" s="577"/>
      <c r="IC97" s="577"/>
      <c r="ID97" s="577"/>
      <c r="IE97" s="577"/>
      <c r="IF97" s="577"/>
      <c r="IG97" s="577"/>
      <c r="IH97" s="577"/>
      <c r="II97" s="577"/>
      <c r="IJ97" s="577"/>
      <c r="IK97" s="577"/>
      <c r="IL97" s="577"/>
      <c r="IM97" s="577"/>
    </row>
    <row r="98" spans="1:247" s="578" customFormat="1" ht="34.5" customHeight="1" x14ac:dyDescent="0.2">
      <c r="A98" s="606" t="s">
        <v>656</v>
      </c>
      <c r="B98" s="606" t="s">
        <v>362</v>
      </c>
      <c r="C98" s="604" t="s">
        <v>559</v>
      </c>
      <c r="D98" s="603" t="s">
        <v>657</v>
      </c>
      <c r="E98" s="606" t="s">
        <v>726</v>
      </c>
      <c r="F98" s="606" t="s">
        <v>658</v>
      </c>
      <c r="G98" s="607"/>
      <c r="H98" s="605"/>
      <c r="I98" s="1787">
        <v>2</v>
      </c>
      <c r="J98" s="1790">
        <v>2</v>
      </c>
      <c r="K98" s="561" t="s">
        <v>659</v>
      </c>
      <c r="L98" s="902">
        <v>27</v>
      </c>
      <c r="M98" s="561"/>
      <c r="N98" s="561">
        <v>12</v>
      </c>
      <c r="O98" s="976"/>
      <c r="P98" s="561">
        <v>12</v>
      </c>
      <c r="Q98" s="998"/>
      <c r="R98" s="561"/>
      <c r="S98" s="561"/>
      <c r="T98" s="1799" t="s">
        <v>1133</v>
      </c>
      <c r="U98" s="1799" t="s">
        <v>1240</v>
      </c>
      <c r="V98" s="1875">
        <v>1</v>
      </c>
      <c r="W98" s="1756" t="s">
        <v>311</v>
      </c>
      <c r="X98" s="1756" t="s">
        <v>413</v>
      </c>
      <c r="Y98" s="1756" t="s">
        <v>441</v>
      </c>
      <c r="Z98" s="1751">
        <v>1</v>
      </c>
      <c r="AA98" s="1748" t="s">
        <v>314</v>
      </c>
      <c r="AB98" s="1748" t="s">
        <v>413</v>
      </c>
      <c r="AC98" s="1870" t="s">
        <v>441</v>
      </c>
      <c r="AD98" s="1877" t="s">
        <v>1240</v>
      </c>
      <c r="AE98" s="1880" t="str">
        <f>+AD98</f>
        <v>pas d'intervenant au 11/09/2020</v>
      </c>
      <c r="AF98" s="1873">
        <v>1</v>
      </c>
      <c r="AG98" s="1756" t="s">
        <v>314</v>
      </c>
      <c r="AH98" s="1756" t="s">
        <v>413</v>
      </c>
      <c r="AI98" s="1756" t="s">
        <v>441</v>
      </c>
      <c r="AJ98" s="1751">
        <v>1</v>
      </c>
      <c r="AK98" s="1748" t="s">
        <v>314</v>
      </c>
      <c r="AL98" s="1748" t="s">
        <v>413</v>
      </c>
      <c r="AM98" s="1748" t="s">
        <v>441</v>
      </c>
      <c r="AN98" s="576"/>
      <c r="AO98" s="577"/>
      <c r="AP98" s="577"/>
      <c r="AQ98" s="577"/>
      <c r="AR98" s="577"/>
      <c r="AS98" s="577"/>
      <c r="AT98" s="577"/>
      <c r="AU98" s="577"/>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c r="EA98" s="577"/>
      <c r="EB98" s="577"/>
      <c r="EC98" s="577"/>
      <c r="ED98" s="577"/>
      <c r="EE98" s="577"/>
      <c r="EF98" s="577"/>
      <c r="EG98" s="577"/>
      <c r="EH98" s="577"/>
      <c r="EI98" s="577"/>
      <c r="EJ98" s="577"/>
      <c r="EK98" s="577"/>
      <c r="EL98" s="577"/>
      <c r="EM98" s="577"/>
      <c r="EN98" s="577"/>
      <c r="EO98" s="577"/>
      <c r="EP98" s="577"/>
      <c r="EQ98" s="577"/>
      <c r="ER98" s="577"/>
      <c r="ES98" s="577"/>
      <c r="ET98" s="577"/>
      <c r="EU98" s="577"/>
      <c r="EV98" s="577"/>
      <c r="EW98" s="577"/>
      <c r="EX98" s="577"/>
      <c r="EY98" s="577"/>
      <c r="EZ98" s="577"/>
      <c r="FA98" s="577"/>
      <c r="FB98" s="577"/>
      <c r="FC98" s="577"/>
      <c r="FD98" s="577"/>
      <c r="FE98" s="577"/>
      <c r="FF98" s="577"/>
      <c r="FG98" s="577"/>
      <c r="FH98" s="577"/>
      <c r="FI98" s="577"/>
      <c r="FJ98" s="577"/>
      <c r="FK98" s="577"/>
      <c r="FL98" s="577"/>
      <c r="FM98" s="577"/>
      <c r="FN98" s="577"/>
      <c r="FO98" s="577"/>
      <c r="FP98" s="577"/>
      <c r="FQ98" s="577"/>
      <c r="FR98" s="577"/>
      <c r="FS98" s="577"/>
      <c r="FT98" s="577"/>
      <c r="FU98" s="577"/>
      <c r="FV98" s="577"/>
      <c r="FW98" s="577"/>
      <c r="FX98" s="577"/>
      <c r="FY98" s="577"/>
      <c r="FZ98" s="577"/>
      <c r="GA98" s="577"/>
      <c r="GB98" s="577"/>
      <c r="GC98" s="577"/>
      <c r="GD98" s="577"/>
      <c r="GE98" s="577"/>
      <c r="GF98" s="577"/>
      <c r="GG98" s="577"/>
      <c r="GH98" s="577"/>
      <c r="GI98" s="577"/>
      <c r="GJ98" s="577"/>
      <c r="GK98" s="577"/>
      <c r="GL98" s="577"/>
      <c r="GM98" s="577"/>
      <c r="GN98" s="577"/>
      <c r="GO98" s="577"/>
      <c r="GP98" s="577"/>
      <c r="GQ98" s="577"/>
      <c r="GR98" s="577"/>
      <c r="GS98" s="577"/>
      <c r="GT98" s="577"/>
      <c r="GU98" s="577"/>
      <c r="GV98" s="577"/>
      <c r="GW98" s="577"/>
      <c r="GX98" s="577"/>
      <c r="GY98" s="577"/>
      <c r="GZ98" s="577"/>
      <c r="HA98" s="577"/>
      <c r="HB98" s="577"/>
      <c r="HC98" s="577"/>
      <c r="HD98" s="577"/>
      <c r="HE98" s="577"/>
      <c r="HF98" s="577"/>
      <c r="HG98" s="577"/>
      <c r="HH98" s="577"/>
      <c r="HI98" s="577"/>
      <c r="HJ98" s="577"/>
      <c r="HK98" s="577"/>
      <c r="HL98" s="577"/>
      <c r="HM98" s="577"/>
      <c r="HN98" s="577"/>
      <c r="HO98" s="577"/>
      <c r="HP98" s="577"/>
      <c r="HQ98" s="577"/>
      <c r="HR98" s="577"/>
      <c r="HS98" s="577"/>
      <c r="HT98" s="577"/>
      <c r="HU98" s="577"/>
      <c r="HV98" s="577"/>
      <c r="HW98" s="577"/>
      <c r="HX98" s="577"/>
      <c r="HY98" s="577"/>
      <c r="HZ98" s="577"/>
      <c r="IA98" s="577"/>
      <c r="IB98" s="577"/>
      <c r="IC98" s="577"/>
      <c r="ID98" s="577"/>
      <c r="IE98" s="577"/>
      <c r="IF98" s="577"/>
      <c r="IG98" s="577"/>
      <c r="IH98" s="577"/>
      <c r="II98" s="577"/>
      <c r="IJ98" s="577"/>
      <c r="IK98" s="577"/>
      <c r="IL98" s="577"/>
      <c r="IM98" s="577"/>
    </row>
    <row r="99" spans="1:247" s="578" customFormat="1" ht="34.5" customHeight="1" x14ac:dyDescent="0.2">
      <c r="A99" s="569"/>
      <c r="B99" s="569" t="s">
        <v>363</v>
      </c>
      <c r="C99" s="579" t="s">
        <v>365</v>
      </c>
      <c r="D99" s="580"/>
      <c r="E99" s="575" t="s">
        <v>660</v>
      </c>
      <c r="F99" s="649" t="s">
        <v>661</v>
      </c>
      <c r="G99" s="581"/>
      <c r="H99" s="582"/>
      <c r="I99" s="1788"/>
      <c r="J99" s="1791"/>
      <c r="K99" s="750" t="s">
        <v>659</v>
      </c>
      <c r="L99" s="752">
        <v>27</v>
      </c>
      <c r="M99" s="750"/>
      <c r="N99" s="569">
        <v>12</v>
      </c>
      <c r="O99" s="975"/>
      <c r="P99" s="569"/>
      <c r="Q99" s="982"/>
      <c r="R99" s="569"/>
      <c r="S99" s="569"/>
      <c r="T99" s="1800"/>
      <c r="U99" s="1800"/>
      <c r="V99" s="1876"/>
      <c r="W99" s="1757"/>
      <c r="X99" s="1757"/>
      <c r="Y99" s="1757"/>
      <c r="Z99" s="1752"/>
      <c r="AA99" s="1749"/>
      <c r="AB99" s="1749"/>
      <c r="AC99" s="1871"/>
      <c r="AD99" s="1878"/>
      <c r="AE99" s="1881"/>
      <c r="AF99" s="1874"/>
      <c r="AG99" s="1757"/>
      <c r="AH99" s="1757"/>
      <c r="AI99" s="1757"/>
      <c r="AJ99" s="1752"/>
      <c r="AK99" s="1749"/>
      <c r="AL99" s="1749"/>
      <c r="AM99" s="1749"/>
      <c r="AN99" s="584" t="s">
        <v>662</v>
      </c>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c r="HM99" s="577"/>
      <c r="HN99" s="577"/>
      <c r="HO99" s="577"/>
      <c r="HP99" s="577"/>
      <c r="HQ99" s="577"/>
      <c r="HR99" s="577"/>
      <c r="HS99" s="577"/>
      <c r="HT99" s="577"/>
      <c r="HU99" s="577"/>
      <c r="HV99" s="577"/>
      <c r="HW99" s="577"/>
      <c r="HX99" s="577"/>
      <c r="HY99" s="577"/>
      <c r="HZ99" s="577"/>
      <c r="IA99" s="577"/>
      <c r="IB99" s="577"/>
      <c r="IC99" s="577"/>
      <c r="ID99" s="577"/>
      <c r="IE99" s="577"/>
      <c r="IF99" s="577"/>
      <c r="IG99" s="577"/>
      <c r="IH99" s="577"/>
      <c r="II99" s="577"/>
      <c r="IJ99" s="577"/>
      <c r="IK99" s="577"/>
      <c r="IL99" s="577"/>
      <c r="IM99" s="577"/>
    </row>
    <row r="100" spans="1:247" s="578" customFormat="1" ht="34.5" customHeight="1" x14ac:dyDescent="0.2">
      <c r="A100" s="569"/>
      <c r="B100" s="569" t="s">
        <v>364</v>
      </c>
      <c r="C100" s="585" t="s">
        <v>663</v>
      </c>
      <c r="D100" s="586"/>
      <c r="E100" s="569" t="s">
        <v>660</v>
      </c>
      <c r="F100" s="538" t="s">
        <v>658</v>
      </c>
      <c r="G100" s="587"/>
      <c r="H100" s="588"/>
      <c r="I100" s="1789"/>
      <c r="J100" s="1792"/>
      <c r="K100" s="750" t="s">
        <v>659</v>
      </c>
      <c r="L100" s="752">
        <v>27</v>
      </c>
      <c r="M100" s="750"/>
      <c r="N100" s="569"/>
      <c r="O100" s="975"/>
      <c r="P100" s="569">
        <v>12</v>
      </c>
      <c r="Q100" s="982"/>
      <c r="R100" s="569"/>
      <c r="S100" s="569"/>
      <c r="T100" s="1801"/>
      <c r="U100" s="1801"/>
      <c r="V100" s="1770"/>
      <c r="W100" s="1758"/>
      <c r="X100" s="1758"/>
      <c r="Y100" s="1758"/>
      <c r="Z100" s="1753"/>
      <c r="AA100" s="1750"/>
      <c r="AB100" s="1750"/>
      <c r="AC100" s="1872"/>
      <c r="AD100" s="1879"/>
      <c r="AE100" s="1882"/>
      <c r="AF100" s="1770"/>
      <c r="AG100" s="1758"/>
      <c r="AH100" s="1758"/>
      <c r="AI100" s="1758"/>
      <c r="AJ100" s="1753"/>
      <c r="AK100" s="1750"/>
      <c r="AL100" s="1750"/>
      <c r="AM100" s="1750"/>
      <c r="AN100" s="584" t="s">
        <v>664</v>
      </c>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c r="HM100" s="577"/>
      <c r="HN100" s="577"/>
      <c r="HO100" s="577"/>
      <c r="HP100" s="577"/>
      <c r="HQ100" s="577"/>
      <c r="HR100" s="577"/>
      <c r="HS100" s="577"/>
      <c r="HT100" s="577"/>
      <c r="HU100" s="577"/>
      <c r="HV100" s="577"/>
      <c r="HW100" s="577"/>
      <c r="HX100" s="577"/>
      <c r="HY100" s="577"/>
      <c r="HZ100" s="577"/>
      <c r="IA100" s="577"/>
      <c r="IB100" s="577"/>
      <c r="IC100" s="577"/>
      <c r="ID100" s="577"/>
      <c r="IE100" s="577"/>
      <c r="IF100" s="577"/>
      <c r="IG100" s="577"/>
      <c r="IH100" s="577"/>
      <c r="II100" s="577"/>
      <c r="IJ100" s="577"/>
      <c r="IK100" s="577"/>
      <c r="IL100" s="577"/>
      <c r="IM100" s="577"/>
    </row>
    <row r="101" spans="1:247" s="521" customFormat="1" ht="34.5" customHeight="1" x14ac:dyDescent="0.2">
      <c r="A101" s="524" t="s">
        <v>665</v>
      </c>
      <c r="B101" s="524" t="s">
        <v>335</v>
      </c>
      <c r="C101" s="525" t="s">
        <v>457</v>
      </c>
      <c r="D101" s="526"/>
      <c r="E101" s="526" t="s">
        <v>727</v>
      </c>
      <c r="F101" s="526"/>
      <c r="G101" s="527"/>
      <c r="H101" s="528" t="s">
        <v>666</v>
      </c>
      <c r="I101" s="529">
        <v>2</v>
      </c>
      <c r="J101" s="529">
        <v>2</v>
      </c>
      <c r="K101" s="529"/>
      <c r="L101" s="599"/>
      <c r="M101" s="529"/>
      <c r="N101" s="528"/>
      <c r="O101" s="977"/>
      <c r="P101" s="530"/>
      <c r="Q101" s="999"/>
      <c r="R101" s="530"/>
      <c r="S101" s="530"/>
      <c r="T101" s="530"/>
      <c r="U101" s="530"/>
      <c r="V101" s="531"/>
      <c r="W101" s="532"/>
      <c r="X101" s="532"/>
      <c r="Y101" s="532"/>
      <c r="Z101" s="533"/>
      <c r="AA101" s="534"/>
      <c r="AB101" s="534"/>
      <c r="AC101" s="1430"/>
      <c r="AD101" s="1487"/>
      <c r="AE101" s="1488"/>
      <c r="AF101" s="1453"/>
      <c r="AG101" s="534"/>
      <c r="AH101" s="534"/>
      <c r="AI101" s="534"/>
      <c r="AJ101" s="535"/>
      <c r="AK101" s="534"/>
      <c r="AL101" s="534"/>
      <c r="AM101" s="534"/>
      <c r="AN101" s="536"/>
    </row>
    <row r="102" spans="1:247" s="578" customFormat="1" ht="102" customHeight="1" x14ac:dyDescent="0.2">
      <c r="A102" s="569"/>
      <c r="B102" s="569" t="s">
        <v>548</v>
      </c>
      <c r="C102" s="583" t="s">
        <v>535</v>
      </c>
      <c r="D102" s="586" t="s">
        <v>667</v>
      </c>
      <c r="E102" s="594" t="s">
        <v>675</v>
      </c>
      <c r="F102" s="594" t="s">
        <v>677</v>
      </c>
      <c r="G102" s="586" t="s">
        <v>673</v>
      </c>
      <c r="H102" s="588"/>
      <c r="I102" s="586">
        <v>2</v>
      </c>
      <c r="J102" s="586">
        <v>2</v>
      </c>
      <c r="K102" s="595" t="s">
        <v>668</v>
      </c>
      <c r="L102" s="598">
        <v>12</v>
      </c>
      <c r="M102" s="589"/>
      <c r="N102" s="1345"/>
      <c r="O102" s="1345"/>
      <c r="P102" s="1345">
        <v>18</v>
      </c>
      <c r="Q102" s="997"/>
      <c r="R102" s="1346"/>
      <c r="S102" s="1346"/>
      <c r="T102" s="957" t="s">
        <v>1307</v>
      </c>
      <c r="U102" s="957" t="s">
        <v>1308</v>
      </c>
      <c r="V102" s="596">
        <v>1</v>
      </c>
      <c r="W102" s="570" t="s">
        <v>311</v>
      </c>
      <c r="X102" s="570" t="s">
        <v>669</v>
      </c>
      <c r="Y102" s="570" t="s">
        <v>355</v>
      </c>
      <c r="Z102" s="571">
        <v>1</v>
      </c>
      <c r="AA102" s="572" t="s">
        <v>314</v>
      </c>
      <c r="AB102" s="572" t="s">
        <v>312</v>
      </c>
      <c r="AC102" s="1429" t="s">
        <v>353</v>
      </c>
      <c r="AD102" s="1489" t="s">
        <v>1306</v>
      </c>
      <c r="AE102" s="1486" t="str">
        <f t="shared" ref="AE102:AE104" si="0">+AD102</f>
        <v>oral à distance 15 min . Contacter enseignant au préalable par téléphone</v>
      </c>
      <c r="AF102" s="1452">
        <v>1</v>
      </c>
      <c r="AG102" s="596" t="s">
        <v>314</v>
      </c>
      <c r="AH102" s="596" t="s">
        <v>358</v>
      </c>
      <c r="AI102" s="596" t="s">
        <v>412</v>
      </c>
      <c r="AJ102" s="571">
        <v>1</v>
      </c>
      <c r="AK102" s="572" t="s">
        <v>314</v>
      </c>
      <c r="AL102" s="572" t="s">
        <v>358</v>
      </c>
      <c r="AM102" s="572" t="s">
        <v>412</v>
      </c>
      <c r="AN102" s="591" t="s">
        <v>579</v>
      </c>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c r="HM102" s="577"/>
      <c r="HN102" s="577"/>
      <c r="HO102" s="577"/>
      <c r="HP102" s="577"/>
      <c r="HQ102" s="577"/>
      <c r="HR102" s="577"/>
      <c r="HS102" s="577"/>
      <c r="HT102" s="577"/>
      <c r="HU102" s="577"/>
      <c r="HV102" s="577"/>
      <c r="HW102" s="577"/>
      <c r="HX102" s="577"/>
      <c r="HY102" s="577"/>
      <c r="HZ102" s="577"/>
      <c r="IA102" s="577"/>
      <c r="IB102" s="577"/>
      <c r="IC102" s="577"/>
      <c r="ID102" s="577"/>
      <c r="IE102" s="577"/>
      <c r="IF102" s="577"/>
      <c r="IG102" s="577"/>
      <c r="IH102" s="577"/>
      <c r="II102" s="577"/>
      <c r="IJ102" s="577"/>
      <c r="IK102" s="577"/>
      <c r="IL102" s="577"/>
      <c r="IM102" s="577"/>
    </row>
    <row r="103" spans="1:247" s="578" customFormat="1" ht="102" customHeight="1" x14ac:dyDescent="0.2">
      <c r="A103" s="569"/>
      <c r="B103" s="569" t="s">
        <v>336</v>
      </c>
      <c r="C103" s="583" t="s">
        <v>536</v>
      </c>
      <c r="D103" s="586" t="s">
        <v>670</v>
      </c>
      <c r="E103" s="594" t="s">
        <v>675</v>
      </c>
      <c r="F103" s="594" t="s">
        <v>677</v>
      </c>
      <c r="G103" s="586" t="s">
        <v>674</v>
      </c>
      <c r="H103" s="588"/>
      <c r="I103" s="586">
        <v>2</v>
      </c>
      <c r="J103" s="586">
        <v>2</v>
      </c>
      <c r="K103" s="595" t="s">
        <v>671</v>
      </c>
      <c r="L103" s="598">
        <v>11</v>
      </c>
      <c r="M103" s="1329"/>
      <c r="N103" s="982"/>
      <c r="O103" s="982"/>
      <c r="P103" s="982">
        <v>18</v>
      </c>
      <c r="Q103" s="982"/>
      <c r="R103" s="1347"/>
      <c r="S103" s="1347"/>
      <c r="T103" s="1336" t="s">
        <v>1236</v>
      </c>
      <c r="U103" s="957" t="s">
        <v>1237</v>
      </c>
      <c r="V103" s="596">
        <v>1</v>
      </c>
      <c r="W103" s="570" t="s">
        <v>311</v>
      </c>
      <c r="X103" s="570" t="s">
        <v>320</v>
      </c>
      <c r="Y103" s="570" t="s">
        <v>1123</v>
      </c>
      <c r="Z103" s="571">
        <v>1</v>
      </c>
      <c r="AA103" s="572" t="s">
        <v>314</v>
      </c>
      <c r="AB103" s="572" t="s">
        <v>312</v>
      </c>
      <c r="AC103" s="1429" t="s">
        <v>353</v>
      </c>
      <c r="AD103" s="1490" t="s">
        <v>1238</v>
      </c>
      <c r="AE103" s="1486" t="str">
        <f t="shared" si="0"/>
        <v>DM sans temps limité, 
dépôt sujet sur CELENE le xx/06,
copie à rendre au plus tard le xx/06 sur mon adresse email emiliejanton@yahoo.fr, cmasarrre@yahoo.fr</v>
      </c>
      <c r="AF103" s="1452">
        <v>1</v>
      </c>
      <c r="AG103" s="596" t="s">
        <v>314</v>
      </c>
      <c r="AH103" s="596" t="s">
        <v>312</v>
      </c>
      <c r="AI103" s="596" t="s">
        <v>353</v>
      </c>
      <c r="AJ103" s="571">
        <v>1</v>
      </c>
      <c r="AK103" s="572" t="s">
        <v>314</v>
      </c>
      <c r="AL103" s="572" t="s">
        <v>312</v>
      </c>
      <c r="AM103" s="572" t="s">
        <v>353</v>
      </c>
      <c r="AN103" s="591" t="s">
        <v>580</v>
      </c>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c r="HM103" s="577"/>
      <c r="HN103" s="577"/>
      <c r="HO103" s="577"/>
      <c r="HP103" s="577"/>
      <c r="HQ103" s="577"/>
      <c r="HR103" s="577"/>
      <c r="HS103" s="577"/>
      <c r="HT103" s="577"/>
      <c r="HU103" s="577"/>
      <c r="HV103" s="577"/>
      <c r="HW103" s="577"/>
      <c r="HX103" s="577"/>
      <c r="HY103" s="577"/>
      <c r="HZ103" s="577"/>
      <c r="IA103" s="577"/>
      <c r="IB103" s="577"/>
      <c r="IC103" s="577"/>
      <c r="ID103" s="577"/>
      <c r="IE103" s="577"/>
      <c r="IF103" s="577"/>
      <c r="IG103" s="577"/>
      <c r="IH103" s="577"/>
      <c r="II103" s="577"/>
      <c r="IJ103" s="577"/>
      <c r="IK103" s="577"/>
      <c r="IL103" s="577"/>
      <c r="IM103" s="577"/>
    </row>
    <row r="104" spans="1:247" s="578" customFormat="1" ht="102" customHeight="1" x14ac:dyDescent="0.2">
      <c r="A104" s="569"/>
      <c r="B104" s="569" t="s">
        <v>337</v>
      </c>
      <c r="C104" s="583" t="s">
        <v>537</v>
      </c>
      <c r="D104" s="586" t="s">
        <v>672</v>
      </c>
      <c r="E104" s="594" t="s">
        <v>675</v>
      </c>
      <c r="F104" s="594" t="s">
        <v>677</v>
      </c>
      <c r="G104" s="586" t="s">
        <v>674</v>
      </c>
      <c r="H104" s="588"/>
      <c r="I104" s="586">
        <v>2</v>
      </c>
      <c r="J104" s="586">
        <v>2</v>
      </c>
      <c r="K104" s="595" t="s">
        <v>1120</v>
      </c>
      <c r="L104" s="598">
        <v>14</v>
      </c>
      <c r="M104" s="1329"/>
      <c r="N104" s="982"/>
      <c r="O104" s="982"/>
      <c r="P104" s="982">
        <v>18</v>
      </c>
      <c r="Q104" s="982"/>
      <c r="R104" s="1347"/>
      <c r="S104" s="1347"/>
      <c r="T104" s="1366" t="s">
        <v>1231</v>
      </c>
      <c r="U104" s="1367" t="s">
        <v>1232</v>
      </c>
      <c r="V104" s="596">
        <v>1</v>
      </c>
      <c r="W104" s="570" t="s">
        <v>311</v>
      </c>
      <c r="X104" s="570" t="s">
        <v>320</v>
      </c>
      <c r="Y104" s="570" t="s">
        <v>1123</v>
      </c>
      <c r="Z104" s="571">
        <v>1</v>
      </c>
      <c r="AA104" s="572" t="s">
        <v>314</v>
      </c>
      <c r="AB104" s="572" t="s">
        <v>312</v>
      </c>
      <c r="AC104" s="1429" t="s">
        <v>353</v>
      </c>
      <c r="AD104" s="1366" t="s">
        <v>1232</v>
      </c>
      <c r="AE104" s="1486" t="str">
        <f t="shared" si="0"/>
        <v>100% CT oral à distance</v>
      </c>
      <c r="AF104" s="1452">
        <v>1</v>
      </c>
      <c r="AG104" s="596" t="s">
        <v>314</v>
      </c>
      <c r="AH104" s="596" t="s">
        <v>312</v>
      </c>
      <c r="AI104" s="596" t="s">
        <v>353</v>
      </c>
      <c r="AJ104" s="571">
        <v>1</v>
      </c>
      <c r="AK104" s="572" t="s">
        <v>314</v>
      </c>
      <c r="AL104" s="572" t="s">
        <v>312</v>
      </c>
      <c r="AM104" s="572" t="s">
        <v>353</v>
      </c>
      <c r="AN104" s="591" t="s">
        <v>580</v>
      </c>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c r="HM104" s="577"/>
      <c r="HN104" s="577"/>
      <c r="HO104" s="577"/>
      <c r="HP104" s="577"/>
      <c r="HQ104" s="577"/>
      <c r="HR104" s="577"/>
      <c r="HS104" s="577"/>
      <c r="HT104" s="577"/>
      <c r="HU104" s="577"/>
      <c r="HV104" s="577"/>
      <c r="HW104" s="577"/>
      <c r="HX104" s="577"/>
      <c r="HY104" s="577"/>
      <c r="HZ104" s="577"/>
      <c r="IA104" s="577"/>
      <c r="IB104" s="577"/>
      <c r="IC104" s="577"/>
      <c r="ID104" s="577"/>
      <c r="IE104" s="577"/>
      <c r="IF104" s="577"/>
      <c r="IG104" s="577"/>
      <c r="IH104" s="577"/>
      <c r="II104" s="577"/>
      <c r="IJ104" s="577"/>
      <c r="IK104" s="577"/>
      <c r="IL104" s="577"/>
      <c r="IM104" s="577"/>
    </row>
    <row r="105" spans="1:247" s="521" customFormat="1" ht="34.5" customHeight="1" x14ac:dyDescent="0.2">
      <c r="A105" s="524" t="s">
        <v>450</v>
      </c>
      <c r="B105" s="524" t="s">
        <v>450</v>
      </c>
      <c r="C105" s="525" t="s">
        <v>691</v>
      </c>
      <c r="D105" s="526"/>
      <c r="E105" s="526" t="s">
        <v>676</v>
      </c>
      <c r="F105" s="526"/>
      <c r="G105" s="527" t="s">
        <v>681</v>
      </c>
      <c r="H105" s="528" t="s">
        <v>692</v>
      </c>
      <c r="I105" s="529">
        <v>3</v>
      </c>
      <c r="J105" s="529">
        <v>3</v>
      </c>
      <c r="K105" s="529"/>
      <c r="L105" s="599"/>
      <c r="M105" s="1330"/>
      <c r="N105" s="1348"/>
      <c r="O105" s="1348"/>
      <c r="P105" s="999"/>
      <c r="Q105" s="999"/>
      <c r="R105" s="999"/>
      <c r="S105" s="999"/>
      <c r="T105" s="1337"/>
      <c r="U105" s="530"/>
      <c r="V105" s="530"/>
      <c r="W105" s="532"/>
      <c r="X105" s="532"/>
      <c r="Y105" s="532"/>
      <c r="Z105" s="533"/>
      <c r="AA105" s="534"/>
      <c r="AB105" s="534"/>
      <c r="AC105" s="1430"/>
      <c r="AD105" s="1487"/>
      <c r="AE105" s="1488"/>
      <c r="AF105" s="1453"/>
      <c r="AG105" s="534"/>
      <c r="AH105" s="534"/>
      <c r="AI105" s="534"/>
      <c r="AJ105" s="535"/>
      <c r="AK105" s="534"/>
      <c r="AL105" s="534"/>
      <c r="AM105" s="534"/>
      <c r="AN105" s="536"/>
    </row>
    <row r="106" spans="1:247" s="578" customFormat="1" ht="48.75" customHeight="1" x14ac:dyDescent="0.2">
      <c r="A106" s="569"/>
      <c r="B106" s="569" t="s">
        <v>451</v>
      </c>
      <c r="C106" s="583" t="s">
        <v>560</v>
      </c>
      <c r="D106" s="586" t="s">
        <v>801</v>
      </c>
      <c r="E106" s="903" t="s">
        <v>1100</v>
      </c>
      <c r="F106" s="594"/>
      <c r="G106" s="586" t="s">
        <v>681</v>
      </c>
      <c r="H106" s="588"/>
      <c r="I106" s="586" t="s">
        <v>30</v>
      </c>
      <c r="J106" s="586" t="s">
        <v>30</v>
      </c>
      <c r="K106" s="595" t="s">
        <v>805</v>
      </c>
      <c r="L106" s="598" t="s">
        <v>24</v>
      </c>
      <c r="M106" s="1329"/>
      <c r="N106" s="982">
        <v>18</v>
      </c>
      <c r="O106" s="982"/>
      <c r="P106" s="982"/>
      <c r="Q106" s="982"/>
      <c r="R106" s="1347"/>
      <c r="S106" s="1347"/>
      <c r="T106" s="1338" t="s">
        <v>1204</v>
      </c>
      <c r="U106" s="1328" t="s">
        <v>1241</v>
      </c>
      <c r="V106" s="596" t="s">
        <v>702</v>
      </c>
      <c r="W106" s="570" t="s">
        <v>348</v>
      </c>
      <c r="X106" s="570" t="s">
        <v>320</v>
      </c>
      <c r="Y106" s="570" t="s">
        <v>437</v>
      </c>
      <c r="Z106" s="543">
        <v>1</v>
      </c>
      <c r="AA106" s="572" t="s">
        <v>314</v>
      </c>
      <c r="AB106" s="572" t="s">
        <v>315</v>
      </c>
      <c r="AC106" s="1429" t="s">
        <v>370</v>
      </c>
      <c r="AD106" s="1489" t="s">
        <v>1185</v>
      </c>
      <c r="AE106" s="1486" t="str">
        <f t="shared" ref="AE106:AE107" si="1">+AD106</f>
        <v>100% CT= DM devoir maison en temps libre
plusieurs jours pour composer
dépôt sujet et restitution sur CELENE</v>
      </c>
      <c r="AF106" s="1452">
        <v>1</v>
      </c>
      <c r="AG106" s="596" t="s">
        <v>314</v>
      </c>
      <c r="AH106" s="596" t="s">
        <v>315</v>
      </c>
      <c r="AI106" s="596" t="s">
        <v>370</v>
      </c>
      <c r="AJ106" s="543">
        <v>1</v>
      </c>
      <c r="AK106" s="572" t="s">
        <v>314</v>
      </c>
      <c r="AL106" s="572" t="s">
        <v>315</v>
      </c>
      <c r="AM106" s="572" t="s">
        <v>370</v>
      </c>
      <c r="AN106" s="591" t="s">
        <v>582</v>
      </c>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c r="HM106" s="577"/>
      <c r="HN106" s="577"/>
      <c r="HO106" s="577"/>
      <c r="HP106" s="577"/>
      <c r="HQ106" s="577"/>
      <c r="HR106" s="577"/>
      <c r="HS106" s="577"/>
      <c r="HT106" s="577"/>
      <c r="HU106" s="577"/>
      <c r="HV106" s="577"/>
      <c r="HW106" s="577"/>
      <c r="HX106" s="577"/>
      <c r="HY106" s="577"/>
      <c r="HZ106" s="577"/>
      <c r="IA106" s="577"/>
      <c r="IB106" s="577"/>
      <c r="IC106" s="577"/>
      <c r="ID106" s="577"/>
      <c r="IE106" s="577"/>
      <c r="IF106" s="577"/>
      <c r="IG106" s="577"/>
      <c r="IH106" s="577"/>
      <c r="II106" s="577"/>
      <c r="IJ106" s="577"/>
      <c r="IK106" s="577"/>
      <c r="IL106" s="577"/>
      <c r="IM106" s="577"/>
    </row>
    <row r="107" spans="1:247" s="578" customFormat="1" ht="48.75" customHeight="1" x14ac:dyDescent="0.2">
      <c r="A107" s="569"/>
      <c r="B107" s="569" t="s">
        <v>452</v>
      </c>
      <c r="C107" s="583" t="s">
        <v>561</v>
      </c>
      <c r="D107" s="586" t="s">
        <v>802</v>
      </c>
      <c r="E107" s="903" t="s">
        <v>1101</v>
      </c>
      <c r="F107" s="594"/>
      <c r="G107" s="586" t="s">
        <v>681</v>
      </c>
      <c r="H107" s="588"/>
      <c r="I107" s="586" t="s">
        <v>30</v>
      </c>
      <c r="J107" s="586" t="s">
        <v>30</v>
      </c>
      <c r="K107" s="1369" t="s">
        <v>813</v>
      </c>
      <c r="L107" s="598" t="s">
        <v>31</v>
      </c>
      <c r="M107" s="1329"/>
      <c r="N107" s="982">
        <v>18</v>
      </c>
      <c r="O107" s="982"/>
      <c r="P107" s="982"/>
      <c r="Q107" s="982"/>
      <c r="R107" s="1347"/>
      <c r="S107" s="1347"/>
      <c r="T107" s="1339" t="s">
        <v>1143</v>
      </c>
      <c r="U107" s="1318" t="s">
        <v>1144</v>
      </c>
      <c r="V107" s="596">
        <v>1</v>
      </c>
      <c r="W107" s="570" t="s">
        <v>311</v>
      </c>
      <c r="X107" s="570" t="s">
        <v>312</v>
      </c>
      <c r="Y107" s="570"/>
      <c r="Z107" s="543">
        <v>1</v>
      </c>
      <c r="AA107" s="572" t="s">
        <v>314</v>
      </c>
      <c r="AB107" s="572" t="s">
        <v>312</v>
      </c>
      <c r="AC107" s="1429" t="s">
        <v>353</v>
      </c>
      <c r="AD107" s="1490" t="s">
        <v>1177</v>
      </c>
      <c r="AE107" s="1486" t="str">
        <f t="shared" si="1"/>
        <v>100% CT= DM devoir maison, durée 2 H Sujet et copie déposés sur CELENE -</v>
      </c>
      <c r="AF107" s="1452">
        <v>1</v>
      </c>
      <c r="AG107" s="596" t="s">
        <v>314</v>
      </c>
      <c r="AH107" s="596" t="s">
        <v>312</v>
      </c>
      <c r="AI107" s="596" t="s">
        <v>353</v>
      </c>
      <c r="AJ107" s="543">
        <v>1</v>
      </c>
      <c r="AK107" s="572" t="s">
        <v>314</v>
      </c>
      <c r="AL107" s="572" t="s">
        <v>312</v>
      </c>
      <c r="AM107" s="572" t="s">
        <v>353</v>
      </c>
      <c r="AN107" s="591" t="s">
        <v>583</v>
      </c>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c r="HM107" s="577"/>
      <c r="HN107" s="577"/>
      <c r="HO107" s="577"/>
      <c r="HP107" s="577"/>
      <c r="HQ107" s="577"/>
      <c r="HR107" s="577"/>
      <c r="HS107" s="577"/>
      <c r="HT107" s="577"/>
      <c r="HU107" s="577"/>
      <c r="HV107" s="577"/>
      <c r="HW107" s="577"/>
      <c r="HX107" s="577"/>
      <c r="HY107" s="577"/>
      <c r="HZ107" s="577"/>
      <c r="IA107" s="577"/>
      <c r="IB107" s="577"/>
      <c r="IC107" s="577"/>
      <c r="ID107" s="577"/>
      <c r="IE107" s="577"/>
      <c r="IF107" s="577"/>
      <c r="IG107" s="577"/>
      <c r="IH107" s="577"/>
      <c r="II107" s="577"/>
      <c r="IJ107" s="577"/>
      <c r="IK107" s="577"/>
      <c r="IL107" s="577"/>
      <c r="IM107" s="577"/>
    </row>
    <row r="108" spans="1:247" s="521" customFormat="1" ht="34.5" customHeight="1" x14ac:dyDescent="0.2">
      <c r="A108" s="515"/>
      <c r="B108" s="515"/>
      <c r="C108" s="516" t="s">
        <v>655</v>
      </c>
      <c r="D108" s="517"/>
      <c r="E108" s="518"/>
      <c r="F108" s="518"/>
      <c r="G108" s="518"/>
      <c r="H108" s="519"/>
      <c r="I108" s="519">
        <f>+I109+I110+I111</f>
        <v>10</v>
      </c>
      <c r="J108" s="519">
        <f>+J109+J110+J111</f>
        <v>10</v>
      </c>
      <c r="K108" s="519"/>
      <c r="L108" s="669"/>
      <c r="M108" s="1331"/>
      <c r="N108" s="981"/>
      <c r="O108" s="981"/>
      <c r="P108" s="981"/>
      <c r="Q108" s="981"/>
      <c r="R108" s="981"/>
      <c r="S108" s="981"/>
      <c r="T108" s="1340"/>
      <c r="U108" s="519"/>
      <c r="V108" s="519"/>
      <c r="W108" s="519"/>
      <c r="X108" s="519"/>
      <c r="Y108" s="519"/>
      <c r="Z108" s="520"/>
      <c r="AA108" s="519"/>
      <c r="AB108" s="519"/>
      <c r="AC108" s="1428"/>
      <c r="AD108" s="1483"/>
      <c r="AE108" s="1484"/>
      <c r="AF108" s="1451"/>
      <c r="AG108" s="519"/>
      <c r="AH108" s="519"/>
      <c r="AI108" s="519"/>
      <c r="AJ108" s="520"/>
      <c r="AK108" s="519"/>
      <c r="AL108" s="519"/>
      <c r="AM108" s="519"/>
      <c r="AN108" s="519"/>
      <c r="BH108" s="519"/>
    </row>
    <row r="109" spans="1:247" s="521" customFormat="1" ht="56.25" customHeight="1" x14ac:dyDescent="0.2">
      <c r="A109" s="537"/>
      <c r="B109" s="537" t="s">
        <v>361</v>
      </c>
      <c r="C109" s="538" t="s">
        <v>183</v>
      </c>
      <c r="D109" s="503" t="s">
        <v>523</v>
      </c>
      <c r="E109" s="539" t="s">
        <v>130</v>
      </c>
      <c r="F109" s="541" t="s">
        <v>776</v>
      </c>
      <c r="G109" s="539" t="s">
        <v>681</v>
      </c>
      <c r="H109" s="540"/>
      <c r="I109" s="541" t="s">
        <v>23</v>
      </c>
      <c r="J109" s="568" t="s">
        <v>23</v>
      </c>
      <c r="K109" s="542" t="s">
        <v>804</v>
      </c>
      <c r="L109" s="614" t="s">
        <v>24</v>
      </c>
      <c r="M109" s="1332"/>
      <c r="N109" s="1349">
        <v>24</v>
      </c>
      <c r="O109" s="1349"/>
      <c r="P109" s="982">
        <v>24</v>
      </c>
      <c r="Q109" s="982"/>
      <c r="R109" s="1350"/>
      <c r="S109" s="1350"/>
      <c r="T109" s="1341" t="s">
        <v>1145</v>
      </c>
      <c r="U109" s="1319" t="s">
        <v>1242</v>
      </c>
      <c r="V109" s="596" t="s">
        <v>702</v>
      </c>
      <c r="W109" s="655" t="s">
        <v>316</v>
      </c>
      <c r="X109" s="655" t="s">
        <v>320</v>
      </c>
      <c r="Y109" s="655" t="s">
        <v>713</v>
      </c>
      <c r="Z109" s="543">
        <v>1</v>
      </c>
      <c r="AA109" s="544" t="s">
        <v>314</v>
      </c>
      <c r="AB109" s="544" t="s">
        <v>350</v>
      </c>
      <c r="AC109" s="1431" t="s">
        <v>351</v>
      </c>
      <c r="AD109" s="1489" t="s">
        <v>1243</v>
      </c>
      <c r="AE109" s="1486" t="str">
        <f t="shared" ref="AE109:AE110" si="2">+AD109</f>
        <v xml:space="preserve">100% CT= DM devoir maison en temps libre
dépôt sujet et copie sur CELENE </v>
      </c>
      <c r="AF109" s="1454">
        <v>1</v>
      </c>
      <c r="AG109" s="655" t="s">
        <v>314</v>
      </c>
      <c r="AH109" s="655" t="s">
        <v>350</v>
      </c>
      <c r="AI109" s="655" t="s">
        <v>351</v>
      </c>
      <c r="AJ109" s="543">
        <v>1</v>
      </c>
      <c r="AK109" s="544" t="s">
        <v>314</v>
      </c>
      <c r="AL109" s="544" t="s">
        <v>350</v>
      </c>
      <c r="AM109" s="545" t="s">
        <v>351</v>
      </c>
      <c r="AN109" s="546" t="s">
        <v>578</v>
      </c>
      <c r="BH109" s="521" t="s">
        <v>578</v>
      </c>
    </row>
    <row r="110" spans="1:247" s="521" customFormat="1" ht="56.25" customHeight="1" x14ac:dyDescent="0.2">
      <c r="A110" s="537"/>
      <c r="B110" s="537" t="s">
        <v>449</v>
      </c>
      <c r="C110" s="538" t="s">
        <v>558</v>
      </c>
      <c r="D110" s="503" t="s">
        <v>525</v>
      </c>
      <c r="E110" s="539" t="s">
        <v>130</v>
      </c>
      <c r="F110" s="541"/>
      <c r="G110" s="539" t="s">
        <v>681</v>
      </c>
      <c r="H110" s="540"/>
      <c r="I110" s="541" t="s">
        <v>56</v>
      </c>
      <c r="J110" s="568" t="s">
        <v>56</v>
      </c>
      <c r="K110" s="1358" t="s">
        <v>1220</v>
      </c>
      <c r="L110" s="614" t="s">
        <v>777</v>
      </c>
      <c r="M110" s="1332"/>
      <c r="N110" s="1349"/>
      <c r="O110" s="1349"/>
      <c r="P110" s="982">
        <v>20</v>
      </c>
      <c r="Q110" s="982"/>
      <c r="R110" s="1350"/>
      <c r="S110" s="1350"/>
      <c r="T110" s="1342" t="s">
        <v>1133</v>
      </c>
      <c r="U110" s="953" t="s">
        <v>1244</v>
      </c>
      <c r="V110" s="596">
        <v>1</v>
      </c>
      <c r="W110" s="655" t="s">
        <v>311</v>
      </c>
      <c r="X110" s="655"/>
      <c r="Y110" s="655"/>
      <c r="Z110" s="543">
        <v>1</v>
      </c>
      <c r="AA110" s="544" t="s">
        <v>314</v>
      </c>
      <c r="AB110" s="544" t="s">
        <v>312</v>
      </c>
      <c r="AC110" s="1431" t="s">
        <v>353</v>
      </c>
      <c r="AD110" s="1490" t="s">
        <v>1244</v>
      </c>
      <c r="AE110" s="1486" t="str">
        <f t="shared" si="2"/>
        <v>100 % CT (dossier) dépôt du sujet et retour des copies sur CELENE</v>
      </c>
      <c r="AF110" s="1454">
        <v>1</v>
      </c>
      <c r="AG110" s="655" t="s">
        <v>314</v>
      </c>
      <c r="AH110" s="655" t="s">
        <v>312</v>
      </c>
      <c r="AI110" s="655" t="s">
        <v>353</v>
      </c>
      <c r="AJ110" s="543">
        <v>1</v>
      </c>
      <c r="AK110" s="544" t="s">
        <v>314</v>
      </c>
      <c r="AL110" s="544" t="s">
        <v>312</v>
      </c>
      <c r="AM110" s="545" t="s">
        <v>353</v>
      </c>
      <c r="AN110" s="546" t="s">
        <v>581</v>
      </c>
      <c r="BH110" s="521" t="s">
        <v>581</v>
      </c>
    </row>
    <row r="111" spans="1:247" s="521" customFormat="1" ht="34.5" customHeight="1" x14ac:dyDescent="0.2">
      <c r="A111" s="524" t="s">
        <v>678</v>
      </c>
      <c r="B111" s="524" t="s">
        <v>352</v>
      </c>
      <c r="C111" s="525" t="s">
        <v>679</v>
      </c>
      <c r="D111" s="526" t="s">
        <v>531</v>
      </c>
      <c r="E111" s="526" t="s">
        <v>676</v>
      </c>
      <c r="F111" s="526" t="s">
        <v>680</v>
      </c>
      <c r="G111" s="527"/>
      <c r="H111" s="528" t="s">
        <v>666</v>
      </c>
      <c r="I111" s="529">
        <v>2</v>
      </c>
      <c r="J111" s="529">
        <v>2</v>
      </c>
      <c r="K111" s="529"/>
      <c r="L111" s="599"/>
      <c r="M111" s="1330"/>
      <c r="N111" s="1348">
        <v>15</v>
      </c>
      <c r="O111" s="1348"/>
      <c r="P111" s="999"/>
      <c r="Q111" s="999"/>
      <c r="R111" s="999"/>
      <c r="S111" s="999"/>
      <c r="T111" s="1337"/>
      <c r="U111" s="530"/>
      <c r="V111" s="531"/>
      <c r="W111" s="532"/>
      <c r="X111" s="532"/>
      <c r="Y111" s="532"/>
      <c r="Z111" s="533"/>
      <c r="AA111" s="534"/>
      <c r="AB111" s="534"/>
      <c r="AC111" s="1430"/>
      <c r="AD111" s="1487"/>
      <c r="AE111" s="1488"/>
      <c r="AF111" s="1453"/>
      <c r="AG111" s="534"/>
      <c r="AH111" s="534"/>
      <c r="AI111" s="534"/>
      <c r="AJ111" s="535"/>
      <c r="AK111" s="534"/>
      <c r="AL111" s="534"/>
      <c r="AM111" s="534"/>
      <c r="AN111" s="536"/>
    </row>
    <row r="112" spans="1:247" s="578" customFormat="1" ht="9.75" customHeight="1" x14ac:dyDescent="0.2">
      <c r="A112" s="569"/>
      <c r="B112" s="569"/>
      <c r="C112" s="583"/>
      <c r="D112" s="586"/>
      <c r="E112" s="593"/>
      <c r="F112" s="594"/>
      <c r="G112" s="586"/>
      <c r="H112" s="588"/>
      <c r="I112" s="586"/>
      <c r="J112" s="586"/>
      <c r="K112" s="589"/>
      <c r="L112" s="654"/>
      <c r="M112" s="1329"/>
      <c r="N112" s="982"/>
      <c r="O112" s="982"/>
      <c r="P112" s="982"/>
      <c r="Q112" s="982"/>
      <c r="R112" s="1347"/>
      <c r="S112" s="1347"/>
      <c r="T112" s="1343"/>
      <c r="U112" s="597"/>
      <c r="V112" s="590"/>
      <c r="W112" s="574"/>
      <c r="X112" s="574"/>
      <c r="Y112" s="574"/>
      <c r="Z112" s="571"/>
      <c r="AA112" s="572"/>
      <c r="AB112" s="572"/>
      <c r="AC112" s="1429"/>
      <c r="AD112" s="1491"/>
      <c r="AE112" s="1492"/>
      <c r="AF112" s="1455"/>
      <c r="AG112" s="574"/>
      <c r="AH112" s="574"/>
      <c r="AI112" s="574"/>
      <c r="AJ112" s="571"/>
      <c r="AK112" s="572"/>
      <c r="AL112" s="572"/>
      <c r="AM112" s="572"/>
      <c r="AN112" s="591"/>
      <c r="AO112" s="577"/>
      <c r="AP112" s="577"/>
      <c r="AQ112" s="577"/>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c r="EA112" s="577"/>
      <c r="EB112" s="577"/>
      <c r="EC112" s="577"/>
      <c r="ED112" s="577"/>
      <c r="EE112" s="577"/>
      <c r="EF112" s="577"/>
      <c r="EG112" s="577"/>
      <c r="EH112" s="577"/>
      <c r="EI112" s="577"/>
      <c r="EJ112" s="577"/>
      <c r="EK112" s="577"/>
      <c r="EL112" s="577"/>
      <c r="EM112" s="577"/>
      <c r="EN112" s="577"/>
      <c r="EO112" s="577"/>
      <c r="EP112" s="577"/>
      <c r="EQ112" s="577"/>
      <c r="ER112" s="577"/>
      <c r="ES112" s="577"/>
      <c r="ET112" s="577"/>
      <c r="EU112" s="577"/>
      <c r="EV112" s="577"/>
      <c r="EW112" s="577"/>
      <c r="EX112" s="577"/>
      <c r="EY112" s="577"/>
      <c r="EZ112" s="577"/>
      <c r="FA112" s="577"/>
      <c r="FB112" s="577"/>
      <c r="FC112" s="577"/>
      <c r="FD112" s="577"/>
      <c r="FE112" s="577"/>
      <c r="FF112" s="577"/>
      <c r="FG112" s="577"/>
      <c r="FH112" s="577"/>
      <c r="FI112" s="577"/>
      <c r="FJ112" s="577"/>
      <c r="FK112" s="577"/>
      <c r="FL112" s="577"/>
      <c r="FM112" s="577"/>
      <c r="FN112" s="577"/>
      <c r="FO112" s="577"/>
      <c r="FP112" s="577"/>
      <c r="FQ112" s="577"/>
      <c r="FR112" s="577"/>
      <c r="FS112" s="577"/>
      <c r="FT112" s="577"/>
      <c r="FU112" s="577"/>
      <c r="FV112" s="577"/>
      <c r="FW112" s="577"/>
      <c r="FX112" s="577"/>
      <c r="FY112" s="577"/>
      <c r="FZ112" s="577"/>
      <c r="GA112" s="577"/>
      <c r="GB112" s="577"/>
      <c r="GC112" s="577"/>
      <c r="GD112" s="577"/>
      <c r="GE112" s="577"/>
      <c r="GF112" s="577"/>
      <c r="GG112" s="577"/>
      <c r="GH112" s="577"/>
      <c r="GI112" s="577"/>
      <c r="GJ112" s="577"/>
      <c r="GK112" s="577"/>
      <c r="GL112" s="577"/>
      <c r="GM112" s="577"/>
      <c r="GN112" s="577"/>
      <c r="GO112" s="577"/>
      <c r="GP112" s="577"/>
      <c r="GQ112" s="577"/>
      <c r="GR112" s="577"/>
      <c r="GS112" s="577"/>
      <c r="GT112" s="577"/>
      <c r="GU112" s="577"/>
      <c r="GV112" s="577"/>
      <c r="GW112" s="577"/>
      <c r="GX112" s="577"/>
      <c r="GY112" s="577"/>
      <c r="GZ112" s="577"/>
      <c r="HA112" s="577"/>
      <c r="HB112" s="577"/>
      <c r="HC112" s="577"/>
      <c r="HD112" s="577"/>
      <c r="HE112" s="577"/>
      <c r="HF112" s="577"/>
      <c r="HG112" s="577"/>
      <c r="HH112" s="577"/>
      <c r="HI112" s="577"/>
      <c r="HJ112" s="577"/>
      <c r="HK112" s="577"/>
      <c r="HL112" s="577"/>
      <c r="HM112" s="577"/>
      <c r="HN112" s="577"/>
      <c r="HO112" s="577"/>
      <c r="HP112" s="577"/>
      <c r="HQ112" s="577"/>
      <c r="HR112" s="577"/>
      <c r="HS112" s="577"/>
      <c r="HT112" s="577"/>
      <c r="HU112" s="577"/>
      <c r="HV112" s="577"/>
      <c r="HW112" s="577"/>
      <c r="HX112" s="577"/>
      <c r="HY112" s="577"/>
      <c r="HZ112" s="577"/>
      <c r="IA112" s="577"/>
      <c r="IB112" s="577"/>
      <c r="IC112" s="577"/>
      <c r="ID112" s="577"/>
      <c r="IE112" s="577"/>
      <c r="IF112" s="577"/>
      <c r="IG112" s="577"/>
      <c r="IH112" s="577"/>
      <c r="II112" s="577"/>
      <c r="IJ112" s="577"/>
      <c r="IK112" s="577"/>
      <c r="IL112" s="577"/>
      <c r="IM112" s="577"/>
    </row>
    <row r="113" spans="1:247" s="521" customFormat="1" ht="34.5" customHeight="1" x14ac:dyDescent="0.2">
      <c r="A113" s="547" t="s">
        <v>1102</v>
      </c>
      <c r="B113" s="547" t="s">
        <v>455</v>
      </c>
      <c r="C113" s="548" t="s">
        <v>652</v>
      </c>
      <c r="D113" s="549" t="s">
        <v>550</v>
      </c>
      <c r="E113" s="550" t="s">
        <v>682</v>
      </c>
      <c r="F113" s="550"/>
      <c r="G113" s="550"/>
      <c r="H113" s="551"/>
      <c r="I113" s="552">
        <f>+I$96+I$108+I114</f>
        <v>30</v>
      </c>
      <c r="J113" s="552">
        <f>+J$96+J$108+J114</f>
        <v>30</v>
      </c>
      <c r="K113" s="552"/>
      <c r="L113" s="651"/>
      <c r="M113" s="1333"/>
      <c r="N113" s="983"/>
      <c r="O113" s="983"/>
      <c r="P113" s="983"/>
      <c r="Q113" s="983"/>
      <c r="R113" s="983"/>
      <c r="S113" s="983"/>
      <c r="T113" s="1344"/>
      <c r="U113" s="553"/>
      <c r="V113" s="554"/>
      <c r="W113" s="555"/>
      <c r="X113" s="555"/>
      <c r="Y113" s="555"/>
      <c r="Z113" s="556"/>
      <c r="AA113" s="549"/>
      <c r="AB113" s="557"/>
      <c r="AC113" s="1432"/>
      <c r="AD113" s="1493"/>
      <c r="AE113" s="1494"/>
      <c r="AF113" s="1456"/>
      <c r="AG113" s="557"/>
      <c r="AH113" s="557"/>
      <c r="AI113" s="557"/>
      <c r="AJ113" s="559"/>
      <c r="AK113" s="557"/>
      <c r="AL113" s="557"/>
      <c r="AM113" s="557"/>
      <c r="AN113" s="560"/>
    </row>
    <row r="114" spans="1:247" s="521" customFormat="1" ht="34.5" customHeight="1" x14ac:dyDescent="0.2">
      <c r="A114" s="524" t="s">
        <v>697</v>
      </c>
      <c r="B114" s="524" t="s">
        <v>366</v>
      </c>
      <c r="C114" s="525" t="s">
        <v>459</v>
      </c>
      <c r="D114" s="526"/>
      <c r="E114" s="526" t="s">
        <v>726</v>
      </c>
      <c r="F114" s="526"/>
      <c r="G114" s="527"/>
      <c r="H114" s="528"/>
      <c r="I114" s="529">
        <f>+I115+I116+I117</f>
        <v>7</v>
      </c>
      <c r="J114" s="529">
        <f>+J115+J116+J117</f>
        <v>7</v>
      </c>
      <c r="K114" s="529"/>
      <c r="L114" s="599"/>
      <c r="M114" s="1330"/>
      <c r="N114" s="1348"/>
      <c r="O114" s="1348"/>
      <c r="P114" s="999"/>
      <c r="Q114" s="999"/>
      <c r="R114" s="999"/>
      <c r="S114" s="999"/>
      <c r="T114" s="1337"/>
      <c r="U114" s="530"/>
      <c r="V114" s="531"/>
      <c r="W114" s="532"/>
      <c r="X114" s="532"/>
      <c r="Y114" s="532"/>
      <c r="Z114" s="533"/>
      <c r="AA114" s="534"/>
      <c r="AB114" s="534"/>
      <c r="AC114" s="1430"/>
      <c r="AD114" s="1487"/>
      <c r="AE114" s="1488"/>
      <c r="AF114" s="1453"/>
      <c r="AG114" s="534"/>
      <c r="AH114" s="534"/>
      <c r="AI114" s="534"/>
      <c r="AJ114" s="535"/>
      <c r="AK114" s="534"/>
      <c r="AL114" s="534"/>
      <c r="AM114" s="534"/>
      <c r="AN114" s="536"/>
    </row>
    <row r="115" spans="1:247" s="578" customFormat="1" ht="34.5" customHeight="1" x14ac:dyDescent="0.2">
      <c r="A115" s="569"/>
      <c r="B115" s="569" t="s">
        <v>357</v>
      </c>
      <c r="C115" s="583" t="s">
        <v>684</v>
      </c>
      <c r="D115" s="586"/>
      <c r="E115" s="594" t="s">
        <v>120</v>
      </c>
      <c r="F115" s="594" t="s">
        <v>685</v>
      </c>
      <c r="G115" s="586" t="s">
        <v>686</v>
      </c>
      <c r="H115" s="588"/>
      <c r="I115" s="586" t="s">
        <v>56</v>
      </c>
      <c r="J115" s="586" t="s">
        <v>56</v>
      </c>
      <c r="K115" s="595" t="s">
        <v>688</v>
      </c>
      <c r="L115" s="598">
        <v>23</v>
      </c>
      <c r="M115" s="1329"/>
      <c r="N115" s="982">
        <v>15</v>
      </c>
      <c r="O115" s="982"/>
      <c r="P115" s="982"/>
      <c r="Q115" s="982"/>
      <c r="R115" s="1347"/>
      <c r="S115" s="1351"/>
      <c r="T115" s="1336" t="s">
        <v>1132</v>
      </c>
      <c r="U115" s="957" t="s">
        <v>1132</v>
      </c>
      <c r="V115" s="596">
        <v>1</v>
      </c>
      <c r="W115" s="570" t="s">
        <v>314</v>
      </c>
      <c r="X115" s="570" t="s">
        <v>350</v>
      </c>
      <c r="Y115" s="570" t="s">
        <v>354</v>
      </c>
      <c r="Z115" s="571">
        <v>1</v>
      </c>
      <c r="AA115" s="572" t="s">
        <v>314</v>
      </c>
      <c r="AB115" s="572" t="s">
        <v>350</v>
      </c>
      <c r="AC115" s="1429" t="s">
        <v>354</v>
      </c>
      <c r="AD115" s="1490" t="s">
        <v>1132</v>
      </c>
      <c r="AE115" s="1486" t="str">
        <f t="shared" ref="AE115:AE117" si="3">+AD115</f>
        <v>100% CT DOSSIER</v>
      </c>
      <c r="AF115" s="1452">
        <v>1</v>
      </c>
      <c r="AG115" s="596" t="s">
        <v>314</v>
      </c>
      <c r="AH115" s="596" t="s">
        <v>350</v>
      </c>
      <c r="AI115" s="596" t="s">
        <v>353</v>
      </c>
      <c r="AJ115" s="571">
        <v>1</v>
      </c>
      <c r="AK115" s="572" t="s">
        <v>314</v>
      </c>
      <c r="AL115" s="572" t="s">
        <v>350</v>
      </c>
      <c r="AM115" s="572" t="s">
        <v>353</v>
      </c>
      <c r="AN115" s="591" t="s">
        <v>587</v>
      </c>
      <c r="AO115" s="577"/>
      <c r="AP115" s="577"/>
      <c r="AQ115" s="577"/>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c r="EA115" s="577"/>
      <c r="EB115" s="577"/>
      <c r="EC115" s="577"/>
      <c r="ED115" s="577"/>
      <c r="EE115" s="577"/>
      <c r="EF115" s="577"/>
      <c r="EG115" s="577"/>
      <c r="EH115" s="577"/>
      <c r="EI115" s="577"/>
      <c r="EJ115" s="577"/>
      <c r="EK115" s="577"/>
      <c r="EL115" s="577"/>
      <c r="EM115" s="577"/>
      <c r="EN115" s="577"/>
      <c r="EO115" s="577"/>
      <c r="EP115" s="577"/>
      <c r="EQ115" s="577"/>
      <c r="ER115" s="577"/>
      <c r="ES115" s="577"/>
      <c r="ET115" s="577"/>
      <c r="EU115" s="577"/>
      <c r="EV115" s="577"/>
      <c r="EW115" s="577"/>
      <c r="EX115" s="577"/>
      <c r="EY115" s="577"/>
      <c r="EZ115" s="577"/>
      <c r="FA115" s="577"/>
      <c r="FB115" s="577"/>
      <c r="FC115" s="577"/>
      <c r="FD115" s="577"/>
      <c r="FE115" s="577"/>
      <c r="FF115" s="577"/>
      <c r="FG115" s="577"/>
      <c r="FH115" s="577"/>
      <c r="FI115" s="577"/>
      <c r="FJ115" s="577"/>
      <c r="FK115" s="577"/>
      <c r="FL115" s="577"/>
      <c r="FM115" s="577"/>
      <c r="FN115" s="577"/>
      <c r="FO115" s="577"/>
      <c r="FP115" s="577"/>
      <c r="FQ115" s="577"/>
      <c r="FR115" s="577"/>
      <c r="FS115" s="577"/>
      <c r="FT115" s="577"/>
      <c r="FU115" s="577"/>
      <c r="FV115" s="577"/>
      <c r="FW115" s="577"/>
      <c r="FX115" s="577"/>
      <c r="FY115" s="577"/>
      <c r="FZ115" s="577"/>
      <c r="GA115" s="577"/>
      <c r="GB115" s="577"/>
      <c r="GC115" s="577"/>
      <c r="GD115" s="577"/>
      <c r="GE115" s="577"/>
      <c r="GF115" s="577"/>
      <c r="GG115" s="577"/>
      <c r="GH115" s="577"/>
      <c r="GI115" s="577"/>
      <c r="GJ115" s="577"/>
      <c r="GK115" s="577"/>
      <c r="GL115" s="577"/>
      <c r="GM115" s="577"/>
      <c r="GN115" s="577"/>
      <c r="GO115" s="577"/>
      <c r="GP115" s="577"/>
      <c r="GQ115" s="577"/>
      <c r="GR115" s="577"/>
      <c r="GS115" s="577"/>
      <c r="GT115" s="577"/>
      <c r="GU115" s="577"/>
      <c r="GV115" s="577"/>
      <c r="GW115" s="577"/>
      <c r="GX115" s="577"/>
      <c r="GY115" s="577"/>
      <c r="GZ115" s="577"/>
      <c r="HA115" s="577"/>
      <c r="HB115" s="577"/>
      <c r="HC115" s="577"/>
      <c r="HD115" s="577"/>
      <c r="HE115" s="577"/>
      <c r="HF115" s="577"/>
      <c r="HG115" s="577"/>
      <c r="HH115" s="577"/>
      <c r="HI115" s="577"/>
      <c r="HJ115" s="577"/>
      <c r="HK115" s="577"/>
      <c r="HL115" s="577"/>
      <c r="HM115" s="577"/>
      <c r="HN115" s="577"/>
      <c r="HO115" s="577"/>
      <c r="HP115" s="577"/>
      <c r="HQ115" s="577"/>
      <c r="HR115" s="577"/>
      <c r="HS115" s="577"/>
      <c r="HT115" s="577"/>
      <c r="HU115" s="577"/>
      <c r="HV115" s="577"/>
      <c r="HW115" s="577"/>
      <c r="HX115" s="577"/>
      <c r="HY115" s="577"/>
      <c r="HZ115" s="577"/>
      <c r="IA115" s="577"/>
      <c r="IB115" s="577"/>
      <c r="IC115" s="577"/>
      <c r="ID115" s="577"/>
      <c r="IE115" s="577"/>
      <c r="IF115" s="577"/>
      <c r="IG115" s="577"/>
      <c r="IH115" s="577"/>
      <c r="II115" s="577"/>
      <c r="IJ115" s="577"/>
      <c r="IK115" s="577"/>
      <c r="IL115" s="577"/>
      <c r="IM115" s="577"/>
    </row>
    <row r="116" spans="1:247" s="578" customFormat="1" ht="34.5" customHeight="1" x14ac:dyDescent="0.2">
      <c r="A116" s="569"/>
      <c r="B116" s="569" t="s">
        <v>356</v>
      </c>
      <c r="C116" s="583" t="s">
        <v>562</v>
      </c>
      <c r="D116" s="586" t="s">
        <v>532</v>
      </c>
      <c r="E116" s="594" t="s">
        <v>120</v>
      </c>
      <c r="F116" s="594" t="s">
        <v>685</v>
      </c>
      <c r="G116" s="586" t="s">
        <v>686</v>
      </c>
      <c r="H116" s="588"/>
      <c r="I116" s="586" t="s">
        <v>56</v>
      </c>
      <c r="J116" s="586" t="s">
        <v>56</v>
      </c>
      <c r="K116" s="595" t="s">
        <v>693</v>
      </c>
      <c r="L116" s="598">
        <v>23</v>
      </c>
      <c r="M116" s="1334"/>
      <c r="N116" s="982">
        <v>15</v>
      </c>
      <c r="O116" s="982"/>
      <c r="P116" s="982"/>
      <c r="Q116" s="982"/>
      <c r="R116" s="1347"/>
      <c r="S116" s="1351"/>
      <c r="T116" s="1336" t="s">
        <v>1132</v>
      </c>
      <c r="U116" s="957" t="s">
        <v>1132</v>
      </c>
      <c r="V116" s="596">
        <v>1</v>
      </c>
      <c r="W116" s="570" t="s">
        <v>314</v>
      </c>
      <c r="X116" s="570" t="s">
        <v>350</v>
      </c>
      <c r="Y116" s="570" t="s">
        <v>354</v>
      </c>
      <c r="Z116" s="571">
        <v>1</v>
      </c>
      <c r="AA116" s="572" t="s">
        <v>314</v>
      </c>
      <c r="AB116" s="572" t="s">
        <v>350</v>
      </c>
      <c r="AC116" s="1429" t="s">
        <v>354</v>
      </c>
      <c r="AD116" s="1490" t="s">
        <v>1132</v>
      </c>
      <c r="AE116" s="1486" t="str">
        <f t="shared" si="3"/>
        <v>100% CT DOSSIER</v>
      </c>
      <c r="AF116" s="1452">
        <v>1</v>
      </c>
      <c r="AG116" s="596" t="s">
        <v>314</v>
      </c>
      <c r="AH116" s="596" t="s">
        <v>350</v>
      </c>
      <c r="AI116" s="596" t="s">
        <v>354</v>
      </c>
      <c r="AJ116" s="571">
        <v>1</v>
      </c>
      <c r="AK116" s="572" t="s">
        <v>314</v>
      </c>
      <c r="AL116" s="572" t="s">
        <v>350</v>
      </c>
      <c r="AM116" s="572" t="s">
        <v>354</v>
      </c>
      <c r="AN116" s="591" t="s">
        <v>586</v>
      </c>
      <c r="AO116" s="577"/>
      <c r="AP116" s="577"/>
      <c r="AQ116" s="577"/>
      <c r="AR116" s="577"/>
      <c r="AS116" s="577"/>
      <c r="AT116" s="577"/>
      <c r="AU116" s="577"/>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c r="EA116" s="577"/>
      <c r="EB116" s="577"/>
      <c r="EC116" s="577"/>
      <c r="ED116" s="577"/>
      <c r="EE116" s="577"/>
      <c r="EF116" s="577"/>
      <c r="EG116" s="577"/>
      <c r="EH116" s="577"/>
      <c r="EI116" s="577"/>
      <c r="EJ116" s="577"/>
      <c r="EK116" s="577"/>
      <c r="EL116" s="577"/>
      <c r="EM116" s="577"/>
      <c r="EN116" s="577"/>
      <c r="EO116" s="577"/>
      <c r="EP116" s="577"/>
      <c r="EQ116" s="577"/>
      <c r="ER116" s="577"/>
      <c r="ES116" s="577"/>
      <c r="ET116" s="577"/>
      <c r="EU116" s="577"/>
      <c r="EV116" s="577"/>
      <c r="EW116" s="577"/>
      <c r="EX116" s="577"/>
      <c r="EY116" s="577"/>
      <c r="EZ116" s="577"/>
      <c r="FA116" s="577"/>
      <c r="FB116" s="577"/>
      <c r="FC116" s="577"/>
      <c r="FD116" s="577"/>
      <c r="FE116" s="577"/>
      <c r="FF116" s="577"/>
      <c r="FG116" s="577"/>
      <c r="FH116" s="577"/>
      <c r="FI116" s="577"/>
      <c r="FJ116" s="577"/>
      <c r="FK116" s="577"/>
      <c r="FL116" s="577"/>
      <c r="FM116" s="577"/>
      <c r="FN116" s="577"/>
      <c r="FO116" s="577"/>
      <c r="FP116" s="577"/>
      <c r="FQ116" s="577"/>
      <c r="FR116" s="577"/>
      <c r="FS116" s="577"/>
      <c r="FT116" s="577"/>
      <c r="FU116" s="577"/>
      <c r="FV116" s="577"/>
      <c r="FW116" s="577"/>
      <c r="FX116" s="577"/>
      <c r="FY116" s="577"/>
      <c r="FZ116" s="577"/>
      <c r="GA116" s="577"/>
      <c r="GB116" s="577"/>
      <c r="GC116" s="577"/>
      <c r="GD116" s="577"/>
      <c r="GE116" s="577"/>
      <c r="GF116" s="577"/>
      <c r="GG116" s="577"/>
      <c r="GH116" s="577"/>
      <c r="GI116" s="577"/>
      <c r="GJ116" s="577"/>
      <c r="GK116" s="577"/>
      <c r="GL116" s="577"/>
      <c r="GM116" s="577"/>
      <c r="GN116" s="577"/>
      <c r="GO116" s="577"/>
      <c r="GP116" s="577"/>
      <c r="GQ116" s="577"/>
      <c r="GR116" s="577"/>
      <c r="GS116" s="577"/>
      <c r="GT116" s="577"/>
      <c r="GU116" s="577"/>
      <c r="GV116" s="577"/>
      <c r="GW116" s="577"/>
      <c r="GX116" s="577"/>
      <c r="GY116" s="577"/>
      <c r="GZ116" s="577"/>
      <c r="HA116" s="577"/>
      <c r="HB116" s="577"/>
      <c r="HC116" s="577"/>
      <c r="HD116" s="577"/>
      <c r="HE116" s="577"/>
      <c r="HF116" s="577"/>
      <c r="HG116" s="577"/>
      <c r="HH116" s="577"/>
      <c r="HI116" s="577"/>
      <c r="HJ116" s="577"/>
      <c r="HK116" s="577"/>
      <c r="HL116" s="577"/>
      <c r="HM116" s="577"/>
      <c r="HN116" s="577"/>
      <c r="HO116" s="577"/>
      <c r="HP116" s="577"/>
      <c r="HQ116" s="577"/>
      <c r="HR116" s="577"/>
      <c r="HS116" s="577"/>
      <c r="HT116" s="577"/>
      <c r="HU116" s="577"/>
      <c r="HV116" s="577"/>
      <c r="HW116" s="577"/>
      <c r="HX116" s="577"/>
      <c r="HY116" s="577"/>
      <c r="HZ116" s="577"/>
      <c r="IA116" s="577"/>
      <c r="IB116" s="577"/>
      <c r="IC116" s="577"/>
      <c r="ID116" s="577"/>
      <c r="IE116" s="577"/>
      <c r="IF116" s="577"/>
      <c r="IG116" s="577"/>
      <c r="IH116" s="577"/>
      <c r="II116" s="577"/>
      <c r="IJ116" s="577"/>
      <c r="IK116" s="577"/>
      <c r="IL116" s="577"/>
      <c r="IM116" s="577"/>
    </row>
    <row r="117" spans="1:247" s="521" customFormat="1" ht="102" x14ac:dyDescent="0.2">
      <c r="A117" s="878"/>
      <c r="B117" s="878" t="s">
        <v>453</v>
      </c>
      <c r="C117" s="879" t="s">
        <v>1071</v>
      </c>
      <c r="D117" s="784" t="s">
        <v>694</v>
      </c>
      <c r="E117" s="880" t="s">
        <v>1072</v>
      </c>
      <c r="F117" s="890" t="s">
        <v>695</v>
      </c>
      <c r="G117" s="880" t="s">
        <v>1104</v>
      </c>
      <c r="H117" s="880" t="s">
        <v>1073</v>
      </c>
      <c r="I117" s="880" t="s">
        <v>30</v>
      </c>
      <c r="J117" s="880">
        <v>3</v>
      </c>
      <c r="K117" s="881" t="s">
        <v>696</v>
      </c>
      <c r="L117" s="881">
        <v>70</v>
      </c>
      <c r="M117" s="1335">
        <v>79</v>
      </c>
      <c r="N117" s="1353" t="s">
        <v>1208</v>
      </c>
      <c r="O117" s="1347"/>
      <c r="P117" s="1347" t="s">
        <v>1073</v>
      </c>
      <c r="Q117" s="1347"/>
      <c r="R117" s="1350" t="s">
        <v>1073</v>
      </c>
      <c r="S117" s="1352" t="s">
        <v>1073</v>
      </c>
      <c r="T117" s="1342" t="s">
        <v>1205</v>
      </c>
      <c r="U117" s="953" t="s">
        <v>1206</v>
      </c>
      <c r="V117" s="787">
        <v>1</v>
      </c>
      <c r="W117" s="904" t="s">
        <v>311</v>
      </c>
      <c r="X117" s="904" t="s">
        <v>350</v>
      </c>
      <c r="Y117" s="905"/>
      <c r="Z117" s="883">
        <v>1</v>
      </c>
      <c r="AA117" s="884" t="s">
        <v>314</v>
      </c>
      <c r="AB117" s="884" t="s">
        <v>350</v>
      </c>
      <c r="AC117" s="1433" t="s">
        <v>355</v>
      </c>
      <c r="AD117" s="1495" t="s">
        <v>1207</v>
      </c>
      <c r="AE117" s="1486" t="str">
        <f t="shared" si="3"/>
        <v xml:space="preserve">100% CT DM dépôt CELENE devoir-PDF </v>
      </c>
      <c r="AF117" s="1454">
        <v>1</v>
      </c>
      <c r="AG117" s="882" t="s">
        <v>314</v>
      </c>
      <c r="AH117" s="882" t="s">
        <v>350</v>
      </c>
      <c r="AI117" s="882" t="s">
        <v>355</v>
      </c>
      <c r="AJ117" s="883">
        <v>1</v>
      </c>
      <c r="AK117" s="884" t="s">
        <v>314</v>
      </c>
      <c r="AL117" s="884" t="s">
        <v>350</v>
      </c>
      <c r="AM117" s="884" t="s">
        <v>355</v>
      </c>
      <c r="AN117" s="886" t="s">
        <v>1074</v>
      </c>
      <c r="AO117" s="887"/>
      <c r="AP117" s="887"/>
      <c r="AQ117" s="887"/>
      <c r="AR117" s="887"/>
      <c r="AS117" s="887"/>
      <c r="AT117" s="887"/>
      <c r="AU117" s="887"/>
      <c r="AV117" s="887"/>
      <c r="AW117" s="887"/>
      <c r="AX117" s="887"/>
      <c r="AY117" s="887"/>
      <c r="AZ117" s="887"/>
      <c r="BA117" s="887"/>
      <c r="BB117" s="887"/>
      <c r="BC117" s="887"/>
      <c r="BD117" s="887"/>
      <c r="BE117" s="887"/>
      <c r="BF117" s="887"/>
      <c r="BG117" s="887"/>
      <c r="BH117" s="887"/>
      <c r="BI117" s="887"/>
      <c r="BJ117" s="887"/>
      <c r="BK117" s="887"/>
      <c r="BL117" s="887"/>
      <c r="BM117" s="887"/>
      <c r="BN117" s="887"/>
      <c r="BO117" s="887"/>
      <c r="BP117" s="887"/>
      <c r="BQ117" s="887"/>
      <c r="BR117" s="887"/>
      <c r="BS117" s="887"/>
      <c r="BT117" s="887"/>
      <c r="BU117" s="887"/>
      <c r="BV117" s="887"/>
      <c r="BW117" s="887"/>
      <c r="BX117" s="887"/>
      <c r="BY117" s="887"/>
      <c r="BZ117" s="887"/>
      <c r="CA117" s="887"/>
      <c r="CB117" s="887"/>
      <c r="CC117" s="887"/>
      <c r="CD117" s="887"/>
      <c r="CE117" s="887"/>
      <c r="CF117" s="887"/>
      <c r="CG117" s="887"/>
      <c r="CH117" s="887"/>
      <c r="CI117" s="887"/>
      <c r="CJ117" s="887"/>
      <c r="CK117" s="887"/>
      <c r="CL117" s="887"/>
      <c r="CM117" s="887"/>
      <c r="CN117" s="887"/>
      <c r="CO117" s="887"/>
      <c r="CP117" s="887"/>
      <c r="CQ117" s="887"/>
      <c r="CR117" s="887"/>
      <c r="CS117" s="887"/>
      <c r="CT117" s="887"/>
      <c r="CU117" s="887"/>
      <c r="CV117" s="887"/>
      <c r="CW117" s="887"/>
      <c r="CX117" s="887"/>
      <c r="CY117" s="887"/>
      <c r="CZ117" s="887"/>
      <c r="DA117" s="887"/>
      <c r="DB117" s="887"/>
      <c r="DC117" s="887"/>
      <c r="DD117" s="887"/>
      <c r="DE117" s="887"/>
      <c r="DF117" s="887"/>
      <c r="DG117" s="887"/>
      <c r="DH117" s="887"/>
      <c r="DI117" s="887"/>
      <c r="DJ117" s="887"/>
      <c r="DK117" s="887"/>
      <c r="DL117" s="888"/>
      <c r="DM117" s="888"/>
      <c r="DN117" s="888"/>
      <c r="DO117" s="888"/>
      <c r="DP117" s="888"/>
      <c r="DQ117" s="888"/>
      <c r="DR117" s="888"/>
      <c r="DS117" s="888"/>
      <c r="DT117" s="888"/>
      <c r="DU117" s="888"/>
      <c r="DV117" s="888"/>
      <c r="DW117" s="888"/>
      <c r="DX117" s="888"/>
      <c r="DY117" s="888"/>
      <c r="DZ117" s="888"/>
      <c r="EA117" s="888"/>
      <c r="EB117" s="888"/>
      <c r="EC117" s="888"/>
      <c r="ED117" s="888"/>
      <c r="EE117" s="888"/>
      <c r="EF117" s="888"/>
      <c r="EG117" s="888"/>
      <c r="EH117" s="888"/>
      <c r="EI117" s="888"/>
      <c r="EJ117" s="888"/>
      <c r="EK117" s="888"/>
      <c r="EL117" s="888"/>
      <c r="EM117" s="888"/>
      <c r="EN117" s="888"/>
      <c r="EO117" s="888"/>
      <c r="EP117" s="888"/>
      <c r="EQ117" s="888"/>
      <c r="ER117" s="888"/>
      <c r="ES117" s="888"/>
      <c r="ET117" s="888"/>
      <c r="EU117" s="888"/>
      <c r="EV117" s="888"/>
      <c r="EW117" s="888"/>
      <c r="EX117" s="888"/>
      <c r="EY117" s="888"/>
      <c r="EZ117" s="888"/>
      <c r="FA117" s="888"/>
      <c r="FB117" s="888"/>
      <c r="FC117" s="888"/>
      <c r="FD117" s="888"/>
      <c r="FE117" s="888"/>
      <c r="FF117" s="888"/>
      <c r="FG117" s="888"/>
      <c r="FH117" s="888"/>
      <c r="FI117" s="888"/>
      <c r="FJ117" s="888"/>
      <c r="FK117" s="888"/>
      <c r="FL117" s="888"/>
      <c r="FM117" s="888"/>
      <c r="FN117" s="888"/>
      <c r="FO117" s="888"/>
      <c r="FP117" s="888"/>
      <c r="FQ117" s="888"/>
      <c r="FR117" s="888"/>
      <c r="FS117" s="888"/>
      <c r="FT117" s="888"/>
      <c r="FU117" s="888"/>
      <c r="FV117" s="888"/>
      <c r="FW117" s="888"/>
      <c r="FX117" s="888"/>
      <c r="FY117" s="888"/>
      <c r="FZ117" s="888"/>
      <c r="GA117" s="888"/>
      <c r="GB117" s="888"/>
      <c r="GC117" s="888"/>
      <c r="GD117" s="888"/>
      <c r="GE117" s="888"/>
      <c r="GF117" s="888"/>
      <c r="GG117" s="888"/>
      <c r="GH117" s="888"/>
      <c r="GI117" s="888"/>
      <c r="GJ117" s="888"/>
      <c r="GK117" s="888"/>
      <c r="GL117" s="888"/>
      <c r="GM117" s="888"/>
      <c r="GN117" s="888"/>
      <c r="GO117" s="888"/>
      <c r="GP117" s="888"/>
      <c r="GQ117" s="888"/>
      <c r="GR117" s="888"/>
      <c r="GS117" s="888"/>
      <c r="GT117" s="888"/>
      <c r="GU117" s="888"/>
      <c r="GV117" s="888"/>
      <c r="GW117" s="888"/>
      <c r="GX117" s="888"/>
      <c r="GY117" s="888"/>
      <c r="GZ117" s="888"/>
      <c r="HA117" s="888"/>
      <c r="HB117" s="888"/>
      <c r="HC117" s="888"/>
      <c r="HD117" s="888"/>
      <c r="HE117" s="888"/>
      <c r="HF117" s="888"/>
      <c r="HG117" s="888"/>
      <c r="HH117" s="888"/>
      <c r="HI117" s="888"/>
      <c r="HJ117" s="888"/>
      <c r="HK117" s="889"/>
      <c r="HL117" s="889"/>
      <c r="HM117" s="889"/>
      <c r="HN117" s="889"/>
      <c r="HO117" s="889"/>
      <c r="HP117" s="889"/>
      <c r="HQ117" s="889"/>
      <c r="HR117" s="889"/>
      <c r="HS117" s="889"/>
      <c r="HT117" s="889"/>
      <c r="HU117" s="889"/>
      <c r="HV117" s="889"/>
      <c r="HW117" s="889"/>
      <c r="HX117" s="889"/>
      <c r="HY117" s="889"/>
      <c r="HZ117" s="889"/>
      <c r="IA117" s="889"/>
      <c r="IB117" s="889"/>
      <c r="IC117" s="889"/>
      <c r="ID117" s="889"/>
      <c r="IE117" s="889"/>
      <c r="IF117" s="889"/>
      <c r="IG117" s="889"/>
      <c r="IH117" s="889"/>
      <c r="II117" s="889"/>
      <c r="IJ117" s="889"/>
      <c r="IK117" s="889"/>
      <c r="IL117" s="889"/>
    </row>
    <row r="118" spans="1:247" s="521" customFormat="1" ht="34.5" customHeight="1" x14ac:dyDescent="0.2">
      <c r="A118" s="547" t="s">
        <v>1103</v>
      </c>
      <c r="B118" s="547" t="s">
        <v>454</v>
      </c>
      <c r="C118" s="548" t="s">
        <v>188</v>
      </c>
      <c r="D118" s="549" t="s">
        <v>551</v>
      </c>
      <c r="E118" s="550" t="s">
        <v>682</v>
      </c>
      <c r="F118" s="550"/>
      <c r="G118" s="550"/>
      <c r="H118" s="551"/>
      <c r="I118" s="552">
        <f>+I$96+I$108+I119</f>
        <v>30</v>
      </c>
      <c r="J118" s="552">
        <f>+J$96+J$108+J119</f>
        <v>30</v>
      </c>
      <c r="K118" s="552"/>
      <c r="L118" s="651"/>
      <c r="M118" s="552"/>
      <c r="N118" s="553"/>
      <c r="O118" s="978"/>
      <c r="P118" s="553"/>
      <c r="Q118" s="983"/>
      <c r="R118" s="983"/>
      <c r="S118" s="1344"/>
      <c r="T118" s="553"/>
      <c r="U118" s="553"/>
      <c r="V118" s="554"/>
      <c r="W118" s="555"/>
      <c r="X118" s="555"/>
      <c r="Y118" s="555"/>
      <c r="Z118" s="556"/>
      <c r="AA118" s="549"/>
      <c r="AB118" s="557"/>
      <c r="AC118" s="1432"/>
      <c r="AD118" s="1493"/>
      <c r="AE118" s="1496"/>
      <c r="AF118" s="1456"/>
      <c r="AG118" s="557"/>
      <c r="AH118" s="557"/>
      <c r="AI118" s="557"/>
      <c r="AJ118" s="559"/>
      <c r="AK118" s="557"/>
      <c r="AL118" s="557"/>
      <c r="AM118" s="557"/>
      <c r="AN118" s="560"/>
    </row>
    <row r="119" spans="1:247" s="521" customFormat="1" ht="34.5" customHeight="1" x14ac:dyDescent="0.2">
      <c r="A119" s="524" t="s">
        <v>698</v>
      </c>
      <c r="B119" s="524" t="s">
        <v>369</v>
      </c>
      <c r="C119" s="525" t="s">
        <v>460</v>
      </c>
      <c r="D119" s="526"/>
      <c r="E119" s="526" t="s">
        <v>726</v>
      </c>
      <c r="F119" s="526"/>
      <c r="G119" s="527"/>
      <c r="H119" s="528"/>
      <c r="I119" s="529">
        <f>+I120+I121+I122</f>
        <v>7</v>
      </c>
      <c r="J119" s="529">
        <f>+J120+J121+J122</f>
        <v>7</v>
      </c>
      <c r="K119" s="529"/>
      <c r="L119" s="599"/>
      <c r="M119" s="529"/>
      <c r="N119" s="528"/>
      <c r="O119" s="977"/>
      <c r="P119" s="530"/>
      <c r="Q119" s="999"/>
      <c r="R119" s="999"/>
      <c r="S119" s="1337"/>
      <c r="T119" s="530"/>
      <c r="U119" s="530"/>
      <c r="V119" s="531"/>
      <c r="W119" s="532"/>
      <c r="X119" s="532"/>
      <c r="Y119" s="532"/>
      <c r="Z119" s="533"/>
      <c r="AA119" s="534"/>
      <c r="AB119" s="534"/>
      <c r="AC119" s="1430"/>
      <c r="AD119" s="1487"/>
      <c r="AE119" s="1497"/>
      <c r="AF119" s="1453"/>
      <c r="AG119" s="534"/>
      <c r="AH119" s="534"/>
      <c r="AI119" s="534"/>
      <c r="AJ119" s="535"/>
      <c r="AK119" s="534"/>
      <c r="AL119" s="534"/>
      <c r="AM119" s="534"/>
      <c r="AN119" s="536"/>
    </row>
    <row r="120" spans="1:247" s="578" customFormat="1" ht="56.25" customHeight="1" x14ac:dyDescent="0.2">
      <c r="A120" s="569"/>
      <c r="B120" s="569" t="s">
        <v>371</v>
      </c>
      <c r="C120" s="538" t="s">
        <v>754</v>
      </c>
      <c r="D120" s="586" t="s">
        <v>699</v>
      </c>
      <c r="E120" s="594" t="s">
        <v>120</v>
      </c>
      <c r="F120" s="569" t="s">
        <v>778</v>
      </c>
      <c r="G120" s="586" t="s">
        <v>700</v>
      </c>
      <c r="H120" s="588"/>
      <c r="I120" s="586" t="s">
        <v>30</v>
      </c>
      <c r="J120" s="586" t="s">
        <v>30</v>
      </c>
      <c r="K120" s="595" t="s">
        <v>1233</v>
      </c>
      <c r="L120" s="598" t="str">
        <f>"09"</f>
        <v>09</v>
      </c>
      <c r="M120" s="595"/>
      <c r="N120" s="610"/>
      <c r="O120" s="975"/>
      <c r="P120" s="610">
        <v>18</v>
      </c>
      <c r="Q120" s="982"/>
      <c r="R120" s="1347"/>
      <c r="S120" s="1343"/>
      <c r="T120" s="957" t="s">
        <v>1197</v>
      </c>
      <c r="U120" s="957" t="s">
        <v>1134</v>
      </c>
      <c r="V120" s="596">
        <v>1</v>
      </c>
      <c r="W120" s="570" t="s">
        <v>311</v>
      </c>
      <c r="X120" s="570"/>
      <c r="Y120" s="570"/>
      <c r="Z120" s="571">
        <v>1</v>
      </c>
      <c r="AA120" s="572" t="s">
        <v>314</v>
      </c>
      <c r="AB120" s="572" t="s">
        <v>403</v>
      </c>
      <c r="AC120" s="1429" t="s">
        <v>353</v>
      </c>
      <c r="AD120" s="1490" t="s">
        <v>1134</v>
      </c>
      <c r="AE120" s="1486" t="str">
        <f t="shared" ref="AE120:AE122" si="4">+AD120</f>
        <v>100% CT (dossier)</v>
      </c>
      <c r="AF120" s="1452">
        <v>1</v>
      </c>
      <c r="AG120" s="596" t="s">
        <v>314</v>
      </c>
      <c r="AH120" s="596" t="s">
        <v>403</v>
      </c>
      <c r="AI120" s="596" t="s">
        <v>353</v>
      </c>
      <c r="AJ120" s="571">
        <v>1</v>
      </c>
      <c r="AK120" s="572" t="s">
        <v>314</v>
      </c>
      <c r="AL120" s="572" t="s">
        <v>403</v>
      </c>
      <c r="AM120" s="572" t="s">
        <v>353</v>
      </c>
      <c r="AN120" s="591"/>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c r="EA120" s="577"/>
      <c r="EB120" s="577"/>
      <c r="EC120" s="577"/>
      <c r="ED120" s="577"/>
      <c r="EE120" s="577"/>
      <c r="EF120" s="577"/>
      <c r="EG120" s="577"/>
      <c r="EH120" s="577"/>
      <c r="EI120" s="577"/>
      <c r="EJ120" s="577"/>
      <c r="EK120" s="577"/>
      <c r="EL120" s="577"/>
      <c r="EM120" s="577"/>
      <c r="EN120" s="577"/>
      <c r="EO120" s="577"/>
      <c r="EP120" s="577"/>
      <c r="EQ120" s="577"/>
      <c r="ER120" s="577"/>
      <c r="ES120" s="577"/>
      <c r="ET120" s="577"/>
      <c r="EU120" s="577"/>
      <c r="EV120" s="577"/>
      <c r="EW120" s="577"/>
      <c r="EX120" s="577"/>
      <c r="EY120" s="577"/>
      <c r="EZ120" s="577"/>
      <c r="FA120" s="577"/>
      <c r="FB120" s="577"/>
      <c r="FC120" s="577"/>
      <c r="FD120" s="577"/>
      <c r="FE120" s="577"/>
      <c r="FF120" s="577"/>
      <c r="FG120" s="577"/>
      <c r="FH120" s="577"/>
      <c r="FI120" s="577"/>
      <c r="FJ120" s="577"/>
      <c r="FK120" s="577"/>
      <c r="FL120" s="577"/>
      <c r="FM120" s="577"/>
      <c r="FN120" s="577"/>
      <c r="FO120" s="577"/>
      <c r="FP120" s="577"/>
      <c r="FQ120" s="577"/>
      <c r="FR120" s="577"/>
      <c r="FS120" s="577"/>
      <c r="FT120" s="577"/>
      <c r="FU120" s="577"/>
      <c r="FV120" s="577"/>
      <c r="FW120" s="577"/>
      <c r="FX120" s="577"/>
      <c r="FY120" s="577"/>
      <c r="FZ120" s="577"/>
      <c r="GA120" s="577"/>
      <c r="GB120" s="577"/>
      <c r="GC120" s="577"/>
      <c r="GD120" s="577"/>
      <c r="GE120" s="577"/>
      <c r="GF120" s="577"/>
      <c r="GG120" s="577"/>
      <c r="GH120" s="577"/>
      <c r="GI120" s="577"/>
      <c r="GJ120" s="577"/>
      <c r="GK120" s="577"/>
      <c r="GL120" s="577"/>
      <c r="GM120" s="577"/>
      <c r="GN120" s="577"/>
      <c r="GO120" s="577"/>
      <c r="GP120" s="577"/>
      <c r="GQ120" s="577"/>
      <c r="GR120" s="577"/>
      <c r="GS120" s="577"/>
      <c r="GT120" s="577"/>
      <c r="GU120" s="577"/>
      <c r="GV120" s="577"/>
      <c r="GW120" s="577"/>
      <c r="GX120" s="577"/>
      <c r="GY120" s="577"/>
      <c r="GZ120" s="577"/>
      <c r="HA120" s="577"/>
      <c r="HB120" s="577"/>
      <c r="HC120" s="577"/>
      <c r="HD120" s="577"/>
      <c r="HE120" s="577"/>
      <c r="HF120" s="577"/>
      <c r="HG120" s="577"/>
      <c r="HH120" s="577"/>
      <c r="HI120" s="577"/>
      <c r="HJ120" s="577"/>
      <c r="HK120" s="577"/>
      <c r="HL120" s="577"/>
      <c r="HM120" s="577"/>
      <c r="HN120" s="577"/>
      <c r="HO120" s="577"/>
      <c r="HP120" s="577"/>
      <c r="HQ120" s="577"/>
      <c r="HR120" s="577"/>
      <c r="HS120" s="577"/>
      <c r="HT120" s="577"/>
      <c r="HU120" s="577"/>
      <c r="HV120" s="577"/>
      <c r="HW120" s="577"/>
      <c r="HX120" s="577"/>
      <c r="HY120" s="577"/>
      <c r="HZ120" s="577"/>
      <c r="IA120" s="577"/>
      <c r="IB120" s="577"/>
      <c r="IC120" s="577"/>
      <c r="ID120" s="577"/>
      <c r="IE120" s="577"/>
      <c r="IF120" s="577"/>
      <c r="IG120" s="577"/>
      <c r="IH120" s="577"/>
      <c r="II120" s="577"/>
      <c r="IJ120" s="577"/>
      <c r="IK120" s="577"/>
      <c r="IL120" s="577"/>
      <c r="IM120" s="577"/>
    </row>
    <row r="121" spans="1:247" s="578" customFormat="1" ht="56.25" customHeight="1" x14ac:dyDescent="0.2">
      <c r="A121" s="569"/>
      <c r="B121" s="569" t="s">
        <v>367</v>
      </c>
      <c r="C121" s="583" t="s">
        <v>189</v>
      </c>
      <c r="D121" s="586" t="s">
        <v>533</v>
      </c>
      <c r="E121" s="594" t="s">
        <v>120</v>
      </c>
      <c r="F121" s="594"/>
      <c r="G121" s="586" t="s">
        <v>681</v>
      </c>
      <c r="H121" s="588"/>
      <c r="I121" s="586" t="s">
        <v>56</v>
      </c>
      <c r="J121" s="586" t="s">
        <v>56</v>
      </c>
      <c r="K121" s="716" t="s">
        <v>753</v>
      </c>
      <c r="L121" s="598" t="s">
        <v>31</v>
      </c>
      <c r="M121" s="595"/>
      <c r="N121" s="610"/>
      <c r="O121" s="975"/>
      <c r="P121" s="610">
        <v>16</v>
      </c>
      <c r="Q121" s="982"/>
      <c r="R121" s="1347"/>
      <c r="S121" s="1343"/>
      <c r="T121" s="1317" t="s">
        <v>1133</v>
      </c>
      <c r="U121" s="957" t="s">
        <v>1132</v>
      </c>
      <c r="V121" s="596" t="s">
        <v>702</v>
      </c>
      <c r="W121" s="570" t="s">
        <v>348</v>
      </c>
      <c r="X121" s="570" t="s">
        <v>372</v>
      </c>
      <c r="Y121" s="570" t="s">
        <v>373</v>
      </c>
      <c r="Z121" s="571">
        <v>1</v>
      </c>
      <c r="AA121" s="572" t="s">
        <v>314</v>
      </c>
      <c r="AB121" s="572" t="s">
        <v>312</v>
      </c>
      <c r="AC121" s="1429" t="s">
        <v>353</v>
      </c>
      <c r="AD121" s="1489" t="s">
        <v>1234</v>
      </c>
      <c r="AE121" s="1486" t="str">
        <f t="shared" si="4"/>
        <v>100% CT= DM devoir maison temps libre
plusieurs jours pour composer</v>
      </c>
      <c r="AF121" s="1452">
        <v>1</v>
      </c>
      <c r="AG121" s="596" t="s">
        <v>314</v>
      </c>
      <c r="AH121" s="596" t="s">
        <v>312</v>
      </c>
      <c r="AI121" s="596" t="s">
        <v>353</v>
      </c>
      <c r="AJ121" s="571">
        <v>1</v>
      </c>
      <c r="AK121" s="572" t="s">
        <v>314</v>
      </c>
      <c r="AL121" s="572" t="s">
        <v>312</v>
      </c>
      <c r="AM121" s="572" t="s">
        <v>353</v>
      </c>
      <c r="AN121" s="591" t="s">
        <v>584</v>
      </c>
      <c r="AO121" s="577"/>
      <c r="AP121" s="577"/>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c r="EA121" s="577"/>
      <c r="EB121" s="577"/>
      <c r="EC121" s="577"/>
      <c r="ED121" s="577"/>
      <c r="EE121" s="577"/>
      <c r="EF121" s="577"/>
      <c r="EG121" s="577"/>
      <c r="EH121" s="577"/>
      <c r="EI121" s="577"/>
      <c r="EJ121" s="577"/>
      <c r="EK121" s="577"/>
      <c r="EL121" s="577"/>
      <c r="EM121" s="577"/>
      <c r="EN121" s="577"/>
      <c r="EO121" s="577"/>
      <c r="EP121" s="577"/>
      <c r="EQ121" s="577"/>
      <c r="ER121" s="577"/>
      <c r="ES121" s="577"/>
      <c r="ET121" s="577"/>
      <c r="EU121" s="577"/>
      <c r="EV121" s="577"/>
      <c r="EW121" s="577"/>
      <c r="EX121" s="577"/>
      <c r="EY121" s="577"/>
      <c r="EZ121" s="577"/>
      <c r="FA121" s="577"/>
      <c r="FB121" s="577"/>
      <c r="FC121" s="577"/>
      <c r="FD121" s="577"/>
      <c r="FE121" s="577"/>
      <c r="FF121" s="577"/>
      <c r="FG121" s="577"/>
      <c r="FH121" s="577"/>
      <c r="FI121" s="577"/>
      <c r="FJ121" s="577"/>
      <c r="FK121" s="577"/>
      <c r="FL121" s="577"/>
      <c r="FM121" s="577"/>
      <c r="FN121" s="577"/>
      <c r="FO121" s="577"/>
      <c r="FP121" s="577"/>
      <c r="FQ121" s="577"/>
      <c r="FR121" s="577"/>
      <c r="FS121" s="577"/>
      <c r="FT121" s="577"/>
      <c r="FU121" s="577"/>
      <c r="FV121" s="577"/>
      <c r="FW121" s="577"/>
      <c r="FX121" s="577"/>
      <c r="FY121" s="577"/>
      <c r="FZ121" s="577"/>
      <c r="GA121" s="577"/>
      <c r="GB121" s="577"/>
      <c r="GC121" s="577"/>
      <c r="GD121" s="577"/>
      <c r="GE121" s="577"/>
      <c r="GF121" s="577"/>
      <c r="GG121" s="577"/>
      <c r="GH121" s="577"/>
      <c r="GI121" s="577"/>
      <c r="GJ121" s="577"/>
      <c r="GK121" s="577"/>
      <c r="GL121" s="577"/>
      <c r="GM121" s="577"/>
      <c r="GN121" s="577"/>
      <c r="GO121" s="577"/>
      <c r="GP121" s="577"/>
      <c r="GQ121" s="577"/>
      <c r="GR121" s="577"/>
      <c r="GS121" s="577"/>
      <c r="GT121" s="577"/>
      <c r="GU121" s="577"/>
      <c r="GV121" s="577"/>
      <c r="GW121" s="577"/>
      <c r="GX121" s="577"/>
      <c r="GY121" s="577"/>
      <c r="GZ121" s="577"/>
      <c r="HA121" s="577"/>
      <c r="HB121" s="577"/>
      <c r="HC121" s="577"/>
      <c r="HD121" s="577"/>
      <c r="HE121" s="577"/>
      <c r="HF121" s="577"/>
      <c r="HG121" s="577"/>
      <c r="HH121" s="577"/>
      <c r="HI121" s="577"/>
      <c r="HJ121" s="577"/>
      <c r="HK121" s="577"/>
      <c r="HL121" s="577"/>
      <c r="HM121" s="577"/>
      <c r="HN121" s="577"/>
      <c r="HO121" s="577"/>
      <c r="HP121" s="577"/>
      <c r="HQ121" s="577"/>
      <c r="HR121" s="577"/>
      <c r="HS121" s="577"/>
      <c r="HT121" s="577"/>
      <c r="HU121" s="577"/>
      <c r="HV121" s="577"/>
      <c r="HW121" s="577"/>
      <c r="HX121" s="577"/>
      <c r="HY121" s="577"/>
      <c r="HZ121" s="577"/>
      <c r="IA121" s="577"/>
      <c r="IB121" s="577"/>
      <c r="IC121" s="577"/>
      <c r="ID121" s="577"/>
      <c r="IE121" s="577"/>
      <c r="IF121" s="577"/>
      <c r="IG121" s="577"/>
      <c r="IH121" s="577"/>
      <c r="II121" s="577"/>
      <c r="IJ121" s="577"/>
      <c r="IK121" s="577"/>
      <c r="IL121" s="577"/>
      <c r="IM121" s="577"/>
    </row>
    <row r="122" spans="1:247" s="578" customFormat="1" ht="34.5" customHeight="1" x14ac:dyDescent="0.2">
      <c r="A122" s="569"/>
      <c r="B122" s="569" t="s">
        <v>368</v>
      </c>
      <c r="C122" s="583" t="s">
        <v>190</v>
      </c>
      <c r="D122" s="586"/>
      <c r="E122" s="594" t="s">
        <v>120</v>
      </c>
      <c r="F122" s="594"/>
      <c r="G122" s="586" t="s">
        <v>681</v>
      </c>
      <c r="H122" s="588"/>
      <c r="I122" s="586" t="s">
        <v>56</v>
      </c>
      <c r="J122" s="586" t="s">
        <v>56</v>
      </c>
      <c r="K122" s="716" t="s">
        <v>807</v>
      </c>
      <c r="L122" s="598" t="s">
        <v>31</v>
      </c>
      <c r="M122" s="595"/>
      <c r="N122" s="610"/>
      <c r="O122" s="975"/>
      <c r="P122" s="610">
        <v>12</v>
      </c>
      <c r="Q122" s="982"/>
      <c r="R122" s="1347"/>
      <c r="S122" s="1343"/>
      <c r="T122" s="1318" t="s">
        <v>1146</v>
      </c>
      <c r="U122" s="1318" t="s">
        <v>1146</v>
      </c>
      <c r="V122" s="596">
        <v>1</v>
      </c>
      <c r="W122" s="570" t="s">
        <v>314</v>
      </c>
      <c r="X122" s="570" t="s">
        <v>315</v>
      </c>
      <c r="Y122" s="570" t="s">
        <v>370</v>
      </c>
      <c r="Z122" s="571">
        <v>1</v>
      </c>
      <c r="AA122" s="572" t="s">
        <v>314</v>
      </c>
      <c r="AB122" s="572" t="s">
        <v>315</v>
      </c>
      <c r="AC122" s="1429" t="s">
        <v>370</v>
      </c>
      <c r="AD122" s="1489" t="s">
        <v>1146</v>
      </c>
      <c r="AE122" s="1486" t="str">
        <f t="shared" si="4"/>
        <v>100% CT ; oral ; 45 min.</v>
      </c>
      <c r="AF122" s="1452">
        <v>1</v>
      </c>
      <c r="AG122" s="596" t="s">
        <v>314</v>
      </c>
      <c r="AH122" s="596" t="s">
        <v>315</v>
      </c>
      <c r="AI122" s="596" t="s">
        <v>370</v>
      </c>
      <c r="AJ122" s="571">
        <v>1</v>
      </c>
      <c r="AK122" s="572" t="s">
        <v>314</v>
      </c>
      <c r="AL122" s="572" t="s">
        <v>315</v>
      </c>
      <c r="AM122" s="572" t="s">
        <v>370</v>
      </c>
      <c r="AN122" s="591" t="s">
        <v>585</v>
      </c>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c r="EA122" s="577"/>
      <c r="EB122" s="577"/>
      <c r="EC122" s="577"/>
      <c r="ED122" s="577"/>
      <c r="EE122" s="577"/>
      <c r="EF122" s="577"/>
      <c r="EG122" s="577"/>
      <c r="EH122" s="577"/>
      <c r="EI122" s="577"/>
      <c r="EJ122" s="577"/>
      <c r="EK122" s="577"/>
      <c r="EL122" s="577"/>
      <c r="EM122" s="577"/>
      <c r="EN122" s="577"/>
      <c r="EO122" s="577"/>
      <c r="EP122" s="577"/>
      <c r="EQ122" s="577"/>
      <c r="ER122" s="577"/>
      <c r="ES122" s="577"/>
      <c r="ET122" s="577"/>
      <c r="EU122" s="577"/>
      <c r="EV122" s="577"/>
      <c r="EW122" s="577"/>
      <c r="EX122" s="577"/>
      <c r="EY122" s="577"/>
      <c r="EZ122" s="577"/>
      <c r="FA122" s="577"/>
      <c r="FB122" s="577"/>
      <c r="FC122" s="577"/>
      <c r="FD122" s="577"/>
      <c r="FE122" s="577"/>
      <c r="FF122" s="577"/>
      <c r="FG122" s="577"/>
      <c r="FH122" s="577"/>
      <c r="FI122" s="577"/>
      <c r="FJ122" s="577"/>
      <c r="FK122" s="577"/>
      <c r="FL122" s="577"/>
      <c r="FM122" s="577"/>
      <c r="FN122" s="577"/>
      <c r="FO122" s="577"/>
      <c r="FP122" s="577"/>
      <c r="FQ122" s="577"/>
      <c r="FR122" s="577"/>
      <c r="FS122" s="577"/>
      <c r="FT122" s="577"/>
      <c r="FU122" s="577"/>
      <c r="FV122" s="577"/>
      <c r="FW122" s="577"/>
      <c r="FX122" s="577"/>
      <c r="FY122" s="577"/>
      <c r="FZ122" s="577"/>
      <c r="GA122" s="577"/>
      <c r="GB122" s="577"/>
      <c r="GC122" s="577"/>
      <c r="GD122" s="577"/>
      <c r="GE122" s="577"/>
      <c r="GF122" s="577"/>
      <c r="GG122" s="577"/>
      <c r="GH122" s="577"/>
      <c r="GI122" s="577"/>
      <c r="GJ122" s="577"/>
      <c r="GK122" s="577"/>
      <c r="GL122" s="577"/>
      <c r="GM122" s="577"/>
      <c r="GN122" s="577"/>
      <c r="GO122" s="577"/>
      <c r="GP122" s="577"/>
      <c r="GQ122" s="577"/>
      <c r="GR122" s="577"/>
      <c r="GS122" s="577"/>
      <c r="GT122" s="577"/>
      <c r="GU122" s="577"/>
      <c r="GV122" s="577"/>
      <c r="GW122" s="577"/>
      <c r="GX122" s="577"/>
      <c r="GY122" s="577"/>
      <c r="GZ122" s="577"/>
      <c r="HA122" s="577"/>
      <c r="HB122" s="577"/>
      <c r="HC122" s="577"/>
      <c r="HD122" s="577"/>
      <c r="HE122" s="577"/>
      <c r="HF122" s="577"/>
      <c r="HG122" s="577"/>
      <c r="HH122" s="577"/>
      <c r="HI122" s="577"/>
      <c r="HJ122" s="577"/>
      <c r="HK122" s="577"/>
      <c r="HL122" s="577"/>
      <c r="HM122" s="577"/>
      <c r="HN122" s="577"/>
      <c r="HO122" s="577"/>
      <c r="HP122" s="577"/>
      <c r="HQ122" s="577"/>
      <c r="HR122" s="577"/>
      <c r="HS122" s="577"/>
      <c r="HT122" s="577"/>
      <c r="HU122" s="577"/>
      <c r="HV122" s="577"/>
      <c r="HW122" s="577"/>
      <c r="HX122" s="577"/>
      <c r="HY122" s="577"/>
      <c r="HZ122" s="577"/>
      <c r="IA122" s="577"/>
      <c r="IB122" s="577"/>
      <c r="IC122" s="577"/>
      <c r="ID122" s="577"/>
      <c r="IE122" s="577"/>
      <c r="IF122" s="577"/>
      <c r="IG122" s="577"/>
      <c r="IH122" s="577"/>
      <c r="II122" s="577"/>
      <c r="IJ122" s="577"/>
      <c r="IK122" s="577"/>
      <c r="IL122" s="577"/>
      <c r="IM122" s="577"/>
    </row>
    <row r="123" spans="1:247" s="521" customFormat="1" ht="34.5" customHeight="1" x14ac:dyDescent="0.2">
      <c r="A123" s="547" t="s">
        <v>1105</v>
      </c>
      <c r="B123" s="547" t="s">
        <v>456</v>
      </c>
      <c r="C123" s="548" t="s">
        <v>477</v>
      </c>
      <c r="D123" s="549" t="s">
        <v>552</v>
      </c>
      <c r="E123" s="550" t="s">
        <v>682</v>
      </c>
      <c r="F123" s="550"/>
      <c r="G123" s="550"/>
      <c r="H123" s="551"/>
      <c r="I123" s="552">
        <f>+I$96+I124+I125</f>
        <v>30</v>
      </c>
      <c r="J123" s="552">
        <f>+J$96+J124+J125</f>
        <v>30</v>
      </c>
      <c r="K123" s="552"/>
      <c r="L123" s="651"/>
      <c r="M123" s="552"/>
      <c r="N123" s="553"/>
      <c r="O123" s="978"/>
      <c r="P123" s="553"/>
      <c r="Q123" s="983"/>
      <c r="R123" s="553"/>
      <c r="S123" s="553"/>
      <c r="T123" s="553"/>
      <c r="U123" s="553"/>
      <c r="V123" s="554"/>
      <c r="W123" s="555"/>
      <c r="X123" s="555"/>
      <c r="Y123" s="555"/>
      <c r="Z123" s="556"/>
      <c r="AA123" s="549"/>
      <c r="AB123" s="557"/>
      <c r="AC123" s="1432"/>
      <c r="AD123" s="1498"/>
      <c r="AE123" s="1499"/>
      <c r="AF123" s="1456"/>
      <c r="AG123" s="557"/>
      <c r="AH123" s="557"/>
      <c r="AI123" s="557"/>
      <c r="AJ123" s="559"/>
      <c r="AK123" s="557"/>
      <c r="AL123" s="557"/>
      <c r="AM123" s="557"/>
      <c r="AN123" s="560"/>
    </row>
    <row r="124" spans="1:247" s="578" customFormat="1" ht="53.25" customHeight="1" x14ac:dyDescent="0.2">
      <c r="A124" s="569" t="str">
        <f>IF(A109="","",A109)</f>
        <v/>
      </c>
      <c r="B124" s="569" t="s">
        <v>374</v>
      </c>
      <c r="C124" s="583" t="str">
        <f>IF(C109="","",C109)</f>
        <v>Histoire moderne : fondements institutionnels et politiques</v>
      </c>
      <c r="D124" s="586" t="s">
        <v>534</v>
      </c>
      <c r="E124" s="594" t="str">
        <f>IF(E109="","",E109)</f>
        <v>UE de tronc commun</v>
      </c>
      <c r="F124" s="594" t="str">
        <f>IF(F109="","",F109)</f>
        <v xml:space="preserve">L2 Histoire (parc. Histoire-Droit = CM uniquement) </v>
      </c>
      <c r="G124" s="586" t="str">
        <f>IF(G109="","",G109)</f>
        <v>HIST</v>
      </c>
      <c r="H124" s="588"/>
      <c r="I124" s="586">
        <v>3</v>
      </c>
      <c r="J124" s="586">
        <v>3</v>
      </c>
      <c r="K124" s="595" t="str">
        <f>IF(K109="","",K109)</f>
        <v>LANOË Catherine</v>
      </c>
      <c r="L124" s="598" t="str">
        <f>IF(L109="","",L109)</f>
        <v>22</v>
      </c>
      <c r="M124" s="595"/>
      <c r="N124" s="610">
        <f>IF(N109="","",N109)</f>
        <v>24</v>
      </c>
      <c r="O124" s="975"/>
      <c r="P124" s="610"/>
      <c r="Q124" s="997"/>
      <c r="R124" s="597"/>
      <c r="S124" s="597"/>
      <c r="T124" s="1317" t="s">
        <v>1147</v>
      </c>
      <c r="U124" s="957" t="s">
        <v>1147</v>
      </c>
      <c r="V124" s="596" t="str">
        <f t="shared" ref="V124:AN124" si="5">IF(V109="","",V109)</f>
        <v>50%CC
50% CT</v>
      </c>
      <c r="W124" s="570" t="str">
        <f t="shared" si="5"/>
        <v>mixte</v>
      </c>
      <c r="X124" s="570" t="str">
        <f t="shared" si="5"/>
        <v>écrit et oral</v>
      </c>
      <c r="Y124" s="570" t="str">
        <f t="shared" si="5"/>
        <v>CT = écrit 4h00</v>
      </c>
      <c r="Z124" s="571">
        <f t="shared" si="5"/>
        <v>1</v>
      </c>
      <c r="AA124" s="572" t="str">
        <f t="shared" si="5"/>
        <v>CT</v>
      </c>
      <c r="AB124" s="572" t="str">
        <f t="shared" si="5"/>
        <v>Ecrit</v>
      </c>
      <c r="AC124" s="1429" t="str">
        <f t="shared" si="5"/>
        <v>4h00</v>
      </c>
      <c r="AD124" s="1500" t="str">
        <f t="shared" si="5"/>
        <v xml:space="preserve">100% CT= DM devoir maison en temps libre
dépôt sujet et copie sur CELENE </v>
      </c>
      <c r="AE124" s="1501" t="str">
        <f t="shared" si="5"/>
        <v xml:space="preserve">100% CT= DM devoir maison en temps libre
dépôt sujet et copie sur CELENE </v>
      </c>
      <c r="AF124" s="1452">
        <f t="shared" si="5"/>
        <v>1</v>
      </c>
      <c r="AG124" s="596" t="str">
        <f t="shared" si="5"/>
        <v>CT</v>
      </c>
      <c r="AH124" s="596" t="str">
        <f t="shared" si="5"/>
        <v>Ecrit</v>
      </c>
      <c r="AI124" s="596" t="str">
        <f t="shared" si="5"/>
        <v>4h00</v>
      </c>
      <c r="AJ124" s="571">
        <f t="shared" si="5"/>
        <v>1</v>
      </c>
      <c r="AK124" s="572" t="str">
        <f t="shared" si="5"/>
        <v>CT</v>
      </c>
      <c r="AL124" s="572" t="str">
        <f t="shared" si="5"/>
        <v>Ecrit</v>
      </c>
      <c r="AM124" s="572" t="str">
        <f t="shared" si="5"/>
        <v>4h00</v>
      </c>
      <c r="AN124" s="591" t="str">
        <f t="shared" si="5"/>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c r="EA124" s="577"/>
      <c r="EB124" s="577"/>
      <c r="EC124" s="577"/>
      <c r="ED124" s="577"/>
      <c r="EE124" s="577"/>
      <c r="EF124" s="577"/>
      <c r="EG124" s="577"/>
      <c r="EH124" s="577"/>
      <c r="EI124" s="577"/>
      <c r="EJ124" s="577"/>
      <c r="EK124" s="577"/>
      <c r="EL124" s="577"/>
      <c r="EM124" s="577"/>
      <c r="EN124" s="577"/>
      <c r="EO124" s="577"/>
      <c r="EP124" s="577"/>
      <c r="EQ124" s="577"/>
      <c r="ER124" s="577"/>
      <c r="ES124" s="577"/>
      <c r="ET124" s="577"/>
      <c r="EU124" s="577"/>
      <c r="EV124" s="577"/>
      <c r="EW124" s="577"/>
      <c r="EX124" s="577"/>
      <c r="EY124" s="577"/>
      <c r="EZ124" s="577"/>
      <c r="FA124" s="577"/>
      <c r="FB124" s="577"/>
      <c r="FC124" s="577"/>
      <c r="FD124" s="577"/>
      <c r="FE124" s="577"/>
      <c r="FF124" s="577"/>
      <c r="FG124" s="577"/>
      <c r="FH124" s="577"/>
      <c r="FI124" s="577"/>
      <c r="FJ124" s="577"/>
      <c r="FK124" s="577"/>
      <c r="FL124" s="577"/>
      <c r="FM124" s="577"/>
      <c r="FN124" s="577"/>
      <c r="FO124" s="577"/>
      <c r="FP124" s="577"/>
      <c r="FQ124" s="577"/>
      <c r="FR124" s="577"/>
      <c r="FS124" s="577"/>
      <c r="FT124" s="577"/>
      <c r="FU124" s="577"/>
      <c r="FV124" s="577"/>
      <c r="FW124" s="577"/>
      <c r="FX124" s="577"/>
      <c r="FY124" s="577"/>
      <c r="FZ124" s="577"/>
      <c r="GA124" s="577"/>
      <c r="GB124" s="577"/>
      <c r="GC124" s="577"/>
      <c r="GD124" s="577"/>
      <c r="GE124" s="577"/>
      <c r="GF124" s="577"/>
      <c r="GG124" s="577"/>
      <c r="GH124" s="577"/>
      <c r="GI124" s="577"/>
      <c r="GJ124" s="577"/>
      <c r="GK124" s="577"/>
      <c r="GL124" s="577"/>
      <c r="GM124" s="577"/>
      <c r="GN124" s="577"/>
      <c r="GO124" s="577"/>
      <c r="GP124" s="577"/>
      <c r="GQ124" s="577"/>
      <c r="GR124" s="577"/>
      <c r="GS124" s="577"/>
      <c r="GT124" s="577"/>
      <c r="GU124" s="577"/>
      <c r="GV124" s="577"/>
      <c r="GW124" s="577"/>
      <c r="GX124" s="577"/>
      <c r="GY124" s="577"/>
      <c r="GZ124" s="577"/>
      <c r="HA124" s="577"/>
      <c r="HB124" s="577"/>
      <c r="HC124" s="577"/>
      <c r="HD124" s="577"/>
      <c r="HE124" s="577"/>
      <c r="HF124" s="577"/>
      <c r="HG124" s="577"/>
      <c r="HH124" s="577"/>
      <c r="HI124" s="577"/>
      <c r="HJ124" s="577"/>
      <c r="HK124" s="577"/>
      <c r="HL124" s="577"/>
      <c r="HM124" s="577"/>
      <c r="HN124" s="577"/>
      <c r="HO124" s="577"/>
      <c r="HP124" s="577"/>
      <c r="HQ124" s="577"/>
      <c r="HR124" s="577"/>
      <c r="HS124" s="577"/>
      <c r="HT124" s="577"/>
      <c r="HU124" s="577"/>
      <c r="HV124" s="577"/>
      <c r="HW124" s="577"/>
      <c r="HX124" s="577"/>
      <c r="HY124" s="577"/>
      <c r="HZ124" s="577"/>
      <c r="IA124" s="577"/>
      <c r="IB124" s="577"/>
      <c r="IC124" s="577"/>
      <c r="ID124" s="577"/>
      <c r="IE124" s="577"/>
      <c r="IF124" s="577"/>
      <c r="IG124" s="577"/>
      <c r="IH124" s="577"/>
      <c r="II124" s="577"/>
      <c r="IJ124" s="577"/>
      <c r="IK124" s="577"/>
      <c r="IL124" s="577"/>
      <c r="IM124" s="577"/>
    </row>
    <row r="125" spans="1:247" s="521" customFormat="1" ht="34.5" customHeight="1" x14ac:dyDescent="0.2">
      <c r="A125" s="524" t="s">
        <v>703</v>
      </c>
      <c r="B125" s="524" t="s">
        <v>458</v>
      </c>
      <c r="C125" s="525" t="s">
        <v>761</v>
      </c>
      <c r="D125" s="526"/>
      <c r="E125" s="526" t="s">
        <v>726</v>
      </c>
      <c r="F125" s="526"/>
      <c r="G125" s="527"/>
      <c r="H125" s="528"/>
      <c r="I125" s="529">
        <f>+I126+I127+I128</f>
        <v>14</v>
      </c>
      <c r="J125" s="528">
        <f>+J126+J127+J128</f>
        <v>14</v>
      </c>
      <c r="K125" s="529"/>
      <c r="L125" s="599"/>
      <c r="M125" s="529"/>
      <c r="N125" s="528"/>
      <c r="O125" s="977"/>
      <c r="P125" s="530"/>
      <c r="Q125" s="999"/>
      <c r="R125" s="530"/>
      <c r="S125" s="530"/>
      <c r="T125" s="530"/>
      <c r="U125" s="530"/>
      <c r="V125" s="530"/>
      <c r="W125" s="532"/>
      <c r="X125" s="532"/>
      <c r="Y125" s="532"/>
      <c r="Z125" s="533"/>
      <c r="AA125" s="534"/>
      <c r="AB125" s="534"/>
      <c r="AC125" s="1430"/>
      <c r="AD125" s="1502"/>
      <c r="AE125" s="1503"/>
      <c r="AF125" s="1453"/>
      <c r="AG125" s="534"/>
      <c r="AH125" s="534"/>
      <c r="AI125" s="534"/>
      <c r="AJ125" s="535"/>
      <c r="AK125" s="534"/>
      <c r="AL125" s="534"/>
      <c r="AM125" s="534"/>
      <c r="AN125" s="536"/>
    </row>
    <row r="126" spans="1:247" s="578" customFormat="1" ht="42" customHeight="1" x14ac:dyDescent="0.2">
      <c r="A126" s="569"/>
      <c r="B126" s="569" t="s">
        <v>463</v>
      </c>
      <c r="C126" s="583" t="s">
        <v>195</v>
      </c>
      <c r="D126" s="586" t="s">
        <v>538</v>
      </c>
      <c r="E126" s="594" t="s">
        <v>120</v>
      </c>
      <c r="F126" s="569" t="s">
        <v>102</v>
      </c>
      <c r="G126" s="586" t="s">
        <v>102</v>
      </c>
      <c r="H126" s="588"/>
      <c r="I126" s="586">
        <v>5</v>
      </c>
      <c r="J126" s="586">
        <v>5</v>
      </c>
      <c r="K126" s="595" t="s">
        <v>808</v>
      </c>
      <c r="L126" s="598" t="s">
        <v>706</v>
      </c>
      <c r="M126" s="595"/>
      <c r="N126" s="610">
        <v>36</v>
      </c>
      <c r="O126" s="975"/>
      <c r="P126" s="610">
        <v>15</v>
      </c>
      <c r="Q126" s="1372"/>
      <c r="R126" s="1370"/>
      <c r="S126" s="597"/>
      <c r="T126" s="957" t="s">
        <v>375</v>
      </c>
      <c r="U126" s="957" t="s">
        <v>375</v>
      </c>
      <c r="V126" s="596" t="s">
        <v>375</v>
      </c>
      <c r="W126" s="570" t="s">
        <v>375</v>
      </c>
      <c r="X126" s="570" t="s">
        <v>375</v>
      </c>
      <c r="Y126" s="570" t="s">
        <v>375</v>
      </c>
      <c r="Z126" s="571" t="s">
        <v>375</v>
      </c>
      <c r="AA126" s="572" t="s">
        <v>375</v>
      </c>
      <c r="AB126" s="572" t="s">
        <v>375</v>
      </c>
      <c r="AC126" s="1429" t="s">
        <v>375</v>
      </c>
      <c r="AD126" s="1504" t="s">
        <v>375</v>
      </c>
      <c r="AE126" s="1486" t="str">
        <f>+AD126</f>
        <v>voir modalités en DEG</v>
      </c>
      <c r="AF126" s="1452" t="s">
        <v>375</v>
      </c>
      <c r="AG126" s="596" t="s">
        <v>375</v>
      </c>
      <c r="AH126" s="596" t="s">
        <v>375</v>
      </c>
      <c r="AI126" s="596" t="s">
        <v>375</v>
      </c>
      <c r="AJ126" s="571" t="s">
        <v>375</v>
      </c>
      <c r="AK126" s="572" t="s">
        <v>375</v>
      </c>
      <c r="AL126" s="572" t="s">
        <v>375</v>
      </c>
      <c r="AM126" s="572" t="s">
        <v>375</v>
      </c>
      <c r="AN126" s="591"/>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c r="EN126" s="577"/>
      <c r="EO126" s="577"/>
      <c r="EP126" s="577"/>
      <c r="EQ126" s="577"/>
      <c r="ER126" s="577"/>
      <c r="ES126" s="577"/>
      <c r="ET126" s="577"/>
      <c r="EU126" s="577"/>
      <c r="EV126" s="577"/>
      <c r="EW126" s="577"/>
      <c r="EX126" s="577"/>
      <c r="EY126" s="577"/>
      <c r="EZ126" s="577"/>
      <c r="FA126" s="577"/>
      <c r="FB126" s="577"/>
      <c r="FC126" s="577"/>
      <c r="FD126" s="577"/>
      <c r="FE126" s="577"/>
      <c r="FF126" s="577"/>
      <c r="FG126" s="577"/>
      <c r="FH126" s="577"/>
      <c r="FI126" s="577"/>
      <c r="FJ126" s="577"/>
      <c r="FK126" s="577"/>
      <c r="FL126" s="577"/>
      <c r="FM126" s="577"/>
      <c r="FN126" s="577"/>
      <c r="FO126" s="577"/>
      <c r="FP126" s="577"/>
      <c r="FQ126" s="577"/>
      <c r="FR126" s="577"/>
      <c r="FS126" s="577"/>
      <c r="FT126" s="577"/>
      <c r="FU126" s="577"/>
      <c r="FV126" s="577"/>
      <c r="FW126" s="577"/>
      <c r="FX126" s="577"/>
      <c r="FY126" s="577"/>
      <c r="FZ126" s="577"/>
      <c r="GA126" s="577"/>
      <c r="GB126" s="577"/>
      <c r="GC126" s="577"/>
      <c r="GD126" s="577"/>
      <c r="GE126" s="577"/>
      <c r="GF126" s="577"/>
      <c r="GG126" s="577"/>
      <c r="GH126" s="577"/>
      <c r="GI126" s="577"/>
      <c r="GJ126" s="577"/>
      <c r="GK126" s="577"/>
      <c r="GL126" s="577"/>
      <c r="GM126" s="577"/>
      <c r="GN126" s="577"/>
      <c r="GO126" s="577"/>
      <c r="GP126" s="577"/>
      <c r="GQ126" s="577"/>
      <c r="GR126" s="577"/>
      <c r="GS126" s="577"/>
      <c r="GT126" s="577"/>
      <c r="GU126" s="577"/>
      <c r="GV126" s="577"/>
      <c r="GW126" s="577"/>
      <c r="GX126" s="577"/>
      <c r="GY126" s="577"/>
      <c r="GZ126" s="577"/>
      <c r="HA126" s="577"/>
      <c r="HB126" s="577"/>
      <c r="HC126" s="577"/>
      <c r="HD126" s="577"/>
      <c r="HE126" s="577"/>
      <c r="HF126" s="577"/>
      <c r="HG126" s="577"/>
      <c r="HH126" s="577"/>
      <c r="HI126" s="577"/>
      <c r="HJ126" s="577"/>
      <c r="HK126" s="577"/>
      <c r="HL126" s="577"/>
      <c r="HM126" s="577"/>
      <c r="HN126" s="577"/>
      <c r="HO126" s="577"/>
      <c r="HP126" s="577"/>
      <c r="HQ126" s="577"/>
      <c r="HR126" s="577"/>
      <c r="HS126" s="577"/>
      <c r="HT126" s="577"/>
      <c r="HU126" s="577"/>
      <c r="HV126" s="577"/>
      <c r="HW126" s="577"/>
      <c r="HX126" s="577"/>
      <c r="HY126" s="577"/>
      <c r="HZ126" s="577"/>
      <c r="IA126" s="577"/>
      <c r="IB126" s="577"/>
      <c r="IC126" s="577"/>
      <c r="ID126" s="577"/>
      <c r="IE126" s="577"/>
      <c r="IF126" s="577"/>
      <c r="IG126" s="577"/>
      <c r="IH126" s="577"/>
      <c r="II126" s="577"/>
      <c r="IJ126" s="577"/>
      <c r="IK126" s="577"/>
      <c r="IL126" s="577"/>
      <c r="IM126" s="577"/>
    </row>
    <row r="127" spans="1:247" s="578" customFormat="1" ht="42" customHeight="1" x14ac:dyDescent="0.2">
      <c r="A127" s="569"/>
      <c r="B127" s="569" t="s">
        <v>464</v>
      </c>
      <c r="C127" s="583" t="s">
        <v>563</v>
      </c>
      <c r="D127" s="586" t="s">
        <v>539</v>
      </c>
      <c r="E127" s="594" t="s">
        <v>120</v>
      </c>
      <c r="F127" s="594" t="s">
        <v>102</v>
      </c>
      <c r="G127" s="586" t="s">
        <v>102</v>
      </c>
      <c r="H127" s="588"/>
      <c r="I127" s="586">
        <v>5</v>
      </c>
      <c r="J127" s="586">
        <v>5</v>
      </c>
      <c r="K127" s="595" t="s">
        <v>809</v>
      </c>
      <c r="L127" s="598" t="s">
        <v>707</v>
      </c>
      <c r="M127" s="595"/>
      <c r="N127" s="610">
        <v>36</v>
      </c>
      <c r="O127" s="975"/>
      <c r="P127" s="610">
        <v>15</v>
      </c>
      <c r="Q127" s="1372"/>
      <c r="R127" s="1370"/>
      <c r="S127" s="597"/>
      <c r="T127" s="957" t="s">
        <v>375</v>
      </c>
      <c r="U127" s="957" t="s">
        <v>375</v>
      </c>
      <c r="V127" s="596" t="s">
        <v>375</v>
      </c>
      <c r="W127" s="570" t="s">
        <v>375</v>
      </c>
      <c r="X127" s="570" t="s">
        <v>375</v>
      </c>
      <c r="Y127" s="570" t="s">
        <v>375</v>
      </c>
      <c r="Z127" s="571" t="s">
        <v>375</v>
      </c>
      <c r="AA127" s="572" t="s">
        <v>375</v>
      </c>
      <c r="AB127" s="572" t="s">
        <v>375</v>
      </c>
      <c r="AC127" s="1429" t="s">
        <v>375</v>
      </c>
      <c r="AD127" s="1504" t="s">
        <v>375</v>
      </c>
      <c r="AE127" s="1486" t="str">
        <f>+AD127</f>
        <v>voir modalités en DEG</v>
      </c>
      <c r="AF127" s="1452" t="s">
        <v>375</v>
      </c>
      <c r="AG127" s="596" t="s">
        <v>375</v>
      </c>
      <c r="AH127" s="596" t="s">
        <v>375</v>
      </c>
      <c r="AI127" s="596" t="s">
        <v>375</v>
      </c>
      <c r="AJ127" s="571" t="s">
        <v>375</v>
      </c>
      <c r="AK127" s="572" t="s">
        <v>375</v>
      </c>
      <c r="AL127" s="572" t="s">
        <v>375</v>
      </c>
      <c r="AM127" s="572" t="s">
        <v>375</v>
      </c>
      <c r="AN127" s="591"/>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c r="EA127" s="577"/>
      <c r="EB127" s="577"/>
      <c r="EC127" s="577"/>
      <c r="ED127" s="577"/>
      <c r="EE127" s="577"/>
      <c r="EF127" s="577"/>
      <c r="EG127" s="577"/>
      <c r="EH127" s="577"/>
      <c r="EI127" s="577"/>
      <c r="EJ127" s="577"/>
      <c r="EK127" s="577"/>
      <c r="EL127" s="577"/>
      <c r="EM127" s="577"/>
      <c r="EN127" s="577"/>
      <c r="EO127" s="577"/>
      <c r="EP127" s="577"/>
      <c r="EQ127" s="577"/>
      <c r="ER127" s="577"/>
      <c r="ES127" s="577"/>
      <c r="ET127" s="577"/>
      <c r="EU127" s="577"/>
      <c r="EV127" s="577"/>
      <c r="EW127" s="577"/>
      <c r="EX127" s="577"/>
      <c r="EY127" s="577"/>
      <c r="EZ127" s="577"/>
      <c r="FA127" s="577"/>
      <c r="FB127" s="577"/>
      <c r="FC127" s="577"/>
      <c r="FD127" s="577"/>
      <c r="FE127" s="577"/>
      <c r="FF127" s="577"/>
      <c r="FG127" s="577"/>
      <c r="FH127" s="577"/>
      <c r="FI127" s="577"/>
      <c r="FJ127" s="577"/>
      <c r="FK127" s="577"/>
      <c r="FL127" s="577"/>
      <c r="FM127" s="577"/>
      <c r="FN127" s="577"/>
      <c r="FO127" s="577"/>
      <c r="FP127" s="577"/>
      <c r="FQ127" s="577"/>
      <c r="FR127" s="577"/>
      <c r="FS127" s="577"/>
      <c r="FT127" s="577"/>
      <c r="FU127" s="577"/>
      <c r="FV127" s="577"/>
      <c r="FW127" s="577"/>
      <c r="FX127" s="577"/>
      <c r="FY127" s="577"/>
      <c r="FZ127" s="577"/>
      <c r="GA127" s="577"/>
      <c r="GB127" s="577"/>
      <c r="GC127" s="577"/>
      <c r="GD127" s="577"/>
      <c r="GE127" s="577"/>
      <c r="GF127" s="577"/>
      <c r="GG127" s="577"/>
      <c r="GH127" s="577"/>
      <c r="GI127" s="577"/>
      <c r="GJ127" s="577"/>
      <c r="GK127" s="577"/>
      <c r="GL127" s="577"/>
      <c r="GM127" s="577"/>
      <c r="GN127" s="577"/>
      <c r="GO127" s="577"/>
      <c r="GP127" s="577"/>
      <c r="GQ127" s="577"/>
      <c r="GR127" s="577"/>
      <c r="GS127" s="577"/>
      <c r="GT127" s="577"/>
      <c r="GU127" s="577"/>
      <c r="GV127" s="577"/>
      <c r="GW127" s="577"/>
      <c r="GX127" s="577"/>
      <c r="GY127" s="577"/>
      <c r="GZ127" s="577"/>
      <c r="HA127" s="577"/>
      <c r="HB127" s="577"/>
      <c r="HC127" s="577"/>
      <c r="HD127" s="577"/>
      <c r="HE127" s="577"/>
      <c r="HF127" s="577"/>
      <c r="HG127" s="577"/>
      <c r="HH127" s="577"/>
      <c r="HI127" s="577"/>
      <c r="HJ127" s="577"/>
      <c r="HK127" s="577"/>
      <c r="HL127" s="577"/>
      <c r="HM127" s="577"/>
      <c r="HN127" s="577"/>
      <c r="HO127" s="577"/>
      <c r="HP127" s="577"/>
      <c r="HQ127" s="577"/>
      <c r="HR127" s="577"/>
      <c r="HS127" s="577"/>
      <c r="HT127" s="577"/>
      <c r="HU127" s="577"/>
      <c r="HV127" s="577"/>
      <c r="HW127" s="577"/>
      <c r="HX127" s="577"/>
      <c r="HY127" s="577"/>
      <c r="HZ127" s="577"/>
      <c r="IA127" s="577"/>
      <c r="IB127" s="577"/>
      <c r="IC127" s="577"/>
      <c r="ID127" s="577"/>
      <c r="IE127" s="577"/>
      <c r="IF127" s="577"/>
      <c r="IG127" s="577"/>
      <c r="IH127" s="577"/>
      <c r="II127" s="577"/>
      <c r="IJ127" s="577"/>
      <c r="IK127" s="577"/>
      <c r="IL127" s="577"/>
      <c r="IM127" s="577"/>
    </row>
    <row r="128" spans="1:247" s="521" customFormat="1" ht="34.5" customHeight="1" x14ac:dyDescent="0.2">
      <c r="A128" s="524" t="s">
        <v>705</v>
      </c>
      <c r="B128" s="524" t="s">
        <v>376</v>
      </c>
      <c r="C128" s="525" t="s">
        <v>461</v>
      </c>
      <c r="D128" s="526"/>
      <c r="E128" s="526" t="s">
        <v>120</v>
      </c>
      <c r="F128" s="526"/>
      <c r="G128" s="527"/>
      <c r="H128" s="528" t="s">
        <v>462</v>
      </c>
      <c r="I128" s="529">
        <v>4</v>
      </c>
      <c r="J128" s="528">
        <v>4</v>
      </c>
      <c r="K128" s="529"/>
      <c r="L128" s="599"/>
      <c r="M128" s="529"/>
      <c r="N128" s="528"/>
      <c r="O128" s="977"/>
      <c r="P128" s="530"/>
      <c r="Q128" s="1373"/>
      <c r="R128" s="1371"/>
      <c r="S128" s="530"/>
      <c r="T128" s="530"/>
      <c r="U128" s="530"/>
      <c r="V128" s="531"/>
      <c r="W128" s="532"/>
      <c r="X128" s="532"/>
      <c r="Y128" s="532"/>
      <c r="Z128" s="533"/>
      <c r="AA128" s="534"/>
      <c r="AB128" s="534"/>
      <c r="AC128" s="1430"/>
      <c r="AD128" s="1502"/>
      <c r="AE128" s="1503"/>
      <c r="AF128" s="1453"/>
      <c r="AG128" s="534"/>
      <c r="AH128" s="534"/>
      <c r="AI128" s="534"/>
      <c r="AJ128" s="535"/>
      <c r="AK128" s="534"/>
      <c r="AL128" s="534"/>
      <c r="AM128" s="534"/>
      <c r="AN128" s="536"/>
    </row>
    <row r="129" spans="1:247" s="578" customFormat="1" ht="34.5" customHeight="1" x14ac:dyDescent="0.2">
      <c r="A129" s="569"/>
      <c r="B129" s="569" t="s">
        <v>377</v>
      </c>
      <c r="C129" s="583" t="s">
        <v>755</v>
      </c>
      <c r="D129" s="586" t="s">
        <v>803</v>
      </c>
      <c r="E129" s="594" t="s">
        <v>120</v>
      </c>
      <c r="F129" s="594" t="s">
        <v>102</v>
      </c>
      <c r="G129" s="586" t="s">
        <v>681</v>
      </c>
      <c r="H129" s="588"/>
      <c r="I129" s="586">
        <v>4</v>
      </c>
      <c r="J129" s="586">
        <v>4</v>
      </c>
      <c r="K129" s="717" t="s">
        <v>805</v>
      </c>
      <c r="L129" s="598">
        <v>71</v>
      </c>
      <c r="M129" s="595"/>
      <c r="N129" s="610">
        <v>24</v>
      </c>
      <c r="O129" s="975"/>
      <c r="P129" s="610"/>
      <c r="Q129" s="1372"/>
      <c r="R129" s="1370"/>
      <c r="S129" s="597"/>
      <c r="T129" s="1328" t="s">
        <v>1148</v>
      </c>
      <c r="U129" s="957" t="s">
        <v>1148</v>
      </c>
      <c r="V129" s="596" t="s">
        <v>702</v>
      </c>
      <c r="W129" s="570" t="s">
        <v>348</v>
      </c>
      <c r="X129" s="570" t="s">
        <v>320</v>
      </c>
      <c r="Y129" s="570" t="s">
        <v>708</v>
      </c>
      <c r="Z129" s="571">
        <v>1</v>
      </c>
      <c r="AA129" s="572" t="s">
        <v>314</v>
      </c>
      <c r="AB129" s="572" t="s">
        <v>312</v>
      </c>
      <c r="AC129" s="1429" t="s">
        <v>353</v>
      </c>
      <c r="AD129" s="1504" t="s">
        <v>1148</v>
      </c>
      <c r="AE129" s="1486" t="str">
        <f t="shared" ref="AE129" si="6">+AD129</f>
        <v>COURS NON ASSURE CETTE ANNEE comme l'an passé</v>
      </c>
      <c r="AF129" s="1452">
        <v>1</v>
      </c>
      <c r="AG129" s="596" t="s">
        <v>314</v>
      </c>
      <c r="AH129" s="596" t="s">
        <v>312</v>
      </c>
      <c r="AI129" s="596" t="s">
        <v>353</v>
      </c>
      <c r="AJ129" s="571">
        <v>1</v>
      </c>
      <c r="AK129" s="572" t="s">
        <v>314</v>
      </c>
      <c r="AL129" s="572" t="s">
        <v>312</v>
      </c>
      <c r="AM129" s="572" t="s">
        <v>353</v>
      </c>
      <c r="AN129" s="591" t="s">
        <v>588</v>
      </c>
      <c r="AO129" s="577"/>
      <c r="AP129" s="577"/>
      <c r="AQ129" s="577"/>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c r="EA129" s="577"/>
      <c r="EB129" s="577"/>
      <c r="EC129" s="577"/>
      <c r="ED129" s="577"/>
      <c r="EE129" s="577"/>
      <c r="EF129" s="577"/>
      <c r="EG129" s="577"/>
      <c r="EH129" s="577"/>
      <c r="EI129" s="577"/>
      <c r="EJ129" s="577"/>
      <c r="EK129" s="577"/>
      <c r="EL129" s="577"/>
      <c r="EM129" s="577"/>
      <c r="EN129" s="577"/>
      <c r="EO129" s="577"/>
      <c r="EP129" s="577"/>
      <c r="EQ129" s="577"/>
      <c r="ER129" s="577"/>
      <c r="ES129" s="577"/>
      <c r="ET129" s="577"/>
      <c r="EU129" s="577"/>
      <c r="EV129" s="577"/>
      <c r="EW129" s="577"/>
      <c r="EX129" s="577"/>
      <c r="EY129" s="577"/>
      <c r="EZ129" s="577"/>
      <c r="FA129" s="577"/>
      <c r="FB129" s="577"/>
      <c r="FC129" s="577"/>
      <c r="FD129" s="577"/>
      <c r="FE129" s="577"/>
      <c r="FF129" s="577"/>
      <c r="FG129" s="577"/>
      <c r="FH129" s="577"/>
      <c r="FI129" s="577"/>
      <c r="FJ129" s="577"/>
      <c r="FK129" s="577"/>
      <c r="FL129" s="577"/>
      <c r="FM129" s="577"/>
      <c r="FN129" s="577"/>
      <c r="FO129" s="577"/>
      <c r="FP129" s="577"/>
      <c r="FQ129" s="577"/>
      <c r="FR129" s="577"/>
      <c r="FS129" s="577"/>
      <c r="FT129" s="577"/>
      <c r="FU129" s="577"/>
      <c r="FV129" s="577"/>
      <c r="FW129" s="577"/>
      <c r="FX129" s="577"/>
      <c r="FY129" s="577"/>
      <c r="FZ129" s="577"/>
      <c r="GA129" s="577"/>
      <c r="GB129" s="577"/>
      <c r="GC129" s="577"/>
      <c r="GD129" s="577"/>
      <c r="GE129" s="577"/>
      <c r="GF129" s="577"/>
      <c r="GG129" s="577"/>
      <c r="GH129" s="577"/>
      <c r="GI129" s="577"/>
      <c r="GJ129" s="577"/>
      <c r="GK129" s="577"/>
      <c r="GL129" s="577"/>
      <c r="GM129" s="577"/>
      <c r="GN129" s="577"/>
      <c r="GO129" s="577"/>
      <c r="GP129" s="577"/>
      <c r="GQ129" s="577"/>
      <c r="GR129" s="577"/>
      <c r="GS129" s="577"/>
      <c r="GT129" s="577"/>
      <c r="GU129" s="577"/>
      <c r="GV129" s="577"/>
      <c r="GW129" s="577"/>
      <c r="GX129" s="577"/>
      <c r="GY129" s="577"/>
      <c r="GZ129" s="577"/>
      <c r="HA129" s="577"/>
      <c r="HB129" s="577"/>
      <c r="HC129" s="577"/>
      <c r="HD129" s="577"/>
      <c r="HE129" s="577"/>
      <c r="HF129" s="577"/>
      <c r="HG129" s="577"/>
      <c r="HH129" s="577"/>
      <c r="HI129" s="577"/>
      <c r="HJ129" s="577"/>
      <c r="HK129" s="577"/>
      <c r="HL129" s="577"/>
      <c r="HM129" s="577"/>
      <c r="HN129" s="577"/>
      <c r="HO129" s="577"/>
      <c r="HP129" s="577"/>
      <c r="HQ129" s="577"/>
      <c r="HR129" s="577"/>
      <c r="HS129" s="577"/>
      <c r="HT129" s="577"/>
      <c r="HU129" s="577"/>
      <c r="HV129" s="577"/>
      <c r="HW129" s="577"/>
      <c r="HX129" s="577"/>
      <c r="HY129" s="577"/>
      <c r="HZ129" s="577"/>
      <c r="IA129" s="577"/>
      <c r="IB129" s="577"/>
      <c r="IC129" s="577"/>
      <c r="ID129" s="577"/>
      <c r="IE129" s="577"/>
      <c r="IF129" s="577"/>
      <c r="IG129" s="577"/>
      <c r="IH129" s="577"/>
      <c r="II129" s="577"/>
      <c r="IJ129" s="577"/>
      <c r="IK129" s="577"/>
      <c r="IL129" s="577"/>
      <c r="IM129" s="577"/>
    </row>
    <row r="130" spans="1:247" s="578" customFormat="1" ht="45" customHeight="1" x14ac:dyDescent="0.2">
      <c r="A130" s="569"/>
      <c r="B130" s="569" t="s">
        <v>704</v>
      </c>
      <c r="C130" s="583" t="s">
        <v>196</v>
      </c>
      <c r="D130" s="586" t="s">
        <v>540</v>
      </c>
      <c r="E130" s="594" t="s">
        <v>120</v>
      </c>
      <c r="F130" s="594" t="s">
        <v>102</v>
      </c>
      <c r="G130" s="586" t="s">
        <v>102</v>
      </c>
      <c r="H130" s="588"/>
      <c r="I130" s="586">
        <v>4</v>
      </c>
      <c r="J130" s="586">
        <v>4</v>
      </c>
      <c r="K130" s="595" t="s">
        <v>810</v>
      </c>
      <c r="L130" s="598" t="s">
        <v>707</v>
      </c>
      <c r="M130" s="595"/>
      <c r="N130" s="610">
        <v>30</v>
      </c>
      <c r="O130" s="975"/>
      <c r="P130" s="610"/>
      <c r="Q130" s="1372"/>
      <c r="R130" s="1370"/>
      <c r="S130" s="597"/>
      <c r="T130" s="957" t="s">
        <v>375</v>
      </c>
      <c r="U130" s="957" t="s">
        <v>375</v>
      </c>
      <c r="V130" s="596" t="s">
        <v>375</v>
      </c>
      <c r="W130" s="570" t="s">
        <v>375</v>
      </c>
      <c r="X130" s="570" t="s">
        <v>375</v>
      </c>
      <c r="Y130" s="570" t="s">
        <v>375</v>
      </c>
      <c r="Z130" s="571" t="s">
        <v>375</v>
      </c>
      <c r="AA130" s="572" t="s">
        <v>375</v>
      </c>
      <c r="AB130" s="572" t="s">
        <v>375</v>
      </c>
      <c r="AC130" s="1429" t="s">
        <v>375</v>
      </c>
      <c r="AD130" s="1504" t="s">
        <v>375</v>
      </c>
      <c r="AE130" s="1486" t="str">
        <f>+AD130</f>
        <v>voir modalités en DEG</v>
      </c>
      <c r="AF130" s="1452" t="s">
        <v>375</v>
      </c>
      <c r="AG130" s="596" t="s">
        <v>375</v>
      </c>
      <c r="AH130" s="596" t="s">
        <v>375</v>
      </c>
      <c r="AI130" s="596" t="s">
        <v>375</v>
      </c>
      <c r="AJ130" s="571" t="s">
        <v>375</v>
      </c>
      <c r="AK130" s="572" t="s">
        <v>375</v>
      </c>
      <c r="AL130" s="572" t="s">
        <v>375</v>
      </c>
      <c r="AM130" s="572" t="s">
        <v>375</v>
      </c>
      <c r="AN130" s="591"/>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c r="EA130" s="577"/>
      <c r="EB130" s="577"/>
      <c r="EC130" s="577"/>
      <c r="ED130" s="577"/>
      <c r="EE130" s="577"/>
      <c r="EF130" s="577"/>
      <c r="EG130" s="577"/>
      <c r="EH130" s="577"/>
      <c r="EI130" s="577"/>
      <c r="EJ130" s="577"/>
      <c r="EK130" s="577"/>
      <c r="EL130" s="577"/>
      <c r="EM130" s="577"/>
      <c r="EN130" s="577"/>
      <c r="EO130" s="577"/>
      <c r="EP130" s="577"/>
      <c r="EQ130" s="577"/>
      <c r="ER130" s="577"/>
      <c r="ES130" s="577"/>
      <c r="ET130" s="577"/>
      <c r="EU130" s="577"/>
      <c r="EV130" s="577"/>
      <c r="EW130" s="577"/>
      <c r="EX130" s="577"/>
      <c r="EY130" s="577"/>
      <c r="EZ130" s="577"/>
      <c r="FA130" s="577"/>
      <c r="FB130" s="577"/>
      <c r="FC130" s="577"/>
      <c r="FD130" s="577"/>
      <c r="FE130" s="577"/>
      <c r="FF130" s="577"/>
      <c r="FG130" s="577"/>
      <c r="FH130" s="577"/>
      <c r="FI130" s="577"/>
      <c r="FJ130" s="577"/>
      <c r="FK130" s="577"/>
      <c r="FL130" s="577"/>
      <c r="FM130" s="577"/>
      <c r="FN130" s="577"/>
      <c r="FO130" s="577"/>
      <c r="FP130" s="577"/>
      <c r="FQ130" s="577"/>
      <c r="FR130" s="577"/>
      <c r="FS130" s="577"/>
      <c r="FT130" s="577"/>
      <c r="FU130" s="577"/>
      <c r="FV130" s="577"/>
      <c r="FW130" s="577"/>
      <c r="FX130" s="577"/>
      <c r="FY130" s="577"/>
      <c r="FZ130" s="577"/>
      <c r="GA130" s="577"/>
      <c r="GB130" s="577"/>
      <c r="GC130" s="577"/>
      <c r="GD130" s="577"/>
      <c r="GE130" s="577"/>
      <c r="GF130" s="577"/>
      <c r="GG130" s="577"/>
      <c r="GH130" s="577"/>
      <c r="GI130" s="577"/>
      <c r="GJ130" s="577"/>
      <c r="GK130" s="577"/>
      <c r="GL130" s="577"/>
      <c r="GM130" s="577"/>
      <c r="GN130" s="577"/>
      <c r="GO130" s="577"/>
      <c r="GP130" s="577"/>
      <c r="GQ130" s="577"/>
      <c r="GR130" s="577"/>
      <c r="GS130" s="577"/>
      <c r="GT130" s="577"/>
      <c r="GU130" s="577"/>
      <c r="GV130" s="577"/>
      <c r="GW130" s="577"/>
      <c r="GX130" s="577"/>
      <c r="GY130" s="577"/>
      <c r="GZ130" s="577"/>
      <c r="HA130" s="577"/>
      <c r="HB130" s="577"/>
      <c r="HC130" s="577"/>
      <c r="HD130" s="577"/>
      <c r="HE130" s="577"/>
      <c r="HF130" s="577"/>
      <c r="HG130" s="577"/>
      <c r="HH130" s="577"/>
      <c r="HI130" s="577"/>
      <c r="HJ130" s="577"/>
      <c r="HK130" s="577"/>
      <c r="HL130" s="577"/>
      <c r="HM130" s="577"/>
      <c r="HN130" s="577"/>
      <c r="HO130" s="577"/>
      <c r="HP130" s="577"/>
      <c r="HQ130" s="577"/>
      <c r="HR130" s="577"/>
      <c r="HS130" s="577"/>
      <c r="HT130" s="577"/>
      <c r="HU130" s="577"/>
      <c r="HV130" s="577"/>
      <c r="HW130" s="577"/>
      <c r="HX130" s="577"/>
      <c r="HY130" s="577"/>
      <c r="HZ130" s="577"/>
      <c r="IA130" s="577"/>
      <c r="IB130" s="577"/>
      <c r="IC130" s="577"/>
      <c r="ID130" s="577"/>
      <c r="IE130" s="577"/>
      <c r="IF130" s="577"/>
      <c r="IG130" s="577"/>
      <c r="IH130" s="577"/>
      <c r="II130" s="577"/>
      <c r="IJ130" s="577"/>
      <c r="IK130" s="577"/>
      <c r="IL130" s="577"/>
      <c r="IM130" s="577"/>
    </row>
    <row r="131" spans="1:247" ht="21.75" customHeight="1" x14ac:dyDescent="0.2">
      <c r="A131" s="334"/>
      <c r="B131" s="334"/>
      <c r="C131" s="1716"/>
      <c r="D131" s="1717"/>
      <c r="E131" s="1717"/>
      <c r="F131" s="1717"/>
      <c r="G131" s="1717"/>
      <c r="H131" s="1717"/>
      <c r="I131" s="1717"/>
      <c r="J131" s="1717"/>
      <c r="K131" s="1717"/>
      <c r="L131" s="1717"/>
      <c r="M131" s="368"/>
      <c r="N131" s="368"/>
      <c r="O131" s="368"/>
      <c r="P131" s="369"/>
      <c r="Q131" s="369"/>
      <c r="R131" s="369"/>
      <c r="S131" s="369"/>
      <c r="T131" s="369"/>
      <c r="U131" s="369"/>
      <c r="V131" s="369"/>
      <c r="W131" s="369"/>
      <c r="X131" s="369"/>
      <c r="Y131" s="369"/>
      <c r="Z131" s="369"/>
      <c r="AA131" s="369"/>
      <c r="AB131" s="369"/>
      <c r="AC131" s="369"/>
      <c r="AD131" s="1505"/>
      <c r="AE131" s="1506"/>
      <c r="AF131" s="369"/>
      <c r="AG131" s="369"/>
      <c r="AH131" s="369"/>
      <c r="AI131" s="369"/>
      <c r="AJ131" s="369"/>
      <c r="AK131" s="369"/>
      <c r="AL131" s="369"/>
      <c r="AM131" s="369"/>
      <c r="AN131" s="464"/>
      <c r="BH131" s="919"/>
    </row>
    <row r="132" spans="1:247" x14ac:dyDescent="0.2">
      <c r="A132" s="371"/>
      <c r="B132" s="371"/>
      <c r="C132" s="372"/>
      <c r="D132" s="428"/>
      <c r="E132" s="392"/>
      <c r="F132" s="392"/>
      <c r="G132" s="372"/>
      <c r="H132" s="372"/>
      <c r="I132" s="372"/>
      <c r="J132" s="372"/>
      <c r="K132" s="485"/>
      <c r="L132" s="638"/>
      <c r="M132" s="485"/>
      <c r="N132" s="392"/>
      <c r="O132" s="979"/>
      <c r="P132" s="392"/>
      <c r="Q132" s="979"/>
      <c r="R132" s="392"/>
      <c r="S132" s="392"/>
      <c r="T132" s="392"/>
      <c r="U132" s="392"/>
      <c r="V132" s="392"/>
      <c r="W132" s="392"/>
      <c r="X132" s="392"/>
      <c r="Y132" s="392"/>
      <c r="Z132" s="392"/>
      <c r="AA132" s="392"/>
      <c r="AB132" s="392"/>
      <c r="AC132" s="1434"/>
      <c r="AD132" s="1507"/>
      <c r="AE132" s="1508"/>
      <c r="AF132" s="1457"/>
      <c r="AG132" s="392"/>
      <c r="AH132" s="392"/>
      <c r="AI132" s="392"/>
      <c r="AJ132" s="392"/>
      <c r="AK132" s="392"/>
      <c r="AL132" s="392"/>
      <c r="AM132" s="461"/>
      <c r="AN132" s="464"/>
      <c r="BH132" s="485"/>
    </row>
    <row r="133" spans="1:247" s="514" customFormat="1" ht="34.5" customHeight="1" x14ac:dyDescent="0.2">
      <c r="A133" s="506" t="s">
        <v>641</v>
      </c>
      <c r="B133" s="507" t="s">
        <v>640</v>
      </c>
      <c r="C133" s="508" t="s">
        <v>639</v>
      </c>
      <c r="D133" s="509" t="s">
        <v>524</v>
      </c>
      <c r="E133" s="507"/>
      <c r="F133" s="507"/>
      <c r="G133" s="510"/>
      <c r="H133" s="507"/>
      <c r="I133" s="507"/>
      <c r="J133" s="507"/>
      <c r="K133" s="507"/>
      <c r="L133" s="666"/>
      <c r="M133" s="507"/>
      <c r="N133" s="511"/>
      <c r="O133" s="980"/>
      <c r="P133" s="511"/>
      <c r="Q133" s="980"/>
      <c r="R133" s="511"/>
      <c r="S133" s="511"/>
      <c r="T133" s="511"/>
      <c r="U133" s="511"/>
      <c r="V133" s="507"/>
      <c r="W133" s="507"/>
      <c r="X133" s="507"/>
      <c r="Y133" s="507"/>
      <c r="Z133" s="507"/>
      <c r="AA133" s="507"/>
      <c r="AB133" s="507"/>
      <c r="AC133" s="1435"/>
      <c r="AD133" s="1481"/>
      <c r="AE133" s="1482"/>
      <c r="AF133" s="1458"/>
      <c r="AG133" s="507"/>
      <c r="AH133" s="507"/>
      <c r="AI133" s="507"/>
      <c r="AJ133" s="507"/>
      <c r="AK133" s="507"/>
      <c r="AL133" s="507"/>
      <c r="AM133" s="507"/>
      <c r="AN133" s="512"/>
      <c r="AO133" s="513"/>
      <c r="AP133" s="513"/>
      <c r="AQ133" s="513"/>
      <c r="AR133" s="513"/>
      <c r="AS133" s="513"/>
      <c r="AT133" s="513"/>
      <c r="AU133" s="513"/>
      <c r="AV133" s="513"/>
      <c r="AW133" s="513"/>
      <c r="AX133" s="513"/>
      <c r="AY133" s="513"/>
      <c r="AZ133" s="513"/>
      <c r="BA133" s="513"/>
      <c r="BB133" s="513"/>
      <c r="BC133" s="513"/>
      <c r="BD133" s="513"/>
      <c r="BE133" s="513"/>
      <c r="BF133" s="513"/>
      <c r="BG133" s="513"/>
      <c r="BH133" s="507"/>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c r="CK133" s="513"/>
      <c r="CL133" s="513"/>
      <c r="CM133" s="513"/>
      <c r="CN133" s="513"/>
      <c r="CO133" s="513"/>
      <c r="CP133" s="513"/>
      <c r="CQ133" s="513"/>
      <c r="CR133" s="513"/>
      <c r="CS133" s="513"/>
      <c r="CT133" s="513"/>
      <c r="CU133" s="513"/>
      <c r="CV133" s="513"/>
      <c r="CW133" s="513"/>
      <c r="CX133" s="513"/>
      <c r="CY133" s="513"/>
      <c r="CZ133" s="513"/>
      <c r="DA133" s="513"/>
      <c r="DB133" s="513"/>
      <c r="DC133" s="513"/>
      <c r="DD133" s="513"/>
      <c r="DE133" s="513"/>
      <c r="DF133" s="513"/>
      <c r="DG133" s="513"/>
      <c r="DH133" s="513"/>
      <c r="DI133" s="513"/>
      <c r="DJ133" s="513"/>
      <c r="DK133" s="513"/>
      <c r="DL133" s="513"/>
      <c r="DM133" s="513"/>
      <c r="DN133" s="513"/>
      <c r="DO133" s="513"/>
      <c r="DP133" s="513"/>
      <c r="DQ133" s="513"/>
      <c r="DR133" s="513"/>
      <c r="DS133" s="513"/>
      <c r="DT133" s="513"/>
      <c r="DU133" s="513"/>
      <c r="DV133" s="513"/>
      <c r="DW133" s="513"/>
      <c r="DX133" s="513"/>
      <c r="DY133" s="513"/>
      <c r="DZ133" s="513"/>
      <c r="EA133" s="513"/>
      <c r="EB133" s="513"/>
      <c r="EC133" s="513"/>
      <c r="ED133" s="513"/>
      <c r="EE133" s="513"/>
      <c r="EF133" s="513"/>
      <c r="EG133" s="513"/>
      <c r="EH133" s="513"/>
      <c r="EI133" s="513"/>
      <c r="EJ133" s="513"/>
      <c r="EK133" s="513"/>
      <c r="EL133" s="513"/>
      <c r="EM133" s="513"/>
      <c r="EN133" s="513"/>
      <c r="EO133" s="513"/>
      <c r="EP133" s="513"/>
      <c r="EQ133" s="513"/>
      <c r="ER133" s="513"/>
      <c r="ES133" s="513"/>
      <c r="ET133" s="513"/>
      <c r="EU133" s="513"/>
      <c r="EV133" s="513"/>
      <c r="EW133" s="513"/>
      <c r="EX133" s="513"/>
      <c r="EY133" s="513"/>
      <c r="EZ133" s="513"/>
      <c r="FA133" s="513"/>
      <c r="FB133" s="513"/>
      <c r="FC133" s="513"/>
      <c r="FD133" s="513"/>
      <c r="FE133" s="513"/>
      <c r="FF133" s="513"/>
      <c r="FG133" s="513"/>
      <c r="FH133" s="513"/>
      <c r="FI133" s="513"/>
      <c r="FJ133" s="513"/>
      <c r="FK133" s="513"/>
      <c r="FL133" s="513"/>
      <c r="FM133" s="513"/>
      <c r="FN133" s="513"/>
      <c r="FO133" s="513"/>
      <c r="FP133" s="513"/>
      <c r="FQ133" s="513"/>
      <c r="FR133" s="513"/>
      <c r="FS133" s="513"/>
      <c r="FT133" s="513"/>
      <c r="FU133" s="513"/>
      <c r="FV133" s="513"/>
      <c r="FW133" s="513"/>
      <c r="FX133" s="513"/>
      <c r="FY133" s="513"/>
      <c r="FZ133" s="513"/>
      <c r="GA133" s="513"/>
      <c r="GB133" s="513"/>
      <c r="GC133" s="513"/>
      <c r="GD133" s="513"/>
      <c r="GE133" s="513"/>
      <c r="GF133" s="513"/>
      <c r="GG133" s="513"/>
      <c r="GH133" s="513"/>
      <c r="GI133" s="513"/>
      <c r="GJ133" s="513"/>
      <c r="GK133" s="513"/>
      <c r="GL133" s="513"/>
      <c r="GM133" s="513"/>
      <c r="GN133" s="513"/>
      <c r="GO133" s="513"/>
      <c r="GP133" s="513"/>
      <c r="GQ133" s="513"/>
      <c r="GR133" s="513"/>
      <c r="GS133" s="513"/>
      <c r="GT133" s="513"/>
      <c r="GU133" s="513"/>
      <c r="GV133" s="513"/>
      <c r="GW133" s="513"/>
      <c r="GX133" s="513"/>
      <c r="GY133" s="513"/>
      <c r="GZ133" s="513"/>
      <c r="HA133" s="513"/>
      <c r="HB133" s="513"/>
      <c r="HC133" s="513"/>
      <c r="HD133" s="513"/>
      <c r="HE133" s="513"/>
      <c r="HF133" s="513"/>
      <c r="HG133" s="513"/>
      <c r="HH133" s="513"/>
      <c r="HI133" s="513"/>
      <c r="HJ133" s="513"/>
      <c r="HK133" s="513"/>
      <c r="HL133" s="513"/>
      <c r="HM133" s="513"/>
      <c r="HN133" s="513"/>
      <c r="HO133" s="513"/>
      <c r="HP133" s="513"/>
      <c r="HQ133" s="513"/>
      <c r="HR133" s="513"/>
      <c r="HS133" s="513"/>
      <c r="HT133" s="513"/>
      <c r="HU133" s="513"/>
      <c r="HV133" s="513"/>
      <c r="HW133" s="513"/>
      <c r="HX133" s="513"/>
      <c r="HY133" s="513"/>
      <c r="HZ133" s="513"/>
      <c r="IA133" s="513"/>
      <c r="IB133" s="513"/>
      <c r="IC133" s="513"/>
      <c r="ID133" s="513"/>
      <c r="IE133" s="513"/>
      <c r="IF133" s="513"/>
      <c r="IG133" s="513"/>
      <c r="IH133" s="513"/>
      <c r="II133" s="513"/>
      <c r="IJ133" s="513"/>
      <c r="IK133" s="513"/>
      <c r="IL133" s="513"/>
    </row>
    <row r="134" spans="1:247" s="521" customFormat="1" ht="34.5" customHeight="1" x14ac:dyDescent="0.2">
      <c r="A134" s="515"/>
      <c r="B134" s="515"/>
      <c r="C134" s="516" t="s">
        <v>709</v>
      </c>
      <c r="D134" s="517"/>
      <c r="E134" s="518"/>
      <c r="F134" s="518"/>
      <c r="G134" s="518"/>
      <c r="H134" s="519"/>
      <c r="I134" s="519">
        <f>+I135+I136</f>
        <v>5</v>
      </c>
      <c r="J134" s="519">
        <f>+J135+J136</f>
        <v>5</v>
      </c>
      <c r="K134" s="519"/>
      <c r="L134" s="669"/>
      <c r="M134" s="519"/>
      <c r="N134" s="519"/>
      <c r="O134" s="981"/>
      <c r="P134" s="519"/>
      <c r="Q134" s="981"/>
      <c r="R134" s="519"/>
      <c r="S134" s="519"/>
      <c r="T134" s="519"/>
      <c r="U134" s="519"/>
      <c r="V134" s="520"/>
      <c r="W134" s="519"/>
      <c r="X134" s="519"/>
      <c r="Y134" s="519"/>
      <c r="Z134" s="520"/>
      <c r="AA134" s="519"/>
      <c r="AB134" s="519"/>
      <c r="AC134" s="1436"/>
      <c r="AD134" s="1509"/>
      <c r="AE134" s="1510"/>
      <c r="AF134" s="1459"/>
      <c r="AG134" s="519"/>
      <c r="AH134" s="519"/>
      <c r="AI134" s="519"/>
      <c r="AJ134" s="520"/>
      <c r="AK134" s="519"/>
      <c r="AL134" s="519"/>
      <c r="AM134" s="519"/>
      <c r="AN134" s="519"/>
      <c r="BH134" s="519"/>
    </row>
    <row r="135" spans="1:247" s="578" customFormat="1" ht="59.25" customHeight="1" x14ac:dyDescent="0.2">
      <c r="A135" s="569"/>
      <c r="B135" s="569" t="s">
        <v>379</v>
      </c>
      <c r="C135" s="583" t="s">
        <v>198</v>
      </c>
      <c r="D135" s="586" t="s">
        <v>789</v>
      </c>
      <c r="E135" s="594" t="s">
        <v>130</v>
      </c>
      <c r="F135" s="594"/>
      <c r="G135" s="586" t="s">
        <v>681</v>
      </c>
      <c r="H135" s="588"/>
      <c r="I135" s="586" t="s">
        <v>30</v>
      </c>
      <c r="J135" s="586" t="s">
        <v>30</v>
      </c>
      <c r="K135" s="724" t="s">
        <v>813</v>
      </c>
      <c r="L135" s="598" t="s">
        <v>779</v>
      </c>
      <c r="M135" s="595"/>
      <c r="N135" s="610">
        <v>24</v>
      </c>
      <c r="O135" s="982"/>
      <c r="P135" s="610"/>
      <c r="Q135" s="997"/>
      <c r="R135" s="597"/>
      <c r="S135" s="597"/>
      <c r="T135" s="1328" t="s">
        <v>1245</v>
      </c>
      <c r="U135" s="1317" t="s">
        <v>1245</v>
      </c>
      <c r="V135" s="596">
        <v>1</v>
      </c>
      <c r="W135" s="570" t="s">
        <v>314</v>
      </c>
      <c r="X135" s="570" t="s">
        <v>312</v>
      </c>
      <c r="Y135" s="570" t="s">
        <v>354</v>
      </c>
      <c r="Z135" s="571">
        <v>1</v>
      </c>
      <c r="AA135" s="572" t="s">
        <v>314</v>
      </c>
      <c r="AB135" s="572" t="s">
        <v>312</v>
      </c>
      <c r="AC135" s="1437" t="s">
        <v>354</v>
      </c>
      <c r="AD135" s="1495" t="s">
        <v>1245</v>
      </c>
      <c r="AE135" s="1486" t="str">
        <f>+AD135</f>
        <v xml:space="preserve">100% CT = DM devoir maison en temps libre
plusieurs jours pour composer
dépôt sujet et restitution copie sur CELENE </v>
      </c>
      <c r="AF135" s="1460">
        <v>1</v>
      </c>
      <c r="AG135" s="596" t="s">
        <v>314</v>
      </c>
      <c r="AH135" s="596" t="s">
        <v>312</v>
      </c>
      <c r="AI135" s="596" t="s">
        <v>354</v>
      </c>
      <c r="AJ135" s="571">
        <v>1</v>
      </c>
      <c r="AK135" s="572" t="s">
        <v>314</v>
      </c>
      <c r="AL135" s="572" t="s">
        <v>312</v>
      </c>
      <c r="AM135" s="572" t="s">
        <v>354</v>
      </c>
      <c r="AN135" s="591" t="s">
        <v>591</v>
      </c>
      <c r="AO135" s="577"/>
      <c r="AP135" s="577"/>
      <c r="AQ135" s="577"/>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c r="EA135" s="577"/>
      <c r="EB135" s="577"/>
      <c r="EC135" s="577"/>
      <c r="ED135" s="577"/>
      <c r="EE135" s="577"/>
      <c r="EF135" s="577"/>
      <c r="EG135" s="577"/>
      <c r="EH135" s="577"/>
      <c r="EI135" s="577"/>
      <c r="EJ135" s="577"/>
      <c r="EK135" s="577"/>
      <c r="EL135" s="577"/>
      <c r="EM135" s="577"/>
      <c r="EN135" s="577"/>
      <c r="EO135" s="577"/>
      <c r="EP135" s="577"/>
      <c r="EQ135" s="577"/>
      <c r="ER135" s="577"/>
      <c r="ES135" s="577"/>
      <c r="ET135" s="577"/>
      <c r="EU135" s="577"/>
      <c r="EV135" s="577"/>
      <c r="EW135" s="577"/>
      <c r="EX135" s="577"/>
      <c r="EY135" s="577"/>
      <c r="EZ135" s="577"/>
      <c r="FA135" s="577"/>
      <c r="FB135" s="577"/>
      <c r="FC135" s="577"/>
      <c r="FD135" s="577"/>
      <c r="FE135" s="577"/>
      <c r="FF135" s="577"/>
      <c r="FG135" s="577"/>
      <c r="FH135" s="577"/>
      <c r="FI135" s="577"/>
      <c r="FJ135" s="577"/>
      <c r="FK135" s="577"/>
      <c r="FL135" s="577"/>
      <c r="FM135" s="577"/>
      <c r="FN135" s="577"/>
      <c r="FO135" s="577"/>
      <c r="FP135" s="577"/>
      <c r="FQ135" s="577"/>
      <c r="FR135" s="577"/>
      <c r="FS135" s="577"/>
      <c r="FT135" s="577"/>
      <c r="FU135" s="577"/>
      <c r="FV135" s="577"/>
      <c r="FW135" s="577"/>
      <c r="FX135" s="577"/>
      <c r="FY135" s="577"/>
      <c r="FZ135" s="577"/>
      <c r="GA135" s="577"/>
      <c r="GB135" s="577"/>
      <c r="GC135" s="577"/>
      <c r="GD135" s="577"/>
      <c r="GE135" s="577"/>
      <c r="GF135" s="577"/>
      <c r="GG135" s="577"/>
      <c r="GH135" s="577"/>
      <c r="GI135" s="577"/>
      <c r="GJ135" s="577"/>
      <c r="GK135" s="577"/>
      <c r="GL135" s="577"/>
      <c r="GM135" s="577"/>
      <c r="GN135" s="577"/>
      <c r="GO135" s="577"/>
      <c r="GP135" s="577"/>
      <c r="GQ135" s="577"/>
      <c r="GR135" s="577"/>
      <c r="GS135" s="577"/>
      <c r="GT135" s="577"/>
      <c r="GU135" s="577"/>
      <c r="GV135" s="577"/>
      <c r="GW135" s="577"/>
      <c r="GX135" s="577"/>
      <c r="GY135" s="577"/>
      <c r="GZ135" s="577"/>
      <c r="HA135" s="577"/>
      <c r="HB135" s="577"/>
      <c r="HC135" s="577"/>
      <c r="HD135" s="577"/>
      <c r="HE135" s="577"/>
      <c r="HF135" s="577"/>
      <c r="HG135" s="577"/>
      <c r="HH135" s="577"/>
      <c r="HI135" s="577"/>
      <c r="HJ135" s="577"/>
      <c r="HK135" s="577"/>
      <c r="HL135" s="577"/>
      <c r="HM135" s="577"/>
      <c r="HN135" s="577"/>
      <c r="HO135" s="577"/>
      <c r="HP135" s="577"/>
      <c r="HQ135" s="577"/>
      <c r="HR135" s="577"/>
      <c r="HS135" s="577"/>
      <c r="HT135" s="577"/>
      <c r="HU135" s="577"/>
      <c r="HV135" s="577"/>
      <c r="HW135" s="577"/>
      <c r="HX135" s="577"/>
      <c r="HY135" s="577"/>
      <c r="HZ135" s="577"/>
      <c r="IA135" s="577"/>
      <c r="IB135" s="577"/>
      <c r="IC135" s="577"/>
      <c r="ID135" s="577"/>
      <c r="IE135" s="577"/>
      <c r="IF135" s="577"/>
      <c r="IG135" s="577"/>
      <c r="IH135" s="577"/>
      <c r="II135" s="577"/>
      <c r="IJ135" s="577"/>
      <c r="IK135" s="577"/>
      <c r="IL135" s="577"/>
      <c r="IM135" s="577"/>
    </row>
    <row r="136" spans="1:247" s="521" customFormat="1" ht="34.5" customHeight="1" x14ac:dyDescent="0.2">
      <c r="A136" s="524" t="s">
        <v>714</v>
      </c>
      <c r="B136" s="524" t="s">
        <v>338</v>
      </c>
      <c r="C136" s="525" t="s">
        <v>715</v>
      </c>
      <c r="D136" s="526"/>
      <c r="E136" s="526" t="s">
        <v>130</v>
      </c>
      <c r="F136" s="526"/>
      <c r="G136" s="527"/>
      <c r="H136" s="528" t="s">
        <v>716</v>
      </c>
      <c r="I136" s="529" t="s">
        <v>56</v>
      </c>
      <c r="J136" s="528" t="s">
        <v>56</v>
      </c>
      <c r="K136" s="529"/>
      <c r="L136" s="599"/>
      <c r="M136" s="529"/>
      <c r="N136" s="528"/>
      <c r="O136" s="977"/>
      <c r="P136" s="530"/>
      <c r="Q136" s="999"/>
      <c r="R136" s="530"/>
      <c r="S136" s="530"/>
      <c r="T136" s="530"/>
      <c r="U136" s="530"/>
      <c r="V136" s="531"/>
      <c r="W136" s="532"/>
      <c r="X136" s="532"/>
      <c r="Y136" s="532"/>
      <c r="Z136" s="533"/>
      <c r="AA136" s="534"/>
      <c r="AB136" s="534"/>
      <c r="AC136" s="1438"/>
      <c r="AD136" s="1502"/>
      <c r="AE136" s="1503"/>
      <c r="AF136" s="1461"/>
      <c r="AG136" s="534"/>
      <c r="AH136" s="534"/>
      <c r="AI136" s="534"/>
      <c r="AJ136" s="535"/>
      <c r="AK136" s="534"/>
      <c r="AL136" s="534"/>
      <c r="AM136" s="534"/>
      <c r="AN136" s="536"/>
    </row>
    <row r="137" spans="1:247" ht="49.5" customHeight="1" x14ac:dyDescent="0.2">
      <c r="A137" s="447"/>
      <c r="B137" s="611" t="s">
        <v>517</v>
      </c>
      <c r="C137" s="602" t="s">
        <v>564</v>
      </c>
      <c r="D137" s="611" t="s">
        <v>717</v>
      </c>
      <c r="E137" s="594" t="s">
        <v>675</v>
      </c>
      <c r="F137" s="594" t="s">
        <v>677</v>
      </c>
      <c r="G137" s="586" t="s">
        <v>673</v>
      </c>
      <c r="H137" s="588"/>
      <c r="I137" s="586">
        <v>2</v>
      </c>
      <c r="J137" s="586">
        <v>2</v>
      </c>
      <c r="K137" s="595" t="s">
        <v>668</v>
      </c>
      <c r="L137" s="598">
        <v>12</v>
      </c>
      <c r="M137" s="589"/>
      <c r="N137" s="610"/>
      <c r="O137" s="982"/>
      <c r="P137" s="610">
        <v>18</v>
      </c>
      <c r="Q137" s="1372"/>
      <c r="R137" s="1370"/>
      <c r="S137" s="597"/>
      <c r="T137" s="1328" t="str">
        <f>+$T$102</f>
        <v>100% CC dont DEVOIR MAISON</v>
      </c>
      <c r="U137" s="1328" t="str">
        <f>+$U$102</f>
        <v>100% CT
DEVOIR MAISON</v>
      </c>
      <c r="V137" s="596">
        <v>1</v>
      </c>
      <c r="W137" s="570" t="s">
        <v>311</v>
      </c>
      <c r="X137" s="570" t="s">
        <v>669</v>
      </c>
      <c r="Y137" s="570" t="s">
        <v>355</v>
      </c>
      <c r="Z137" s="571">
        <v>1</v>
      </c>
      <c r="AA137" s="572" t="s">
        <v>314</v>
      </c>
      <c r="AB137" s="572" t="s">
        <v>312</v>
      </c>
      <c r="AC137" s="1437" t="s">
        <v>353</v>
      </c>
      <c r="AD137" s="1489" t="str">
        <f>+$AD$102</f>
        <v>oral à distance 15 min . Contacter enseignant au préalable par téléphone</v>
      </c>
      <c r="AE137" s="1486" t="str">
        <f t="shared" ref="AE137:AE139" si="7">+AD137</f>
        <v>oral à distance 15 min . Contacter enseignant au préalable par téléphone</v>
      </c>
      <c r="AF137" s="1460">
        <v>1</v>
      </c>
      <c r="AG137" s="596" t="s">
        <v>314</v>
      </c>
      <c r="AH137" s="596" t="s">
        <v>358</v>
      </c>
      <c r="AI137" s="596" t="s">
        <v>412</v>
      </c>
      <c r="AJ137" s="571">
        <v>1</v>
      </c>
      <c r="AK137" s="572" t="s">
        <v>314</v>
      </c>
      <c r="AL137" s="572" t="s">
        <v>358</v>
      </c>
      <c r="AM137" s="572" t="s">
        <v>412</v>
      </c>
      <c r="AN137" s="468" t="s">
        <v>579</v>
      </c>
      <c r="BH137" s="496"/>
    </row>
    <row r="138" spans="1:247" ht="49.5" customHeight="1" x14ac:dyDescent="0.2">
      <c r="A138" s="447"/>
      <c r="B138" s="611" t="s">
        <v>339</v>
      </c>
      <c r="C138" s="602" t="s">
        <v>565</v>
      </c>
      <c r="D138" s="611" t="s">
        <v>718</v>
      </c>
      <c r="E138" s="594" t="s">
        <v>675</v>
      </c>
      <c r="F138" s="594" t="s">
        <v>677</v>
      </c>
      <c r="G138" s="586" t="s">
        <v>674</v>
      </c>
      <c r="H138" s="588"/>
      <c r="I138" s="586">
        <v>2</v>
      </c>
      <c r="J138" s="586">
        <v>2</v>
      </c>
      <c r="K138" s="595" t="s">
        <v>671</v>
      </c>
      <c r="L138" s="598">
        <v>11</v>
      </c>
      <c r="M138" s="589"/>
      <c r="N138" s="610"/>
      <c r="O138" s="982"/>
      <c r="P138" s="610">
        <v>18</v>
      </c>
      <c r="Q138" s="1372"/>
      <c r="R138" s="1370"/>
      <c r="S138" s="597"/>
      <c r="T138" s="1318" t="s">
        <v>1236</v>
      </c>
      <c r="U138" s="1318" t="s">
        <v>1237</v>
      </c>
      <c r="V138" s="596">
        <v>1</v>
      </c>
      <c r="W138" s="570" t="s">
        <v>311</v>
      </c>
      <c r="X138" s="570" t="s">
        <v>669</v>
      </c>
      <c r="Y138" s="570"/>
      <c r="Z138" s="571">
        <v>1</v>
      </c>
      <c r="AA138" s="572" t="s">
        <v>314</v>
      </c>
      <c r="AB138" s="572" t="s">
        <v>312</v>
      </c>
      <c r="AC138" s="1437" t="s">
        <v>353</v>
      </c>
      <c r="AD138" s="1490" t="s">
        <v>1238</v>
      </c>
      <c r="AE138" s="1486" t="str">
        <f t="shared" si="7"/>
        <v>DM sans temps limité, 
dépôt sujet sur CELENE le xx/06,
copie à rendre au plus tard le xx/06 sur mon adresse email emiliejanton@yahoo.fr, cmasarrre@yahoo.fr</v>
      </c>
      <c r="AF138" s="1460">
        <v>1</v>
      </c>
      <c r="AG138" s="596" t="s">
        <v>314</v>
      </c>
      <c r="AH138" s="596" t="s">
        <v>312</v>
      </c>
      <c r="AI138" s="596" t="s">
        <v>353</v>
      </c>
      <c r="AJ138" s="571">
        <v>1</v>
      </c>
      <c r="AK138" s="572" t="s">
        <v>314</v>
      </c>
      <c r="AL138" s="572" t="s">
        <v>312</v>
      </c>
      <c r="AM138" s="572" t="s">
        <v>353</v>
      </c>
      <c r="AN138" s="468" t="s">
        <v>580</v>
      </c>
      <c r="BH138" s="496"/>
    </row>
    <row r="139" spans="1:247" ht="49.5" customHeight="1" x14ac:dyDescent="0.2">
      <c r="A139" s="447"/>
      <c r="B139" s="611" t="s">
        <v>340</v>
      </c>
      <c r="C139" s="602" t="s">
        <v>566</v>
      </c>
      <c r="D139" s="611" t="s">
        <v>719</v>
      </c>
      <c r="E139" s="594" t="s">
        <v>675</v>
      </c>
      <c r="F139" s="594" t="s">
        <v>677</v>
      </c>
      <c r="G139" s="586" t="s">
        <v>674</v>
      </c>
      <c r="H139" s="588"/>
      <c r="I139" s="586">
        <v>2</v>
      </c>
      <c r="J139" s="586">
        <v>2</v>
      </c>
      <c r="K139" s="595" t="s">
        <v>1120</v>
      </c>
      <c r="L139" s="598">
        <v>14</v>
      </c>
      <c r="M139" s="589"/>
      <c r="N139" s="610"/>
      <c r="O139" s="982"/>
      <c r="P139" s="610">
        <v>18</v>
      </c>
      <c r="Q139" s="997"/>
      <c r="R139" s="597"/>
      <c r="S139" s="597"/>
      <c r="T139" s="1366" t="s">
        <v>1231</v>
      </c>
      <c r="U139" s="1367" t="s">
        <v>1232</v>
      </c>
      <c r="V139" s="596">
        <v>1</v>
      </c>
      <c r="W139" s="570" t="s">
        <v>311</v>
      </c>
      <c r="X139" s="570" t="s">
        <v>669</v>
      </c>
      <c r="Y139" s="570"/>
      <c r="Z139" s="571">
        <v>1</v>
      </c>
      <c r="AA139" s="572" t="s">
        <v>314</v>
      </c>
      <c r="AB139" s="572" t="s">
        <v>312</v>
      </c>
      <c r="AC139" s="1437" t="s">
        <v>353</v>
      </c>
      <c r="AD139" s="1366" t="s">
        <v>1232</v>
      </c>
      <c r="AE139" s="1486" t="str">
        <f t="shared" si="7"/>
        <v>100% CT oral à distance</v>
      </c>
      <c r="AF139" s="1460">
        <v>1</v>
      </c>
      <c r="AG139" s="596" t="s">
        <v>314</v>
      </c>
      <c r="AH139" s="596" t="s">
        <v>312</v>
      </c>
      <c r="AI139" s="596" t="s">
        <v>353</v>
      </c>
      <c r="AJ139" s="571">
        <v>1</v>
      </c>
      <c r="AK139" s="572" t="s">
        <v>314</v>
      </c>
      <c r="AL139" s="572" t="s">
        <v>312</v>
      </c>
      <c r="AM139" s="572" t="s">
        <v>353</v>
      </c>
      <c r="AN139" s="468" t="s">
        <v>580</v>
      </c>
      <c r="BH139" s="496"/>
    </row>
    <row r="140" spans="1:247" s="521" customFormat="1" ht="34.5" customHeight="1" x14ac:dyDescent="0.2">
      <c r="A140" s="515"/>
      <c r="B140" s="515"/>
      <c r="C140" s="516" t="s">
        <v>655</v>
      </c>
      <c r="D140" s="517"/>
      <c r="E140" s="518"/>
      <c r="F140" s="518"/>
      <c r="G140" s="518"/>
      <c r="H140" s="519"/>
      <c r="I140" s="519">
        <f>+I141+I142+I143+I144+I146</f>
        <v>18</v>
      </c>
      <c r="J140" s="519">
        <f>+J141+J142+J143+J144+J146</f>
        <v>18</v>
      </c>
      <c r="K140" s="519"/>
      <c r="L140" s="669"/>
      <c r="M140" s="519"/>
      <c r="N140" s="519"/>
      <c r="O140" s="981"/>
      <c r="P140" s="519"/>
      <c r="Q140" s="981"/>
      <c r="R140" s="519"/>
      <c r="S140" s="519"/>
      <c r="T140" s="519"/>
      <c r="U140" s="519"/>
      <c r="V140" s="519"/>
      <c r="W140" s="519"/>
      <c r="X140" s="519"/>
      <c r="Y140" s="519"/>
      <c r="Z140" s="520"/>
      <c r="AA140" s="519"/>
      <c r="AB140" s="519"/>
      <c r="AC140" s="1436"/>
      <c r="AD140" s="1509"/>
      <c r="AE140" s="1510"/>
      <c r="AF140" s="1459"/>
      <c r="AG140" s="519"/>
      <c r="AH140" s="519"/>
      <c r="AI140" s="519"/>
      <c r="AJ140" s="520"/>
      <c r="AK140" s="519"/>
      <c r="AL140" s="519"/>
      <c r="AM140" s="519"/>
      <c r="AN140" s="519"/>
      <c r="BH140" s="519"/>
    </row>
    <row r="141" spans="1:247" s="578" customFormat="1" ht="75.75" customHeight="1" x14ac:dyDescent="0.2">
      <c r="A141" s="569"/>
      <c r="B141" s="569" t="s">
        <v>438</v>
      </c>
      <c r="C141" s="583" t="s">
        <v>439</v>
      </c>
      <c r="D141" s="586" t="s">
        <v>787</v>
      </c>
      <c r="E141" s="594" t="s">
        <v>130</v>
      </c>
      <c r="F141" s="569" t="s">
        <v>712</v>
      </c>
      <c r="G141" s="586" t="s">
        <v>681</v>
      </c>
      <c r="H141" s="588"/>
      <c r="I141" s="586" t="s">
        <v>84</v>
      </c>
      <c r="J141" s="586" t="s">
        <v>84</v>
      </c>
      <c r="K141" s="600" t="s">
        <v>710</v>
      </c>
      <c r="L141" s="626" t="s">
        <v>711</v>
      </c>
      <c r="M141" s="595"/>
      <c r="N141" s="610">
        <v>24</v>
      </c>
      <c r="O141" s="982"/>
      <c r="P141" s="610">
        <v>24</v>
      </c>
      <c r="Q141" s="1372"/>
      <c r="R141" s="1370"/>
      <c r="S141" s="597"/>
      <c r="T141" s="1318" t="s">
        <v>1149</v>
      </c>
      <c r="U141" s="1328" t="s">
        <v>1246</v>
      </c>
      <c r="V141" s="596" t="s">
        <v>689</v>
      </c>
      <c r="W141" s="570" t="s">
        <v>348</v>
      </c>
      <c r="X141" s="570" t="s">
        <v>349</v>
      </c>
      <c r="Y141" s="570" t="s">
        <v>713</v>
      </c>
      <c r="Z141" s="571">
        <v>1</v>
      </c>
      <c r="AA141" s="572" t="s">
        <v>314</v>
      </c>
      <c r="AB141" s="572" t="s">
        <v>350</v>
      </c>
      <c r="AC141" s="1437" t="s">
        <v>351</v>
      </c>
      <c r="AD141" s="1495" t="s">
        <v>1246</v>
      </c>
      <c r="AE141" s="1486" t="str">
        <f t="shared" ref="AE141:AE143" si="8">+AD141</f>
        <v>100% CT = DM devoir maison en temps libre
dépôt sujet et copie sur CELENE</v>
      </c>
      <c r="AF141" s="1460">
        <v>1</v>
      </c>
      <c r="AG141" s="596" t="s">
        <v>314</v>
      </c>
      <c r="AH141" s="596" t="s">
        <v>350</v>
      </c>
      <c r="AI141" s="596" t="s">
        <v>351</v>
      </c>
      <c r="AJ141" s="571">
        <v>1</v>
      </c>
      <c r="AK141" s="572" t="s">
        <v>314</v>
      </c>
      <c r="AL141" s="572" t="s">
        <v>350</v>
      </c>
      <c r="AM141" s="572" t="s">
        <v>351</v>
      </c>
      <c r="AN141" s="591" t="s">
        <v>589</v>
      </c>
      <c r="AO141" s="577"/>
      <c r="AP141" s="577"/>
      <c r="AQ141" s="577"/>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c r="EA141" s="577"/>
      <c r="EB141" s="577"/>
      <c r="EC141" s="577"/>
      <c r="ED141" s="577"/>
      <c r="EE141" s="577"/>
      <c r="EF141" s="577"/>
      <c r="EG141" s="577"/>
      <c r="EH141" s="577"/>
      <c r="EI141" s="577"/>
      <c r="EJ141" s="577"/>
      <c r="EK141" s="577"/>
      <c r="EL141" s="577"/>
      <c r="EM141" s="577"/>
      <c r="EN141" s="577"/>
      <c r="EO141" s="577"/>
      <c r="EP141" s="577"/>
      <c r="EQ141" s="577"/>
      <c r="ER141" s="577"/>
      <c r="ES141" s="577"/>
      <c r="ET141" s="577"/>
      <c r="EU141" s="577"/>
      <c r="EV141" s="577"/>
      <c r="EW141" s="577"/>
      <c r="EX141" s="577"/>
      <c r="EY141" s="577"/>
      <c r="EZ141" s="577"/>
      <c r="FA141" s="577"/>
      <c r="FB141" s="577"/>
      <c r="FC141" s="577"/>
      <c r="FD141" s="577"/>
      <c r="FE141" s="577"/>
      <c r="FF141" s="577"/>
      <c r="FG141" s="577"/>
      <c r="FH141" s="577"/>
      <c r="FI141" s="577"/>
      <c r="FJ141" s="577"/>
      <c r="FK141" s="577"/>
      <c r="FL141" s="577"/>
      <c r="FM141" s="577"/>
      <c r="FN141" s="577"/>
      <c r="FO141" s="577"/>
      <c r="FP141" s="577"/>
      <c r="FQ141" s="577"/>
      <c r="FR141" s="577"/>
      <c r="FS141" s="577"/>
      <c r="FT141" s="577"/>
      <c r="FU141" s="577"/>
      <c r="FV141" s="577"/>
      <c r="FW141" s="577"/>
      <c r="FX141" s="577"/>
      <c r="FY141" s="577"/>
      <c r="FZ141" s="577"/>
      <c r="GA141" s="577"/>
      <c r="GB141" s="577"/>
      <c r="GC141" s="577"/>
      <c r="GD141" s="577"/>
      <c r="GE141" s="577"/>
      <c r="GF141" s="577"/>
      <c r="GG141" s="577"/>
      <c r="GH141" s="577"/>
      <c r="GI141" s="577"/>
      <c r="GJ141" s="577"/>
      <c r="GK141" s="577"/>
      <c r="GL141" s="577"/>
      <c r="GM141" s="577"/>
      <c r="GN141" s="577"/>
      <c r="GO141" s="577"/>
      <c r="GP141" s="577"/>
      <c r="GQ141" s="577"/>
      <c r="GR141" s="577"/>
      <c r="GS141" s="577"/>
      <c r="GT141" s="577"/>
      <c r="GU141" s="577"/>
      <c r="GV141" s="577"/>
      <c r="GW141" s="577"/>
      <c r="GX141" s="577"/>
      <c r="GY141" s="577"/>
      <c r="GZ141" s="577"/>
      <c r="HA141" s="577"/>
      <c r="HB141" s="577"/>
      <c r="HC141" s="577"/>
      <c r="HD141" s="577"/>
      <c r="HE141" s="577"/>
      <c r="HF141" s="577"/>
      <c r="HG141" s="577"/>
      <c r="HH141" s="577"/>
      <c r="HI141" s="577"/>
      <c r="HJ141" s="577"/>
      <c r="HK141" s="577"/>
      <c r="HL141" s="577"/>
      <c r="HM141" s="577"/>
      <c r="HN141" s="577"/>
      <c r="HO141" s="577"/>
      <c r="HP141" s="577"/>
      <c r="HQ141" s="577"/>
      <c r="HR141" s="577"/>
      <c r="HS141" s="577"/>
      <c r="HT141" s="577"/>
      <c r="HU141" s="577"/>
      <c r="HV141" s="577"/>
      <c r="HW141" s="577"/>
      <c r="HX141" s="577"/>
      <c r="HY141" s="577"/>
      <c r="HZ141" s="577"/>
      <c r="IA141" s="577"/>
      <c r="IB141" s="577"/>
      <c r="IC141" s="577"/>
      <c r="ID141" s="577"/>
      <c r="IE141" s="577"/>
      <c r="IF141" s="577"/>
      <c r="IG141" s="577"/>
      <c r="IH141" s="577"/>
      <c r="II141" s="577"/>
      <c r="IJ141" s="577"/>
      <c r="IK141" s="577"/>
      <c r="IL141" s="577"/>
      <c r="IM141" s="577"/>
    </row>
    <row r="142" spans="1:247" s="578" customFormat="1" ht="75.75" customHeight="1" x14ac:dyDescent="0.2">
      <c r="A142" s="569"/>
      <c r="B142" s="569" t="s">
        <v>378</v>
      </c>
      <c r="C142" s="583" t="s">
        <v>197</v>
      </c>
      <c r="D142" s="586" t="s">
        <v>788</v>
      </c>
      <c r="E142" s="594" t="s">
        <v>130</v>
      </c>
      <c r="F142" s="569" t="s">
        <v>102</v>
      </c>
      <c r="G142" s="586" t="s">
        <v>681</v>
      </c>
      <c r="H142" s="588"/>
      <c r="I142" s="586" t="s">
        <v>84</v>
      </c>
      <c r="J142" s="586" t="s">
        <v>84</v>
      </c>
      <c r="K142" s="724" t="s">
        <v>811</v>
      </c>
      <c r="L142" s="598" t="s">
        <v>24</v>
      </c>
      <c r="M142" s="595"/>
      <c r="N142" s="610">
        <v>24</v>
      </c>
      <c r="O142" s="982"/>
      <c r="P142" s="610">
        <v>24</v>
      </c>
      <c r="Q142" s="1372"/>
      <c r="R142" s="1370"/>
      <c r="S142" s="597"/>
      <c r="T142" s="1318" t="s">
        <v>1151</v>
      </c>
      <c r="U142" s="1318" t="s">
        <v>1152</v>
      </c>
      <c r="V142" s="596" t="s">
        <v>689</v>
      </c>
      <c r="W142" s="570" t="s">
        <v>348</v>
      </c>
      <c r="X142" s="570" t="s">
        <v>349</v>
      </c>
      <c r="Y142" s="570" t="s">
        <v>713</v>
      </c>
      <c r="Z142" s="571">
        <v>1</v>
      </c>
      <c r="AA142" s="572" t="s">
        <v>314</v>
      </c>
      <c r="AB142" s="572" t="s">
        <v>350</v>
      </c>
      <c r="AC142" s="1437" t="s">
        <v>351</v>
      </c>
      <c r="AD142" s="1495" t="s">
        <v>1180</v>
      </c>
      <c r="AE142" s="1486" t="str">
        <f t="shared" si="8"/>
        <v xml:space="preserve">100% CT= DM devoir en ligne, dépôt sujets et copies sur CELENE
</v>
      </c>
      <c r="AF142" s="1460">
        <v>1</v>
      </c>
      <c r="AG142" s="596" t="s">
        <v>314</v>
      </c>
      <c r="AH142" s="596" t="s">
        <v>350</v>
      </c>
      <c r="AI142" s="596" t="s">
        <v>351</v>
      </c>
      <c r="AJ142" s="571">
        <v>1</v>
      </c>
      <c r="AK142" s="572" t="s">
        <v>314</v>
      </c>
      <c r="AL142" s="572" t="s">
        <v>350</v>
      </c>
      <c r="AM142" s="572" t="s">
        <v>351</v>
      </c>
      <c r="AN142" s="591" t="s">
        <v>590</v>
      </c>
      <c r="AO142" s="577"/>
      <c r="AP142" s="577"/>
      <c r="AQ142" s="577"/>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c r="EA142" s="577"/>
      <c r="EB142" s="577"/>
      <c r="EC142" s="577"/>
      <c r="ED142" s="577"/>
      <c r="EE142" s="577"/>
      <c r="EF142" s="577"/>
      <c r="EG142" s="577"/>
      <c r="EH142" s="577"/>
      <c r="EI142" s="577"/>
      <c r="EJ142" s="577"/>
      <c r="EK142" s="577"/>
      <c r="EL142" s="577"/>
      <c r="EM142" s="577"/>
      <c r="EN142" s="577"/>
      <c r="EO142" s="577"/>
      <c r="EP142" s="577"/>
      <c r="EQ142" s="577"/>
      <c r="ER142" s="577"/>
      <c r="ES142" s="577"/>
      <c r="ET142" s="577"/>
      <c r="EU142" s="577"/>
      <c r="EV142" s="577"/>
      <c r="EW142" s="577"/>
      <c r="EX142" s="577"/>
      <c r="EY142" s="577"/>
      <c r="EZ142" s="577"/>
      <c r="FA142" s="577"/>
      <c r="FB142" s="577"/>
      <c r="FC142" s="577"/>
      <c r="FD142" s="577"/>
      <c r="FE142" s="577"/>
      <c r="FF142" s="577"/>
      <c r="FG142" s="577"/>
      <c r="FH142" s="577"/>
      <c r="FI142" s="577"/>
      <c r="FJ142" s="577"/>
      <c r="FK142" s="577"/>
      <c r="FL142" s="577"/>
      <c r="FM142" s="577"/>
      <c r="FN142" s="577"/>
      <c r="FO142" s="577"/>
      <c r="FP142" s="577"/>
      <c r="FQ142" s="577"/>
      <c r="FR142" s="577"/>
      <c r="FS142" s="577"/>
      <c r="FT142" s="577"/>
      <c r="FU142" s="577"/>
      <c r="FV142" s="577"/>
      <c r="FW142" s="577"/>
      <c r="FX142" s="577"/>
      <c r="FY142" s="577"/>
      <c r="FZ142" s="577"/>
      <c r="GA142" s="577"/>
      <c r="GB142" s="577"/>
      <c r="GC142" s="577"/>
      <c r="GD142" s="577"/>
      <c r="GE142" s="577"/>
      <c r="GF142" s="577"/>
      <c r="GG142" s="577"/>
      <c r="GH142" s="577"/>
      <c r="GI142" s="577"/>
      <c r="GJ142" s="577"/>
      <c r="GK142" s="577"/>
      <c r="GL142" s="577"/>
      <c r="GM142" s="577"/>
      <c r="GN142" s="577"/>
      <c r="GO142" s="577"/>
      <c r="GP142" s="577"/>
      <c r="GQ142" s="577"/>
      <c r="GR142" s="577"/>
      <c r="GS142" s="577"/>
      <c r="GT142" s="577"/>
      <c r="GU142" s="577"/>
      <c r="GV142" s="577"/>
      <c r="GW142" s="577"/>
      <c r="GX142" s="577"/>
      <c r="GY142" s="577"/>
      <c r="GZ142" s="577"/>
      <c r="HA142" s="577"/>
      <c r="HB142" s="577"/>
      <c r="HC142" s="577"/>
      <c r="HD142" s="577"/>
      <c r="HE142" s="577"/>
      <c r="HF142" s="577"/>
      <c r="HG142" s="577"/>
      <c r="HH142" s="577"/>
      <c r="HI142" s="577"/>
      <c r="HJ142" s="577"/>
      <c r="HK142" s="577"/>
      <c r="HL142" s="577"/>
      <c r="HM142" s="577"/>
      <c r="HN142" s="577"/>
      <c r="HO142" s="577"/>
      <c r="HP142" s="577"/>
      <c r="HQ142" s="577"/>
      <c r="HR142" s="577"/>
      <c r="HS142" s="577"/>
      <c r="HT142" s="577"/>
      <c r="HU142" s="577"/>
      <c r="HV142" s="577"/>
      <c r="HW142" s="577"/>
      <c r="HX142" s="577"/>
      <c r="HY142" s="577"/>
      <c r="HZ142" s="577"/>
      <c r="IA142" s="577"/>
      <c r="IB142" s="577"/>
      <c r="IC142" s="577"/>
      <c r="ID142" s="577"/>
      <c r="IE142" s="577"/>
      <c r="IF142" s="577"/>
      <c r="IG142" s="577"/>
      <c r="IH142" s="577"/>
      <c r="II142" s="577"/>
      <c r="IJ142" s="577"/>
      <c r="IK142" s="577"/>
      <c r="IL142" s="577"/>
      <c r="IM142" s="577"/>
    </row>
    <row r="143" spans="1:247" s="578" customFormat="1" ht="75.75" customHeight="1" x14ac:dyDescent="0.2">
      <c r="A143" s="569"/>
      <c r="B143" s="569" t="s">
        <v>720</v>
      </c>
      <c r="C143" s="583" t="s">
        <v>759</v>
      </c>
      <c r="D143" s="586" t="s">
        <v>790</v>
      </c>
      <c r="E143" s="594" t="s">
        <v>130</v>
      </c>
      <c r="F143" s="594"/>
      <c r="G143" s="586" t="s">
        <v>681</v>
      </c>
      <c r="H143" s="588"/>
      <c r="I143" s="586" t="s">
        <v>30</v>
      </c>
      <c r="J143" s="586" t="s">
        <v>30</v>
      </c>
      <c r="K143" s="724" t="s">
        <v>812</v>
      </c>
      <c r="L143" s="598" t="s">
        <v>57</v>
      </c>
      <c r="M143" s="595"/>
      <c r="N143" s="610">
        <v>24</v>
      </c>
      <c r="O143" s="982"/>
      <c r="P143" s="610"/>
      <c r="Q143" s="1372"/>
      <c r="R143" s="1370"/>
      <c r="S143" s="597"/>
      <c r="T143" s="1318" t="s">
        <v>1153</v>
      </c>
      <c r="U143" s="1318" t="s">
        <v>1154</v>
      </c>
      <c r="V143" s="596" t="s">
        <v>689</v>
      </c>
      <c r="W143" s="570" t="s">
        <v>348</v>
      </c>
      <c r="X143" s="570" t="s">
        <v>312</v>
      </c>
      <c r="Y143" s="570" t="s">
        <v>414</v>
      </c>
      <c r="Z143" s="571">
        <v>1</v>
      </c>
      <c r="AA143" s="572" t="s">
        <v>314</v>
      </c>
      <c r="AB143" s="572" t="s">
        <v>312</v>
      </c>
      <c r="AC143" s="1437" t="s">
        <v>354</v>
      </c>
      <c r="AD143" s="1495" t="s">
        <v>1181</v>
      </c>
      <c r="AE143" s="1486" t="str">
        <f t="shared" si="8"/>
        <v xml:space="preserve">100% CT= DM devoir maison en temps libre
dépôt sujet et devoirs sur CELENE </v>
      </c>
      <c r="AF143" s="1460">
        <v>1</v>
      </c>
      <c r="AG143" s="596" t="s">
        <v>314</v>
      </c>
      <c r="AH143" s="596" t="s">
        <v>312</v>
      </c>
      <c r="AI143" s="596" t="s">
        <v>354</v>
      </c>
      <c r="AJ143" s="571">
        <v>1</v>
      </c>
      <c r="AK143" s="572" t="s">
        <v>314</v>
      </c>
      <c r="AL143" s="572" t="s">
        <v>312</v>
      </c>
      <c r="AM143" s="572" t="s">
        <v>354</v>
      </c>
      <c r="AN143" s="591" t="s">
        <v>592</v>
      </c>
      <c r="AO143" s="577"/>
      <c r="AP143" s="577"/>
      <c r="AQ143" s="577"/>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c r="EA143" s="577"/>
      <c r="EB143" s="577"/>
      <c r="EC143" s="577"/>
      <c r="ED143" s="577"/>
      <c r="EE143" s="577"/>
      <c r="EF143" s="577"/>
      <c r="EG143" s="577"/>
      <c r="EH143" s="577"/>
      <c r="EI143" s="577"/>
      <c r="EJ143" s="577"/>
      <c r="EK143" s="577"/>
      <c r="EL143" s="577"/>
      <c r="EM143" s="577"/>
      <c r="EN143" s="577"/>
      <c r="EO143" s="577"/>
      <c r="EP143" s="577"/>
      <c r="EQ143" s="577"/>
      <c r="ER143" s="577"/>
      <c r="ES143" s="577"/>
      <c r="ET143" s="577"/>
      <c r="EU143" s="577"/>
      <c r="EV143" s="577"/>
      <c r="EW143" s="577"/>
      <c r="EX143" s="577"/>
      <c r="EY143" s="577"/>
      <c r="EZ143" s="577"/>
      <c r="FA143" s="577"/>
      <c r="FB143" s="577"/>
      <c r="FC143" s="577"/>
      <c r="FD143" s="577"/>
      <c r="FE143" s="577"/>
      <c r="FF143" s="577"/>
      <c r="FG143" s="577"/>
      <c r="FH143" s="577"/>
      <c r="FI143" s="577"/>
      <c r="FJ143" s="577"/>
      <c r="FK143" s="577"/>
      <c r="FL143" s="577"/>
      <c r="FM143" s="577"/>
      <c r="FN143" s="577"/>
      <c r="FO143" s="577"/>
      <c r="FP143" s="577"/>
      <c r="FQ143" s="577"/>
      <c r="FR143" s="577"/>
      <c r="FS143" s="577"/>
      <c r="FT143" s="577"/>
      <c r="FU143" s="577"/>
      <c r="FV143" s="577"/>
      <c r="FW143" s="577"/>
      <c r="FX143" s="577"/>
      <c r="FY143" s="577"/>
      <c r="FZ143" s="577"/>
      <c r="GA143" s="577"/>
      <c r="GB143" s="577"/>
      <c r="GC143" s="577"/>
      <c r="GD143" s="577"/>
      <c r="GE143" s="577"/>
      <c r="GF143" s="577"/>
      <c r="GG143" s="577"/>
      <c r="GH143" s="577"/>
      <c r="GI143" s="577"/>
      <c r="GJ143" s="577"/>
      <c r="GK143" s="577"/>
      <c r="GL143" s="577"/>
      <c r="GM143" s="577"/>
      <c r="GN143" s="577"/>
      <c r="GO143" s="577"/>
      <c r="GP143" s="577"/>
      <c r="GQ143" s="577"/>
      <c r="GR143" s="577"/>
      <c r="GS143" s="577"/>
      <c r="GT143" s="577"/>
      <c r="GU143" s="577"/>
      <c r="GV143" s="577"/>
      <c r="GW143" s="577"/>
      <c r="GX143" s="577"/>
      <c r="GY143" s="577"/>
      <c r="GZ143" s="577"/>
      <c r="HA143" s="577"/>
      <c r="HB143" s="577"/>
      <c r="HC143" s="577"/>
      <c r="HD143" s="577"/>
      <c r="HE143" s="577"/>
      <c r="HF143" s="577"/>
      <c r="HG143" s="577"/>
      <c r="HH143" s="577"/>
      <c r="HI143" s="577"/>
      <c r="HJ143" s="577"/>
      <c r="HK143" s="577"/>
      <c r="HL143" s="577"/>
      <c r="HM143" s="577"/>
      <c r="HN143" s="577"/>
      <c r="HO143" s="577"/>
      <c r="HP143" s="577"/>
      <c r="HQ143" s="577"/>
      <c r="HR143" s="577"/>
      <c r="HS143" s="577"/>
      <c r="HT143" s="577"/>
      <c r="HU143" s="577"/>
      <c r="HV143" s="577"/>
      <c r="HW143" s="577"/>
      <c r="HX143" s="577"/>
      <c r="HY143" s="577"/>
      <c r="HZ143" s="577"/>
      <c r="IA143" s="577"/>
      <c r="IB143" s="577"/>
      <c r="IC143" s="577"/>
      <c r="ID143" s="577"/>
      <c r="IE143" s="577"/>
      <c r="IF143" s="577"/>
      <c r="IG143" s="577"/>
      <c r="IH143" s="577"/>
      <c r="II143" s="577"/>
      <c r="IJ143" s="577"/>
      <c r="IK143" s="577"/>
      <c r="IL143" s="577"/>
      <c r="IM143" s="577"/>
    </row>
    <row r="144" spans="1:247" s="521" customFormat="1" ht="34.5" customHeight="1" x14ac:dyDescent="0.2">
      <c r="A144" s="524" t="s">
        <v>1109</v>
      </c>
      <c r="B144" s="524" t="s">
        <v>1108</v>
      </c>
      <c r="C144" s="525" t="s">
        <v>760</v>
      </c>
      <c r="D144" s="526" t="s">
        <v>1110</v>
      </c>
      <c r="E144" s="526" t="s">
        <v>130</v>
      </c>
      <c r="F144" s="526" t="s">
        <v>680</v>
      </c>
      <c r="G144" s="527"/>
      <c r="H144" s="528" t="s">
        <v>666</v>
      </c>
      <c r="I144" s="529" t="s">
        <v>56</v>
      </c>
      <c r="J144" s="528" t="s">
        <v>56</v>
      </c>
      <c r="K144" s="529"/>
      <c r="L144" s="599"/>
      <c r="M144" s="529"/>
      <c r="N144" s="528">
        <v>15</v>
      </c>
      <c r="O144" s="977"/>
      <c r="P144" s="530"/>
      <c r="Q144" s="999"/>
      <c r="R144" s="530"/>
      <c r="S144" s="530"/>
      <c r="T144" s="530"/>
      <c r="U144" s="530"/>
      <c r="V144" s="530"/>
      <c r="W144" s="532"/>
      <c r="X144" s="532"/>
      <c r="Y144" s="532"/>
      <c r="Z144" s="533"/>
      <c r="AA144" s="534"/>
      <c r="AB144" s="534"/>
      <c r="AC144" s="1438"/>
      <c r="AD144" s="1502"/>
      <c r="AE144" s="1503"/>
      <c r="AF144" s="1461"/>
      <c r="AG144" s="534"/>
      <c r="AH144" s="534"/>
      <c r="AI144" s="534"/>
      <c r="AJ144" s="535"/>
      <c r="AK144" s="534"/>
      <c r="AL144" s="534"/>
      <c r="AM144" s="534"/>
      <c r="AN144" s="536"/>
    </row>
    <row r="145" spans="1:247" s="578" customFormat="1" ht="9.75" customHeight="1" x14ac:dyDescent="0.2">
      <c r="A145" s="569"/>
      <c r="B145" s="569"/>
      <c r="C145" s="583"/>
      <c r="D145" s="586"/>
      <c r="E145" s="593"/>
      <c r="F145" s="594"/>
      <c r="G145" s="586"/>
      <c r="H145" s="588"/>
      <c r="I145" s="586"/>
      <c r="J145" s="586"/>
      <c r="K145" s="589"/>
      <c r="L145" s="654"/>
      <c r="M145" s="589"/>
      <c r="N145" s="610"/>
      <c r="O145" s="982"/>
      <c r="P145" s="610"/>
      <c r="Q145" s="997"/>
      <c r="R145" s="597"/>
      <c r="S145" s="597"/>
      <c r="T145" s="597"/>
      <c r="U145" s="597"/>
      <c r="V145" s="597"/>
      <c r="W145" s="574"/>
      <c r="X145" s="574"/>
      <c r="Y145" s="574"/>
      <c r="Z145" s="571"/>
      <c r="AA145" s="572"/>
      <c r="AB145" s="572"/>
      <c r="AC145" s="1437"/>
      <c r="AD145" s="1511"/>
      <c r="AE145" s="1512"/>
      <c r="AF145" s="1462"/>
      <c r="AG145" s="574"/>
      <c r="AH145" s="574"/>
      <c r="AI145" s="574"/>
      <c r="AJ145" s="571"/>
      <c r="AK145" s="572"/>
      <c r="AL145" s="572"/>
      <c r="AM145" s="572"/>
      <c r="AN145" s="591"/>
      <c r="AO145" s="577"/>
      <c r="AP145" s="577"/>
      <c r="AQ145" s="577"/>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c r="EA145" s="577"/>
      <c r="EB145" s="577"/>
      <c r="EC145" s="577"/>
      <c r="ED145" s="577"/>
      <c r="EE145" s="577"/>
      <c r="EF145" s="577"/>
      <c r="EG145" s="577"/>
      <c r="EH145" s="577"/>
      <c r="EI145" s="577"/>
      <c r="EJ145" s="577"/>
      <c r="EK145" s="577"/>
      <c r="EL145" s="577"/>
      <c r="EM145" s="577"/>
      <c r="EN145" s="577"/>
      <c r="EO145" s="577"/>
      <c r="EP145" s="577"/>
      <c r="EQ145" s="577"/>
      <c r="ER145" s="577"/>
      <c r="ES145" s="577"/>
      <c r="ET145" s="577"/>
      <c r="EU145" s="577"/>
      <c r="EV145" s="577"/>
      <c r="EW145" s="577"/>
      <c r="EX145" s="577"/>
      <c r="EY145" s="577"/>
      <c r="EZ145" s="577"/>
      <c r="FA145" s="577"/>
      <c r="FB145" s="577"/>
      <c r="FC145" s="577"/>
      <c r="FD145" s="577"/>
      <c r="FE145" s="577"/>
      <c r="FF145" s="577"/>
      <c r="FG145" s="577"/>
      <c r="FH145" s="577"/>
      <c r="FI145" s="577"/>
      <c r="FJ145" s="577"/>
      <c r="FK145" s="577"/>
      <c r="FL145" s="577"/>
      <c r="FM145" s="577"/>
      <c r="FN145" s="577"/>
      <c r="FO145" s="577"/>
      <c r="FP145" s="577"/>
      <c r="FQ145" s="577"/>
      <c r="FR145" s="577"/>
      <c r="FS145" s="577"/>
      <c r="FT145" s="577"/>
      <c r="FU145" s="577"/>
      <c r="FV145" s="577"/>
      <c r="FW145" s="577"/>
      <c r="FX145" s="577"/>
      <c r="FY145" s="577"/>
      <c r="FZ145" s="577"/>
      <c r="GA145" s="577"/>
      <c r="GB145" s="577"/>
      <c r="GC145" s="577"/>
      <c r="GD145" s="577"/>
      <c r="GE145" s="577"/>
      <c r="GF145" s="577"/>
      <c r="GG145" s="577"/>
      <c r="GH145" s="577"/>
      <c r="GI145" s="577"/>
      <c r="GJ145" s="577"/>
      <c r="GK145" s="577"/>
      <c r="GL145" s="577"/>
      <c r="GM145" s="577"/>
      <c r="GN145" s="577"/>
      <c r="GO145" s="577"/>
      <c r="GP145" s="577"/>
      <c r="GQ145" s="577"/>
      <c r="GR145" s="577"/>
      <c r="GS145" s="577"/>
      <c r="GT145" s="577"/>
      <c r="GU145" s="577"/>
      <c r="GV145" s="577"/>
      <c r="GW145" s="577"/>
      <c r="GX145" s="577"/>
      <c r="GY145" s="577"/>
      <c r="GZ145" s="577"/>
      <c r="HA145" s="577"/>
      <c r="HB145" s="577"/>
      <c r="HC145" s="577"/>
      <c r="HD145" s="577"/>
      <c r="HE145" s="577"/>
      <c r="HF145" s="577"/>
      <c r="HG145" s="577"/>
      <c r="HH145" s="577"/>
      <c r="HI145" s="577"/>
      <c r="HJ145" s="577"/>
      <c r="HK145" s="577"/>
      <c r="HL145" s="577"/>
      <c r="HM145" s="577"/>
      <c r="HN145" s="577"/>
      <c r="HO145" s="577"/>
      <c r="HP145" s="577"/>
      <c r="HQ145" s="577"/>
      <c r="HR145" s="577"/>
      <c r="HS145" s="577"/>
      <c r="HT145" s="577"/>
      <c r="HU145" s="577"/>
      <c r="HV145" s="577"/>
      <c r="HW145" s="577"/>
      <c r="HX145" s="577"/>
      <c r="HY145" s="577"/>
      <c r="HZ145" s="577"/>
      <c r="IA145" s="577"/>
      <c r="IB145" s="577"/>
      <c r="IC145" s="577"/>
      <c r="ID145" s="577"/>
      <c r="IE145" s="577"/>
      <c r="IF145" s="577"/>
      <c r="IG145" s="577"/>
      <c r="IH145" s="577"/>
      <c r="II145" s="577"/>
      <c r="IJ145" s="577"/>
      <c r="IK145" s="577"/>
      <c r="IL145" s="577"/>
      <c r="IM145" s="577"/>
    </row>
    <row r="146" spans="1:247" s="521" customFormat="1" ht="34.5" customHeight="1" x14ac:dyDescent="0.2">
      <c r="A146" s="524" t="s">
        <v>1097</v>
      </c>
      <c r="B146" s="524" t="s">
        <v>721</v>
      </c>
      <c r="C146" s="525" t="s">
        <v>722</v>
      </c>
      <c r="D146" s="526"/>
      <c r="E146" s="526" t="s">
        <v>728</v>
      </c>
      <c r="F146" s="526"/>
      <c r="G146" s="527" t="s">
        <v>681</v>
      </c>
      <c r="H146" s="528" t="s">
        <v>692</v>
      </c>
      <c r="I146" s="529" t="s">
        <v>30</v>
      </c>
      <c r="J146" s="528" t="s">
        <v>30</v>
      </c>
      <c r="K146" s="529"/>
      <c r="L146" s="599"/>
      <c r="M146" s="529"/>
      <c r="N146" s="528"/>
      <c r="O146" s="977"/>
      <c r="P146" s="530"/>
      <c r="Q146" s="999"/>
      <c r="R146" s="530"/>
      <c r="S146" s="530"/>
      <c r="T146" s="530"/>
      <c r="U146" s="530"/>
      <c r="V146" s="530"/>
      <c r="W146" s="532"/>
      <c r="X146" s="532"/>
      <c r="Y146" s="532"/>
      <c r="Z146" s="533"/>
      <c r="AA146" s="534"/>
      <c r="AB146" s="534"/>
      <c r="AC146" s="1438"/>
      <c r="AD146" s="1502"/>
      <c r="AE146" s="1503"/>
      <c r="AF146" s="1461"/>
      <c r="AG146" s="534"/>
      <c r="AH146" s="534"/>
      <c r="AI146" s="534"/>
      <c r="AJ146" s="535"/>
      <c r="AK146" s="534"/>
      <c r="AL146" s="534"/>
      <c r="AM146" s="534"/>
      <c r="AN146" s="536"/>
    </row>
    <row r="147" spans="1:247" s="578" customFormat="1" ht="78.75" customHeight="1" x14ac:dyDescent="0.2">
      <c r="A147" s="569"/>
      <c r="B147" s="569" t="s">
        <v>384</v>
      </c>
      <c r="C147" s="583" t="s">
        <v>203</v>
      </c>
      <c r="D147" s="586" t="s">
        <v>792</v>
      </c>
      <c r="E147" s="594" t="s">
        <v>675</v>
      </c>
      <c r="F147" s="594"/>
      <c r="G147" s="586" t="s">
        <v>681</v>
      </c>
      <c r="H147" s="588"/>
      <c r="I147" s="586" t="s">
        <v>30</v>
      </c>
      <c r="J147" s="586" t="s">
        <v>30</v>
      </c>
      <c r="K147" s="724" t="s">
        <v>804</v>
      </c>
      <c r="L147" s="598" t="s">
        <v>24</v>
      </c>
      <c r="M147" s="595"/>
      <c r="N147" s="610">
        <v>8</v>
      </c>
      <c r="O147" s="982"/>
      <c r="P147" s="610">
        <v>12</v>
      </c>
      <c r="Q147" s="997"/>
      <c r="R147" s="597"/>
      <c r="S147" s="597"/>
      <c r="T147" s="1328" t="s">
        <v>1247</v>
      </c>
      <c r="U147" s="1328" t="s">
        <v>1248</v>
      </c>
      <c r="V147" s="596" t="s">
        <v>689</v>
      </c>
      <c r="W147" s="570" t="s">
        <v>348</v>
      </c>
      <c r="X147" s="570" t="s">
        <v>381</v>
      </c>
      <c r="Y147" s="570" t="s">
        <v>442</v>
      </c>
      <c r="Z147" s="571">
        <v>1</v>
      </c>
      <c r="AA147" s="572" t="s">
        <v>314</v>
      </c>
      <c r="AB147" s="572" t="s">
        <v>312</v>
      </c>
      <c r="AC147" s="1437" t="s">
        <v>354</v>
      </c>
      <c r="AD147" s="1495" t="s">
        <v>1249</v>
      </c>
      <c r="AE147" s="1486" t="str">
        <f t="shared" ref="AE147:AE148" si="9">+AD147</f>
        <v xml:space="preserve">100% CT = DM devoir maison en temps libre
Dépot sujet et copie sur Célène
</v>
      </c>
      <c r="AF147" s="1460">
        <v>1</v>
      </c>
      <c r="AG147" s="596" t="s">
        <v>314</v>
      </c>
      <c r="AH147" s="596" t="s">
        <v>312</v>
      </c>
      <c r="AI147" s="596" t="s">
        <v>354</v>
      </c>
      <c r="AJ147" s="571">
        <v>1</v>
      </c>
      <c r="AK147" s="572" t="s">
        <v>314</v>
      </c>
      <c r="AL147" s="572" t="s">
        <v>312</v>
      </c>
      <c r="AM147" s="572" t="s">
        <v>354</v>
      </c>
      <c r="AN147" s="591" t="s">
        <v>593</v>
      </c>
      <c r="AO147" s="577"/>
      <c r="AP147" s="577"/>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c r="EA147" s="577"/>
      <c r="EB147" s="577"/>
      <c r="EC147" s="577"/>
      <c r="ED147" s="577"/>
      <c r="EE147" s="577"/>
      <c r="EF147" s="577"/>
      <c r="EG147" s="577"/>
      <c r="EH147" s="577"/>
      <c r="EI147" s="577"/>
      <c r="EJ147" s="577"/>
      <c r="EK147" s="577"/>
      <c r="EL147" s="577"/>
      <c r="EM147" s="577"/>
      <c r="EN147" s="577"/>
      <c r="EO147" s="577"/>
      <c r="EP147" s="577"/>
      <c r="EQ147" s="577"/>
      <c r="ER147" s="577"/>
      <c r="ES147" s="577"/>
      <c r="ET147" s="577"/>
      <c r="EU147" s="577"/>
      <c r="EV147" s="577"/>
      <c r="EW147" s="577"/>
      <c r="EX147" s="577"/>
      <c r="EY147" s="577"/>
      <c r="EZ147" s="577"/>
      <c r="FA147" s="577"/>
      <c r="FB147" s="577"/>
      <c r="FC147" s="577"/>
      <c r="FD147" s="577"/>
      <c r="FE147" s="577"/>
      <c r="FF147" s="577"/>
      <c r="FG147" s="577"/>
      <c r="FH147" s="577"/>
      <c r="FI147" s="577"/>
      <c r="FJ147" s="577"/>
      <c r="FK147" s="577"/>
      <c r="FL147" s="577"/>
      <c r="FM147" s="577"/>
      <c r="FN147" s="577"/>
      <c r="FO147" s="577"/>
      <c r="FP147" s="577"/>
      <c r="FQ147" s="577"/>
      <c r="FR147" s="577"/>
      <c r="FS147" s="577"/>
      <c r="FT147" s="577"/>
      <c r="FU147" s="577"/>
      <c r="FV147" s="577"/>
      <c r="FW147" s="577"/>
      <c r="FX147" s="577"/>
      <c r="FY147" s="577"/>
      <c r="FZ147" s="577"/>
      <c r="GA147" s="577"/>
      <c r="GB147" s="577"/>
      <c r="GC147" s="577"/>
      <c r="GD147" s="577"/>
      <c r="GE147" s="577"/>
      <c r="GF147" s="577"/>
      <c r="GG147" s="577"/>
      <c r="GH147" s="577"/>
      <c r="GI147" s="577"/>
      <c r="GJ147" s="577"/>
      <c r="GK147" s="577"/>
      <c r="GL147" s="577"/>
      <c r="GM147" s="577"/>
      <c r="GN147" s="577"/>
      <c r="GO147" s="577"/>
      <c r="GP147" s="577"/>
      <c r="GQ147" s="577"/>
      <c r="GR147" s="577"/>
      <c r="GS147" s="577"/>
      <c r="GT147" s="577"/>
      <c r="GU147" s="577"/>
      <c r="GV147" s="577"/>
      <c r="GW147" s="577"/>
      <c r="GX147" s="577"/>
      <c r="GY147" s="577"/>
      <c r="GZ147" s="577"/>
      <c r="HA147" s="577"/>
      <c r="HB147" s="577"/>
      <c r="HC147" s="577"/>
      <c r="HD147" s="577"/>
      <c r="HE147" s="577"/>
      <c r="HF147" s="577"/>
      <c r="HG147" s="577"/>
      <c r="HH147" s="577"/>
      <c r="HI147" s="577"/>
      <c r="HJ147" s="577"/>
      <c r="HK147" s="577"/>
      <c r="HL147" s="577"/>
      <c r="HM147" s="577"/>
      <c r="HN147" s="577"/>
      <c r="HO147" s="577"/>
      <c r="HP147" s="577"/>
      <c r="HQ147" s="577"/>
      <c r="HR147" s="577"/>
      <c r="HS147" s="577"/>
      <c r="HT147" s="577"/>
      <c r="HU147" s="577"/>
      <c r="HV147" s="577"/>
      <c r="HW147" s="577"/>
      <c r="HX147" s="577"/>
      <c r="HY147" s="577"/>
      <c r="HZ147" s="577"/>
      <c r="IA147" s="577"/>
      <c r="IB147" s="577"/>
      <c r="IC147" s="577"/>
      <c r="ID147" s="577"/>
      <c r="IE147" s="577"/>
      <c r="IF147" s="577"/>
      <c r="IG147" s="577"/>
      <c r="IH147" s="577"/>
      <c r="II147" s="577"/>
      <c r="IJ147" s="577"/>
      <c r="IK147" s="577"/>
      <c r="IL147" s="577"/>
      <c r="IM147" s="577"/>
    </row>
    <row r="148" spans="1:247" s="578" customFormat="1" ht="78.75" customHeight="1" x14ac:dyDescent="0.2">
      <c r="A148" s="569"/>
      <c r="B148" s="569" t="s">
        <v>386</v>
      </c>
      <c r="C148" s="583" t="s">
        <v>204</v>
      </c>
      <c r="D148" s="586" t="s">
        <v>793</v>
      </c>
      <c r="E148" s="594" t="s">
        <v>675</v>
      </c>
      <c r="F148" s="594"/>
      <c r="G148" s="586" t="s">
        <v>681</v>
      </c>
      <c r="H148" s="588"/>
      <c r="I148" s="586" t="s">
        <v>30</v>
      </c>
      <c r="J148" s="586" t="s">
        <v>30</v>
      </c>
      <c r="K148" s="1354" t="s">
        <v>1212</v>
      </c>
      <c r="L148" s="598" t="s">
        <v>31</v>
      </c>
      <c r="M148" s="595"/>
      <c r="N148" s="610">
        <v>8</v>
      </c>
      <c r="O148" s="982"/>
      <c r="P148" s="610">
        <v>12</v>
      </c>
      <c r="Q148" s="997"/>
      <c r="R148" s="597"/>
      <c r="S148" s="597"/>
      <c r="T148" s="1318" t="s">
        <v>1155</v>
      </c>
      <c r="U148" s="1328" t="s">
        <v>1273</v>
      </c>
      <c r="V148" s="596" t="s">
        <v>689</v>
      </c>
      <c r="W148" s="570" t="s">
        <v>348</v>
      </c>
      <c r="X148" s="570" t="s">
        <v>312</v>
      </c>
      <c r="Y148" s="570" t="s">
        <v>382</v>
      </c>
      <c r="Z148" s="571">
        <v>1</v>
      </c>
      <c r="AA148" s="572" t="s">
        <v>314</v>
      </c>
      <c r="AB148" s="572" t="s">
        <v>312</v>
      </c>
      <c r="AC148" s="1437" t="s">
        <v>354</v>
      </c>
      <c r="AD148" s="1495" t="s">
        <v>1273</v>
      </c>
      <c r="AE148" s="1486" t="str">
        <f t="shared" si="9"/>
        <v xml:space="preserve">100% CT = DM devoir maison en temps libre
plusieurs  jours pour composer
dépôt sujet et restitution copie sur CELENE </v>
      </c>
      <c r="AF148" s="1460">
        <v>1</v>
      </c>
      <c r="AG148" s="596" t="s">
        <v>314</v>
      </c>
      <c r="AH148" s="596" t="s">
        <v>312</v>
      </c>
      <c r="AI148" s="596" t="s">
        <v>354</v>
      </c>
      <c r="AJ148" s="571">
        <v>1</v>
      </c>
      <c r="AK148" s="572" t="s">
        <v>314</v>
      </c>
      <c r="AL148" s="572" t="s">
        <v>312</v>
      </c>
      <c r="AM148" s="572" t="s">
        <v>354</v>
      </c>
      <c r="AN148" s="591" t="s">
        <v>594</v>
      </c>
      <c r="AO148" s="577"/>
      <c r="AP148" s="577"/>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c r="EA148" s="577"/>
      <c r="EB148" s="577"/>
      <c r="EC148" s="577"/>
      <c r="ED148" s="577"/>
      <c r="EE148" s="577"/>
      <c r="EF148" s="577"/>
      <c r="EG148" s="577"/>
      <c r="EH148" s="577"/>
      <c r="EI148" s="577"/>
      <c r="EJ148" s="577"/>
      <c r="EK148" s="577"/>
      <c r="EL148" s="577"/>
      <c r="EM148" s="577"/>
      <c r="EN148" s="577"/>
      <c r="EO148" s="577"/>
      <c r="EP148" s="577"/>
      <c r="EQ148" s="577"/>
      <c r="ER148" s="577"/>
      <c r="ES148" s="577"/>
      <c r="ET148" s="577"/>
      <c r="EU148" s="577"/>
      <c r="EV148" s="577"/>
      <c r="EW148" s="577"/>
      <c r="EX148" s="577"/>
      <c r="EY148" s="577"/>
      <c r="EZ148" s="577"/>
      <c r="FA148" s="577"/>
      <c r="FB148" s="577"/>
      <c r="FC148" s="577"/>
      <c r="FD148" s="577"/>
      <c r="FE148" s="577"/>
      <c r="FF148" s="577"/>
      <c r="FG148" s="577"/>
      <c r="FH148" s="577"/>
      <c r="FI148" s="577"/>
      <c r="FJ148" s="577"/>
      <c r="FK148" s="577"/>
      <c r="FL148" s="577"/>
      <c r="FM148" s="577"/>
      <c r="FN148" s="577"/>
      <c r="FO148" s="577"/>
      <c r="FP148" s="577"/>
      <c r="FQ148" s="577"/>
      <c r="FR148" s="577"/>
      <c r="FS148" s="577"/>
      <c r="FT148" s="577"/>
      <c r="FU148" s="577"/>
      <c r="FV148" s="577"/>
      <c r="FW148" s="577"/>
      <c r="FX148" s="577"/>
      <c r="FY148" s="577"/>
      <c r="FZ148" s="577"/>
      <c r="GA148" s="577"/>
      <c r="GB148" s="577"/>
      <c r="GC148" s="577"/>
      <c r="GD148" s="577"/>
      <c r="GE148" s="577"/>
      <c r="GF148" s="577"/>
      <c r="GG148" s="577"/>
      <c r="GH148" s="577"/>
      <c r="GI148" s="577"/>
      <c r="GJ148" s="577"/>
      <c r="GK148" s="577"/>
      <c r="GL148" s="577"/>
      <c r="GM148" s="577"/>
      <c r="GN148" s="577"/>
      <c r="GO148" s="577"/>
      <c r="GP148" s="577"/>
      <c r="GQ148" s="577"/>
      <c r="GR148" s="577"/>
      <c r="GS148" s="577"/>
      <c r="GT148" s="577"/>
      <c r="GU148" s="577"/>
      <c r="GV148" s="577"/>
      <c r="GW148" s="577"/>
      <c r="GX148" s="577"/>
      <c r="GY148" s="577"/>
      <c r="GZ148" s="577"/>
      <c r="HA148" s="577"/>
      <c r="HB148" s="577"/>
      <c r="HC148" s="577"/>
      <c r="HD148" s="577"/>
      <c r="HE148" s="577"/>
      <c r="HF148" s="577"/>
      <c r="HG148" s="577"/>
      <c r="HH148" s="577"/>
      <c r="HI148" s="577"/>
      <c r="HJ148" s="577"/>
      <c r="HK148" s="577"/>
      <c r="HL148" s="577"/>
      <c r="HM148" s="577"/>
      <c r="HN148" s="577"/>
      <c r="HO148" s="577"/>
      <c r="HP148" s="577"/>
      <c r="HQ148" s="577"/>
      <c r="HR148" s="577"/>
      <c r="HS148" s="577"/>
      <c r="HT148" s="577"/>
      <c r="HU148" s="577"/>
      <c r="HV148" s="577"/>
      <c r="HW148" s="577"/>
      <c r="HX148" s="577"/>
      <c r="HY148" s="577"/>
      <c r="HZ148" s="577"/>
      <c r="IA148" s="577"/>
      <c r="IB148" s="577"/>
      <c r="IC148" s="577"/>
      <c r="ID148" s="577"/>
      <c r="IE148" s="577"/>
      <c r="IF148" s="577"/>
      <c r="IG148" s="577"/>
      <c r="IH148" s="577"/>
      <c r="II148" s="577"/>
      <c r="IJ148" s="577"/>
      <c r="IK148" s="577"/>
      <c r="IL148" s="577"/>
      <c r="IM148" s="577"/>
    </row>
    <row r="149" spans="1:247" s="521" customFormat="1" ht="34.5" customHeight="1" x14ac:dyDescent="0.2">
      <c r="A149" s="547" t="s">
        <v>1106</v>
      </c>
      <c r="B149" s="547" t="s">
        <v>519</v>
      </c>
      <c r="C149" s="548" t="s">
        <v>725</v>
      </c>
      <c r="D149" s="549" t="s">
        <v>794</v>
      </c>
      <c r="E149" s="550" t="s">
        <v>682</v>
      </c>
      <c r="F149" s="550"/>
      <c r="G149" s="550"/>
      <c r="H149" s="551"/>
      <c r="I149" s="552">
        <f>+I$134+I$140+I150</f>
        <v>30</v>
      </c>
      <c r="J149" s="552">
        <f>+J$134+J$140+J150</f>
        <v>30</v>
      </c>
      <c r="K149" s="552"/>
      <c r="L149" s="651"/>
      <c r="M149" s="552"/>
      <c r="N149" s="553"/>
      <c r="O149" s="983"/>
      <c r="P149" s="553"/>
      <c r="Q149" s="983"/>
      <c r="R149" s="553"/>
      <c r="S149" s="553"/>
      <c r="T149" s="553"/>
      <c r="U149" s="553"/>
      <c r="V149" s="553"/>
      <c r="W149" s="555"/>
      <c r="X149" s="555"/>
      <c r="Y149" s="555"/>
      <c r="Z149" s="556"/>
      <c r="AA149" s="549"/>
      <c r="AB149" s="557"/>
      <c r="AC149" s="1432"/>
      <c r="AD149" s="1498"/>
      <c r="AE149" s="1499"/>
      <c r="AF149" s="1456"/>
      <c r="AG149" s="557"/>
      <c r="AH149" s="557"/>
      <c r="AI149" s="557"/>
      <c r="AJ149" s="559"/>
      <c r="AK149" s="557"/>
      <c r="AL149" s="557"/>
      <c r="AM149" s="557"/>
      <c r="AN149" s="560"/>
    </row>
    <row r="150" spans="1:247" s="521" customFormat="1" ht="34.5" customHeight="1" x14ac:dyDescent="0.2">
      <c r="A150" s="524" t="s">
        <v>723</v>
      </c>
      <c r="B150" s="524" t="s">
        <v>380</v>
      </c>
      <c r="C150" s="525" t="s">
        <v>724</v>
      </c>
      <c r="D150" s="526"/>
      <c r="E150" s="526" t="s">
        <v>726</v>
      </c>
      <c r="F150" s="526"/>
      <c r="G150" s="527"/>
      <c r="H150" s="528"/>
      <c r="I150" s="529">
        <f>+I151+I152+I153</f>
        <v>7</v>
      </c>
      <c r="J150" s="529">
        <f>+J151+J152+J153</f>
        <v>7</v>
      </c>
      <c r="K150" s="529"/>
      <c r="L150" s="599"/>
      <c r="M150" s="529"/>
      <c r="N150" s="528"/>
      <c r="O150" s="977"/>
      <c r="P150" s="530"/>
      <c r="Q150" s="999"/>
      <c r="R150" s="530"/>
      <c r="S150" s="530"/>
      <c r="T150" s="530"/>
      <c r="U150" s="530"/>
      <c r="V150" s="530"/>
      <c r="W150" s="532"/>
      <c r="X150" s="532"/>
      <c r="Y150" s="532"/>
      <c r="Z150" s="533"/>
      <c r="AA150" s="534"/>
      <c r="AB150" s="534"/>
      <c r="AC150" s="1438"/>
      <c r="AD150" s="1502"/>
      <c r="AE150" s="1503"/>
      <c r="AF150" s="1461"/>
      <c r="AG150" s="534"/>
      <c r="AH150" s="534"/>
      <c r="AI150" s="534"/>
      <c r="AJ150" s="535"/>
      <c r="AK150" s="534"/>
      <c r="AL150" s="534"/>
      <c r="AM150" s="534"/>
      <c r="AN150" s="536"/>
    </row>
    <row r="151" spans="1:247" s="578" customFormat="1" ht="34.5" customHeight="1" x14ac:dyDescent="0.2">
      <c r="A151" s="569"/>
      <c r="B151" s="569" t="s">
        <v>383</v>
      </c>
      <c r="C151" s="583" t="s">
        <v>567</v>
      </c>
      <c r="D151" s="586" t="s">
        <v>797</v>
      </c>
      <c r="E151" s="594" t="s">
        <v>120</v>
      </c>
      <c r="F151" s="675" t="s">
        <v>730</v>
      </c>
      <c r="G151" s="612" t="s">
        <v>686</v>
      </c>
      <c r="H151" s="588"/>
      <c r="I151" s="586" t="s">
        <v>56</v>
      </c>
      <c r="J151" s="586" t="s">
        <v>56</v>
      </c>
      <c r="K151" s="676" t="s">
        <v>731</v>
      </c>
      <c r="L151" s="677" t="s">
        <v>732</v>
      </c>
      <c r="M151" s="595"/>
      <c r="N151" s="610">
        <v>15</v>
      </c>
      <c r="O151" s="982"/>
      <c r="P151" s="610"/>
      <c r="Q151" s="1372"/>
      <c r="R151" s="1370"/>
      <c r="S151" s="597"/>
      <c r="T151" s="1319" t="s">
        <v>1132</v>
      </c>
      <c r="U151" s="1319" t="s">
        <v>1132</v>
      </c>
      <c r="V151" s="596">
        <v>1</v>
      </c>
      <c r="W151" s="570" t="s">
        <v>314</v>
      </c>
      <c r="X151" s="570" t="s">
        <v>312</v>
      </c>
      <c r="Y151" s="570" t="s">
        <v>353</v>
      </c>
      <c r="Z151" s="571">
        <v>1</v>
      </c>
      <c r="AA151" s="572" t="s">
        <v>314</v>
      </c>
      <c r="AB151" s="572" t="s">
        <v>312</v>
      </c>
      <c r="AC151" s="1437" t="s">
        <v>353</v>
      </c>
      <c r="AD151" s="1495" t="s">
        <v>1132</v>
      </c>
      <c r="AE151" s="1486" t="str">
        <f t="shared" ref="AE151:AE153" si="10">+AD151</f>
        <v>100% CT DOSSIER</v>
      </c>
      <c r="AF151" s="1460">
        <v>1</v>
      </c>
      <c r="AG151" s="596" t="s">
        <v>314</v>
      </c>
      <c r="AH151" s="596" t="s">
        <v>312</v>
      </c>
      <c r="AI151" s="596" t="s">
        <v>353</v>
      </c>
      <c r="AJ151" s="571">
        <v>1</v>
      </c>
      <c r="AK151" s="572" t="s">
        <v>314</v>
      </c>
      <c r="AL151" s="572" t="s">
        <v>312</v>
      </c>
      <c r="AM151" s="572" t="s">
        <v>353</v>
      </c>
      <c r="AN151" s="591" t="s">
        <v>597</v>
      </c>
      <c r="AO151" s="577"/>
      <c r="AP151" s="577"/>
      <c r="AQ151" s="57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c r="EA151" s="577"/>
      <c r="EB151" s="577"/>
      <c r="EC151" s="577"/>
      <c r="ED151" s="577"/>
      <c r="EE151" s="577"/>
      <c r="EF151" s="577"/>
      <c r="EG151" s="577"/>
      <c r="EH151" s="577"/>
      <c r="EI151" s="577"/>
      <c r="EJ151" s="577"/>
      <c r="EK151" s="577"/>
      <c r="EL151" s="577"/>
      <c r="EM151" s="577"/>
      <c r="EN151" s="577"/>
      <c r="EO151" s="577"/>
      <c r="EP151" s="577"/>
      <c r="EQ151" s="577"/>
      <c r="ER151" s="577"/>
      <c r="ES151" s="577"/>
      <c r="ET151" s="577"/>
      <c r="EU151" s="577"/>
      <c r="EV151" s="577"/>
      <c r="EW151" s="577"/>
      <c r="EX151" s="577"/>
      <c r="EY151" s="577"/>
      <c r="EZ151" s="577"/>
      <c r="FA151" s="577"/>
      <c r="FB151" s="577"/>
      <c r="FC151" s="577"/>
      <c r="FD151" s="577"/>
      <c r="FE151" s="577"/>
      <c r="FF151" s="577"/>
      <c r="FG151" s="577"/>
      <c r="FH151" s="577"/>
      <c r="FI151" s="577"/>
      <c r="FJ151" s="577"/>
      <c r="FK151" s="577"/>
      <c r="FL151" s="577"/>
      <c r="FM151" s="577"/>
      <c r="FN151" s="577"/>
      <c r="FO151" s="577"/>
      <c r="FP151" s="577"/>
      <c r="FQ151" s="577"/>
      <c r="FR151" s="577"/>
      <c r="FS151" s="577"/>
      <c r="FT151" s="577"/>
      <c r="FU151" s="577"/>
      <c r="FV151" s="577"/>
      <c r="FW151" s="577"/>
      <c r="FX151" s="577"/>
      <c r="FY151" s="577"/>
      <c r="FZ151" s="577"/>
      <c r="GA151" s="577"/>
      <c r="GB151" s="577"/>
      <c r="GC151" s="577"/>
      <c r="GD151" s="577"/>
      <c r="GE151" s="577"/>
      <c r="GF151" s="577"/>
      <c r="GG151" s="577"/>
      <c r="GH151" s="577"/>
      <c r="GI151" s="577"/>
      <c r="GJ151" s="577"/>
      <c r="GK151" s="577"/>
      <c r="GL151" s="577"/>
      <c r="GM151" s="577"/>
      <c r="GN151" s="577"/>
      <c r="GO151" s="577"/>
      <c r="GP151" s="577"/>
      <c r="GQ151" s="577"/>
      <c r="GR151" s="577"/>
      <c r="GS151" s="577"/>
      <c r="GT151" s="577"/>
      <c r="GU151" s="577"/>
      <c r="GV151" s="577"/>
      <c r="GW151" s="577"/>
      <c r="GX151" s="577"/>
      <c r="GY151" s="577"/>
      <c r="GZ151" s="577"/>
      <c r="HA151" s="577"/>
      <c r="HB151" s="577"/>
      <c r="HC151" s="577"/>
      <c r="HD151" s="577"/>
      <c r="HE151" s="577"/>
      <c r="HF151" s="577"/>
      <c r="HG151" s="577"/>
      <c r="HH151" s="577"/>
      <c r="HI151" s="577"/>
      <c r="HJ151" s="577"/>
      <c r="HK151" s="577"/>
      <c r="HL151" s="577"/>
      <c r="HM151" s="577"/>
      <c r="HN151" s="577"/>
      <c r="HO151" s="577"/>
      <c r="HP151" s="577"/>
      <c r="HQ151" s="577"/>
      <c r="HR151" s="577"/>
      <c r="HS151" s="577"/>
      <c r="HT151" s="577"/>
      <c r="HU151" s="577"/>
      <c r="HV151" s="577"/>
      <c r="HW151" s="577"/>
      <c r="HX151" s="577"/>
      <c r="HY151" s="577"/>
      <c r="HZ151" s="577"/>
      <c r="IA151" s="577"/>
      <c r="IB151" s="577"/>
      <c r="IC151" s="577"/>
      <c r="ID151" s="577"/>
      <c r="IE151" s="577"/>
      <c r="IF151" s="577"/>
      <c r="IG151" s="577"/>
      <c r="IH151" s="577"/>
      <c r="II151" s="577"/>
      <c r="IJ151" s="577"/>
      <c r="IK151" s="577"/>
      <c r="IL151" s="577"/>
      <c r="IM151" s="577"/>
    </row>
    <row r="152" spans="1:247" s="578" customFormat="1" ht="34.5" customHeight="1" x14ac:dyDescent="0.2">
      <c r="A152" s="569"/>
      <c r="B152" s="569" t="s">
        <v>360</v>
      </c>
      <c r="C152" s="583" t="s">
        <v>568</v>
      </c>
      <c r="D152" s="586" t="s">
        <v>798</v>
      </c>
      <c r="E152" s="594" t="s">
        <v>120</v>
      </c>
      <c r="F152" s="675" t="s">
        <v>751</v>
      </c>
      <c r="G152" s="586" t="s">
        <v>686</v>
      </c>
      <c r="H152" s="588"/>
      <c r="I152" s="586" t="s">
        <v>56</v>
      </c>
      <c r="J152" s="586" t="s">
        <v>56</v>
      </c>
      <c r="K152" s="595" t="s">
        <v>814</v>
      </c>
      <c r="L152" s="598" t="s">
        <v>42</v>
      </c>
      <c r="M152" s="595"/>
      <c r="N152" s="610">
        <v>15</v>
      </c>
      <c r="O152" s="982"/>
      <c r="P152" s="610"/>
      <c r="Q152" s="1372"/>
      <c r="R152" s="1370"/>
      <c r="S152" s="597"/>
      <c r="T152" s="1319" t="s">
        <v>1132</v>
      </c>
      <c r="U152" s="1319" t="s">
        <v>1132</v>
      </c>
      <c r="V152" s="596">
        <v>1</v>
      </c>
      <c r="W152" s="570" t="s">
        <v>314</v>
      </c>
      <c r="X152" s="570" t="s">
        <v>350</v>
      </c>
      <c r="Y152" s="570" t="s">
        <v>355</v>
      </c>
      <c r="Z152" s="571">
        <v>1</v>
      </c>
      <c r="AA152" s="572" t="s">
        <v>314</v>
      </c>
      <c r="AB152" s="572" t="s">
        <v>350</v>
      </c>
      <c r="AC152" s="1437" t="s">
        <v>355</v>
      </c>
      <c r="AD152" s="1495" t="s">
        <v>1132</v>
      </c>
      <c r="AE152" s="1486" t="str">
        <f t="shared" si="10"/>
        <v>100% CT DOSSIER</v>
      </c>
      <c r="AF152" s="1460">
        <v>1</v>
      </c>
      <c r="AG152" s="596" t="s">
        <v>314</v>
      </c>
      <c r="AH152" s="596" t="s">
        <v>350</v>
      </c>
      <c r="AI152" s="596" t="s">
        <v>355</v>
      </c>
      <c r="AJ152" s="571">
        <v>1</v>
      </c>
      <c r="AK152" s="572" t="s">
        <v>314</v>
      </c>
      <c r="AL152" s="572" t="s">
        <v>350</v>
      </c>
      <c r="AM152" s="572" t="s">
        <v>355</v>
      </c>
      <c r="AN152" s="591" t="s">
        <v>598</v>
      </c>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c r="EA152" s="577"/>
      <c r="EB152" s="577"/>
      <c r="EC152" s="577"/>
      <c r="ED152" s="577"/>
      <c r="EE152" s="577"/>
      <c r="EF152" s="577"/>
      <c r="EG152" s="577"/>
      <c r="EH152" s="577"/>
      <c r="EI152" s="577"/>
      <c r="EJ152" s="577"/>
      <c r="EK152" s="577"/>
      <c r="EL152" s="577"/>
      <c r="EM152" s="577"/>
      <c r="EN152" s="577"/>
      <c r="EO152" s="577"/>
      <c r="EP152" s="577"/>
      <c r="EQ152" s="577"/>
      <c r="ER152" s="577"/>
      <c r="ES152" s="577"/>
      <c r="ET152" s="577"/>
      <c r="EU152" s="577"/>
      <c r="EV152" s="577"/>
      <c r="EW152" s="577"/>
      <c r="EX152" s="577"/>
      <c r="EY152" s="577"/>
      <c r="EZ152" s="577"/>
      <c r="FA152" s="577"/>
      <c r="FB152" s="577"/>
      <c r="FC152" s="577"/>
      <c r="FD152" s="577"/>
      <c r="FE152" s="577"/>
      <c r="FF152" s="577"/>
      <c r="FG152" s="577"/>
      <c r="FH152" s="577"/>
      <c r="FI152" s="577"/>
      <c r="FJ152" s="577"/>
      <c r="FK152" s="577"/>
      <c r="FL152" s="577"/>
      <c r="FM152" s="577"/>
      <c r="FN152" s="577"/>
      <c r="FO152" s="577"/>
      <c r="FP152" s="577"/>
      <c r="FQ152" s="577"/>
      <c r="FR152" s="577"/>
      <c r="FS152" s="577"/>
      <c r="FT152" s="577"/>
      <c r="FU152" s="577"/>
      <c r="FV152" s="577"/>
      <c r="FW152" s="577"/>
      <c r="FX152" s="577"/>
      <c r="FY152" s="577"/>
      <c r="FZ152" s="577"/>
      <c r="GA152" s="577"/>
      <c r="GB152" s="577"/>
      <c r="GC152" s="577"/>
      <c r="GD152" s="577"/>
      <c r="GE152" s="577"/>
      <c r="GF152" s="577"/>
      <c r="GG152" s="577"/>
      <c r="GH152" s="577"/>
      <c r="GI152" s="577"/>
      <c r="GJ152" s="577"/>
      <c r="GK152" s="577"/>
      <c r="GL152" s="577"/>
      <c r="GM152" s="577"/>
      <c r="GN152" s="577"/>
      <c r="GO152" s="577"/>
      <c r="GP152" s="577"/>
      <c r="GQ152" s="577"/>
      <c r="GR152" s="577"/>
      <c r="GS152" s="577"/>
      <c r="GT152" s="577"/>
      <c r="GU152" s="577"/>
      <c r="GV152" s="577"/>
      <c r="GW152" s="577"/>
      <c r="GX152" s="577"/>
      <c r="GY152" s="577"/>
      <c r="GZ152" s="577"/>
      <c r="HA152" s="577"/>
      <c r="HB152" s="577"/>
      <c r="HC152" s="577"/>
      <c r="HD152" s="577"/>
      <c r="HE152" s="577"/>
      <c r="HF152" s="577"/>
      <c r="HG152" s="577"/>
      <c r="HH152" s="577"/>
      <c r="HI152" s="577"/>
      <c r="HJ152" s="577"/>
      <c r="HK152" s="577"/>
      <c r="HL152" s="577"/>
      <c r="HM152" s="577"/>
      <c r="HN152" s="577"/>
      <c r="HO152" s="577"/>
      <c r="HP152" s="577"/>
      <c r="HQ152" s="577"/>
      <c r="HR152" s="577"/>
      <c r="HS152" s="577"/>
      <c r="HT152" s="577"/>
      <c r="HU152" s="577"/>
      <c r="HV152" s="577"/>
      <c r="HW152" s="577"/>
      <c r="HX152" s="577"/>
      <c r="HY152" s="577"/>
      <c r="HZ152" s="577"/>
      <c r="IA152" s="577"/>
      <c r="IB152" s="577"/>
      <c r="IC152" s="577"/>
      <c r="ID152" s="577"/>
      <c r="IE152" s="577"/>
      <c r="IF152" s="577"/>
      <c r="IG152" s="577"/>
      <c r="IH152" s="577"/>
      <c r="II152" s="577"/>
      <c r="IJ152" s="577"/>
      <c r="IK152" s="577"/>
      <c r="IL152" s="577"/>
      <c r="IM152" s="577"/>
    </row>
    <row r="153" spans="1:247" s="578" customFormat="1" ht="53.25" customHeight="1" x14ac:dyDescent="0.2">
      <c r="A153" s="569"/>
      <c r="B153" s="569" t="s">
        <v>729</v>
      </c>
      <c r="C153" s="583" t="s">
        <v>1111</v>
      </c>
      <c r="D153" s="586" t="s">
        <v>1112</v>
      </c>
      <c r="E153" s="594" t="s">
        <v>120</v>
      </c>
      <c r="F153" s="675" t="s">
        <v>733</v>
      </c>
      <c r="G153" s="586" t="s">
        <v>1104</v>
      </c>
      <c r="H153" s="588"/>
      <c r="I153" s="586">
        <v>3</v>
      </c>
      <c r="J153" s="586">
        <v>3</v>
      </c>
      <c r="K153" s="595" t="s">
        <v>696</v>
      </c>
      <c r="L153" s="598" t="s">
        <v>780</v>
      </c>
      <c r="M153" s="595"/>
      <c r="N153" s="610"/>
      <c r="O153" s="982"/>
      <c r="P153" s="610">
        <v>12</v>
      </c>
      <c r="Q153" s="1372"/>
      <c r="R153" s="1370"/>
      <c r="S153" s="597"/>
      <c r="T153" s="1319" t="s">
        <v>1239</v>
      </c>
      <c r="U153" s="1319" t="s">
        <v>1132</v>
      </c>
      <c r="V153" s="596">
        <v>1</v>
      </c>
      <c r="W153" s="570" t="s">
        <v>311</v>
      </c>
      <c r="X153" s="570"/>
      <c r="Y153" s="570"/>
      <c r="Z153" s="571">
        <v>1</v>
      </c>
      <c r="AA153" s="572" t="s">
        <v>314</v>
      </c>
      <c r="AB153" s="572" t="s">
        <v>1113</v>
      </c>
      <c r="AC153" s="1437"/>
      <c r="AD153" s="1490" t="s">
        <v>1137</v>
      </c>
      <c r="AE153" s="1486" t="str">
        <f t="shared" si="10"/>
        <v xml:space="preserve">DM dépôt CELENE devoir-PDF </v>
      </c>
      <c r="AF153" s="1460">
        <v>1</v>
      </c>
      <c r="AG153" s="596" t="s">
        <v>314</v>
      </c>
      <c r="AH153" s="596" t="s">
        <v>350</v>
      </c>
      <c r="AI153" s="596" t="s">
        <v>355</v>
      </c>
      <c r="AJ153" s="571">
        <v>1</v>
      </c>
      <c r="AK153" s="572" t="s">
        <v>314</v>
      </c>
      <c r="AL153" s="572" t="s">
        <v>350</v>
      </c>
      <c r="AM153" s="572" t="s">
        <v>355</v>
      </c>
      <c r="AN153" s="591" t="s">
        <v>734</v>
      </c>
      <c r="AO153" s="577"/>
      <c r="AP153" s="577"/>
      <c r="AQ153" s="57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c r="EA153" s="577"/>
      <c r="EB153" s="577"/>
      <c r="EC153" s="577"/>
      <c r="ED153" s="577"/>
      <c r="EE153" s="577"/>
      <c r="EF153" s="577"/>
      <c r="EG153" s="577"/>
      <c r="EH153" s="577"/>
      <c r="EI153" s="577"/>
      <c r="EJ153" s="577"/>
      <c r="EK153" s="577"/>
      <c r="EL153" s="577"/>
      <c r="EM153" s="577"/>
      <c r="EN153" s="577"/>
      <c r="EO153" s="577"/>
      <c r="EP153" s="577"/>
      <c r="EQ153" s="577"/>
      <c r="ER153" s="577"/>
      <c r="ES153" s="577"/>
      <c r="ET153" s="577"/>
      <c r="EU153" s="577"/>
      <c r="EV153" s="577"/>
      <c r="EW153" s="577"/>
      <c r="EX153" s="577"/>
      <c r="EY153" s="577"/>
      <c r="EZ153" s="577"/>
      <c r="FA153" s="577"/>
      <c r="FB153" s="577"/>
      <c r="FC153" s="577"/>
      <c r="FD153" s="577"/>
      <c r="FE153" s="577"/>
      <c r="FF153" s="577"/>
      <c r="FG153" s="577"/>
      <c r="FH153" s="577"/>
      <c r="FI153" s="577"/>
      <c r="FJ153" s="577"/>
      <c r="FK153" s="577"/>
      <c r="FL153" s="577"/>
      <c r="FM153" s="577"/>
      <c r="FN153" s="577"/>
      <c r="FO153" s="577"/>
      <c r="FP153" s="577"/>
      <c r="FQ153" s="577"/>
      <c r="FR153" s="577"/>
      <c r="FS153" s="577"/>
      <c r="FT153" s="577"/>
      <c r="FU153" s="577"/>
      <c r="FV153" s="577"/>
      <c r="FW153" s="577"/>
      <c r="FX153" s="577"/>
      <c r="FY153" s="577"/>
      <c r="FZ153" s="577"/>
      <c r="GA153" s="577"/>
      <c r="GB153" s="577"/>
      <c r="GC153" s="577"/>
      <c r="GD153" s="577"/>
      <c r="GE153" s="577"/>
      <c r="GF153" s="577"/>
      <c r="GG153" s="577"/>
      <c r="GH153" s="577"/>
      <c r="GI153" s="577"/>
      <c r="GJ153" s="577"/>
      <c r="GK153" s="577"/>
      <c r="GL153" s="577"/>
      <c r="GM153" s="577"/>
      <c r="GN153" s="577"/>
      <c r="GO153" s="577"/>
      <c r="GP153" s="577"/>
      <c r="GQ153" s="577"/>
      <c r="GR153" s="577"/>
      <c r="GS153" s="577"/>
      <c r="GT153" s="577"/>
      <c r="GU153" s="577"/>
      <c r="GV153" s="577"/>
      <c r="GW153" s="577"/>
      <c r="GX153" s="577"/>
      <c r="GY153" s="577"/>
      <c r="GZ153" s="577"/>
      <c r="HA153" s="577"/>
      <c r="HB153" s="577"/>
      <c r="HC153" s="577"/>
      <c r="HD153" s="577"/>
      <c r="HE153" s="577"/>
      <c r="HF153" s="577"/>
      <c r="HG153" s="577"/>
      <c r="HH153" s="577"/>
      <c r="HI153" s="577"/>
      <c r="HJ153" s="577"/>
      <c r="HK153" s="577"/>
      <c r="HL153" s="577"/>
      <c r="HM153" s="577"/>
      <c r="HN153" s="577"/>
      <c r="HO153" s="577"/>
      <c r="HP153" s="577"/>
      <c r="HQ153" s="577"/>
      <c r="HR153" s="577"/>
      <c r="HS153" s="577"/>
      <c r="HT153" s="577"/>
      <c r="HU153" s="577"/>
      <c r="HV153" s="577"/>
      <c r="HW153" s="577"/>
      <c r="HX153" s="577"/>
      <c r="HY153" s="577"/>
      <c r="HZ153" s="577"/>
      <c r="IA153" s="577"/>
      <c r="IB153" s="577"/>
      <c r="IC153" s="577"/>
      <c r="ID153" s="577"/>
      <c r="IE153" s="577"/>
      <c r="IF153" s="577"/>
      <c r="IG153" s="577"/>
      <c r="IH153" s="577"/>
      <c r="II153" s="577"/>
      <c r="IJ153" s="577"/>
      <c r="IK153" s="577"/>
      <c r="IL153" s="577"/>
      <c r="IM153" s="577"/>
    </row>
    <row r="154" spans="1:247" s="521" customFormat="1" ht="34.5" customHeight="1" x14ac:dyDescent="0.2">
      <c r="A154" s="547" t="s">
        <v>1107</v>
      </c>
      <c r="B154" s="547" t="s">
        <v>520</v>
      </c>
      <c r="C154" s="548" t="s">
        <v>188</v>
      </c>
      <c r="D154" s="549" t="s">
        <v>795</v>
      </c>
      <c r="E154" s="550" t="s">
        <v>682</v>
      </c>
      <c r="F154" s="550"/>
      <c r="G154" s="550"/>
      <c r="H154" s="551"/>
      <c r="I154" s="552">
        <f>+I$134+I$140+I155</f>
        <v>30</v>
      </c>
      <c r="J154" s="552">
        <f>+J$134+J$140+J155</f>
        <v>30</v>
      </c>
      <c r="K154" s="552"/>
      <c r="L154" s="651"/>
      <c r="M154" s="552"/>
      <c r="N154" s="553"/>
      <c r="O154" s="983"/>
      <c r="P154" s="553"/>
      <c r="Q154" s="983"/>
      <c r="R154" s="553"/>
      <c r="S154" s="553"/>
      <c r="T154" s="553"/>
      <c r="U154" s="553"/>
      <c r="V154" s="554"/>
      <c r="W154" s="555"/>
      <c r="X154" s="555"/>
      <c r="Y154" s="555"/>
      <c r="Z154" s="556"/>
      <c r="AA154" s="549"/>
      <c r="AB154" s="557"/>
      <c r="AC154" s="1432"/>
      <c r="AD154" s="1513"/>
      <c r="AE154" s="1514"/>
      <c r="AF154" s="1456"/>
      <c r="AG154" s="557"/>
      <c r="AH154" s="557"/>
      <c r="AI154" s="557"/>
      <c r="AJ154" s="559"/>
      <c r="AK154" s="557"/>
      <c r="AL154" s="557"/>
      <c r="AM154" s="557"/>
      <c r="AN154" s="560"/>
    </row>
    <row r="155" spans="1:247" s="521" customFormat="1" ht="34.5" customHeight="1" x14ac:dyDescent="0.2">
      <c r="A155" s="524" t="s">
        <v>737</v>
      </c>
      <c r="B155" s="524" t="s">
        <v>736</v>
      </c>
      <c r="C155" s="525" t="s">
        <v>735</v>
      </c>
      <c r="D155" s="526"/>
      <c r="E155" s="526" t="s">
        <v>676</v>
      </c>
      <c r="F155" s="526"/>
      <c r="G155" s="527"/>
      <c r="H155" s="528"/>
      <c r="I155" s="529">
        <f>+I156+I158+I157</f>
        <v>7</v>
      </c>
      <c r="J155" s="529">
        <f>+J156+J158+J157</f>
        <v>7</v>
      </c>
      <c r="K155" s="529"/>
      <c r="L155" s="599"/>
      <c r="M155" s="529"/>
      <c r="N155" s="528"/>
      <c r="O155" s="977"/>
      <c r="P155" s="530"/>
      <c r="Q155" s="999"/>
      <c r="R155" s="530"/>
      <c r="S155" s="530"/>
      <c r="T155" s="530"/>
      <c r="U155" s="530"/>
      <c r="V155" s="531"/>
      <c r="W155" s="532"/>
      <c r="X155" s="532"/>
      <c r="Y155" s="532"/>
      <c r="Z155" s="533"/>
      <c r="AA155" s="534"/>
      <c r="AB155" s="534"/>
      <c r="AC155" s="1438"/>
      <c r="AD155" s="1515"/>
      <c r="AE155" s="1516"/>
      <c r="AF155" s="1461"/>
      <c r="AG155" s="534"/>
      <c r="AH155" s="534"/>
      <c r="AI155" s="534"/>
      <c r="AJ155" s="535"/>
      <c r="AK155" s="534"/>
      <c r="AL155" s="534"/>
      <c r="AM155" s="534"/>
      <c r="AN155" s="536"/>
    </row>
    <row r="156" spans="1:247" s="578" customFormat="1" ht="63" customHeight="1" x14ac:dyDescent="0.2">
      <c r="A156" s="569"/>
      <c r="B156" s="569" t="s">
        <v>738</v>
      </c>
      <c r="C156" s="583" t="s">
        <v>205</v>
      </c>
      <c r="D156" s="586" t="s">
        <v>791</v>
      </c>
      <c r="E156" s="594" t="s">
        <v>120</v>
      </c>
      <c r="F156" s="594"/>
      <c r="G156" s="586" t="s">
        <v>681</v>
      </c>
      <c r="H156" s="588"/>
      <c r="I156" s="586" t="s">
        <v>30</v>
      </c>
      <c r="J156" s="586" t="s">
        <v>30</v>
      </c>
      <c r="K156" s="1354" t="s">
        <v>1213</v>
      </c>
      <c r="L156" s="598" t="s">
        <v>779</v>
      </c>
      <c r="M156" s="595"/>
      <c r="N156" s="610">
        <v>18</v>
      </c>
      <c r="O156" s="982"/>
      <c r="P156" s="610">
        <v>8</v>
      </c>
      <c r="Q156" s="1372"/>
      <c r="R156" s="1370"/>
      <c r="S156" s="597"/>
      <c r="T156" s="1320" t="s">
        <v>1156</v>
      </c>
      <c r="U156" s="1320" t="s">
        <v>1156</v>
      </c>
      <c r="V156" s="596">
        <v>1</v>
      </c>
      <c r="W156" s="570" t="s">
        <v>314</v>
      </c>
      <c r="X156" s="570" t="s">
        <v>315</v>
      </c>
      <c r="Y156" s="570" t="s">
        <v>359</v>
      </c>
      <c r="Z156" s="571">
        <v>1</v>
      </c>
      <c r="AA156" s="572" t="s">
        <v>314</v>
      </c>
      <c r="AB156" s="572" t="s">
        <v>315</v>
      </c>
      <c r="AC156" s="1437" t="s">
        <v>359</v>
      </c>
      <c r="AD156" s="1495" t="s">
        <v>1182</v>
      </c>
      <c r="AE156" s="1486" t="str">
        <f t="shared" ref="AE156:AE158" si="11">+AD156</f>
        <v>100% CT= DM devoir maison en temps libre
plusieurs  jours pour composer
dépôt sujet et copies sur CELENE</v>
      </c>
      <c r="AF156" s="1460">
        <v>1</v>
      </c>
      <c r="AG156" s="596" t="s">
        <v>314</v>
      </c>
      <c r="AH156" s="596" t="s">
        <v>315</v>
      </c>
      <c r="AI156" s="596" t="s">
        <v>359</v>
      </c>
      <c r="AJ156" s="571">
        <v>1</v>
      </c>
      <c r="AK156" s="572" t="s">
        <v>314</v>
      </c>
      <c r="AL156" s="572" t="s">
        <v>315</v>
      </c>
      <c r="AM156" s="572" t="s">
        <v>359</v>
      </c>
      <c r="AN156" s="591" t="s">
        <v>595</v>
      </c>
      <c r="AO156" s="577"/>
      <c r="AP156" s="577"/>
      <c r="AQ156" s="57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c r="EA156" s="577"/>
      <c r="EB156" s="577"/>
      <c r="EC156" s="577"/>
      <c r="ED156" s="577"/>
      <c r="EE156" s="577"/>
      <c r="EF156" s="577"/>
      <c r="EG156" s="577"/>
      <c r="EH156" s="577"/>
      <c r="EI156" s="577"/>
      <c r="EJ156" s="577"/>
      <c r="EK156" s="577"/>
      <c r="EL156" s="577"/>
      <c r="EM156" s="577"/>
      <c r="EN156" s="577"/>
      <c r="EO156" s="577"/>
      <c r="EP156" s="577"/>
      <c r="EQ156" s="577"/>
      <c r="ER156" s="577"/>
      <c r="ES156" s="577"/>
      <c r="ET156" s="577"/>
      <c r="EU156" s="577"/>
      <c r="EV156" s="577"/>
      <c r="EW156" s="577"/>
      <c r="EX156" s="577"/>
      <c r="EY156" s="577"/>
      <c r="EZ156" s="577"/>
      <c r="FA156" s="577"/>
      <c r="FB156" s="577"/>
      <c r="FC156" s="577"/>
      <c r="FD156" s="577"/>
      <c r="FE156" s="577"/>
      <c r="FF156" s="577"/>
      <c r="FG156" s="577"/>
      <c r="FH156" s="577"/>
      <c r="FI156" s="577"/>
      <c r="FJ156" s="577"/>
      <c r="FK156" s="577"/>
      <c r="FL156" s="577"/>
      <c r="FM156" s="577"/>
      <c r="FN156" s="577"/>
      <c r="FO156" s="577"/>
      <c r="FP156" s="577"/>
      <c r="FQ156" s="577"/>
      <c r="FR156" s="577"/>
      <c r="FS156" s="577"/>
      <c r="FT156" s="577"/>
      <c r="FU156" s="577"/>
      <c r="FV156" s="577"/>
      <c r="FW156" s="577"/>
      <c r="FX156" s="577"/>
      <c r="FY156" s="577"/>
      <c r="FZ156" s="577"/>
      <c r="GA156" s="577"/>
      <c r="GB156" s="577"/>
      <c r="GC156" s="577"/>
      <c r="GD156" s="577"/>
      <c r="GE156" s="577"/>
      <c r="GF156" s="577"/>
      <c r="GG156" s="577"/>
      <c r="GH156" s="577"/>
      <c r="GI156" s="577"/>
      <c r="GJ156" s="577"/>
      <c r="GK156" s="577"/>
      <c r="GL156" s="577"/>
      <c r="GM156" s="577"/>
      <c r="GN156" s="577"/>
      <c r="GO156" s="577"/>
      <c r="GP156" s="577"/>
      <c r="GQ156" s="577"/>
      <c r="GR156" s="577"/>
      <c r="GS156" s="577"/>
      <c r="GT156" s="577"/>
      <c r="GU156" s="577"/>
      <c r="GV156" s="577"/>
      <c r="GW156" s="577"/>
      <c r="GX156" s="577"/>
      <c r="GY156" s="577"/>
      <c r="GZ156" s="577"/>
      <c r="HA156" s="577"/>
      <c r="HB156" s="577"/>
      <c r="HC156" s="577"/>
      <c r="HD156" s="577"/>
      <c r="HE156" s="577"/>
      <c r="HF156" s="577"/>
      <c r="HG156" s="577"/>
      <c r="HH156" s="577"/>
      <c r="HI156" s="577"/>
      <c r="HJ156" s="577"/>
      <c r="HK156" s="577"/>
      <c r="HL156" s="577"/>
      <c r="HM156" s="577"/>
      <c r="HN156" s="577"/>
      <c r="HO156" s="577"/>
      <c r="HP156" s="577"/>
      <c r="HQ156" s="577"/>
      <c r="HR156" s="577"/>
      <c r="HS156" s="577"/>
      <c r="HT156" s="577"/>
      <c r="HU156" s="577"/>
      <c r="HV156" s="577"/>
      <c r="HW156" s="577"/>
      <c r="HX156" s="577"/>
      <c r="HY156" s="577"/>
      <c r="HZ156" s="577"/>
      <c r="IA156" s="577"/>
      <c r="IB156" s="577"/>
      <c r="IC156" s="577"/>
      <c r="ID156" s="577"/>
      <c r="IE156" s="577"/>
      <c r="IF156" s="577"/>
      <c r="IG156" s="577"/>
      <c r="IH156" s="577"/>
      <c r="II156" s="577"/>
      <c r="IJ156" s="577"/>
      <c r="IK156" s="577"/>
      <c r="IL156" s="577"/>
      <c r="IM156" s="577"/>
    </row>
    <row r="157" spans="1:247" s="578" customFormat="1" ht="63" customHeight="1" x14ac:dyDescent="0.2">
      <c r="A157" s="569"/>
      <c r="B157" s="569" t="s">
        <v>740</v>
      </c>
      <c r="C157" s="583" t="s">
        <v>207</v>
      </c>
      <c r="D157" s="586"/>
      <c r="E157" s="594" t="s">
        <v>120</v>
      </c>
      <c r="F157" s="594"/>
      <c r="G157" s="586" t="s">
        <v>681</v>
      </c>
      <c r="H157" s="588"/>
      <c r="I157" s="586" t="s">
        <v>56</v>
      </c>
      <c r="J157" s="586" t="s">
        <v>56</v>
      </c>
      <c r="K157" s="1354" t="s">
        <v>1214</v>
      </c>
      <c r="L157" s="598" t="s">
        <v>31</v>
      </c>
      <c r="M157" s="595"/>
      <c r="N157" s="610"/>
      <c r="O157" s="982"/>
      <c r="P157" s="610">
        <v>16</v>
      </c>
      <c r="Q157" s="1372"/>
      <c r="R157" s="1370"/>
      <c r="S157" s="597"/>
      <c r="T157" s="1328" t="s">
        <v>1250</v>
      </c>
      <c r="U157" s="1328" t="s">
        <v>1251</v>
      </c>
      <c r="V157" s="596">
        <v>1</v>
      </c>
      <c r="W157" s="570" t="s">
        <v>311</v>
      </c>
      <c r="X157" s="570"/>
      <c r="Y157" s="570"/>
      <c r="Z157" s="571">
        <v>1</v>
      </c>
      <c r="AA157" s="572" t="s">
        <v>314</v>
      </c>
      <c r="AB157" s="572" t="s">
        <v>312</v>
      </c>
      <c r="AC157" s="1437" t="s">
        <v>353</v>
      </c>
      <c r="AD157" s="1495" t="s">
        <v>1252</v>
      </c>
      <c r="AE157" s="1486" t="str">
        <f t="shared" si="11"/>
        <v>100% CT= DM devoir maison en temps libre
plusieurs jours pour composer
dépôt sujet ert restitution copie sur CELENE</v>
      </c>
      <c r="AF157" s="1460">
        <v>1</v>
      </c>
      <c r="AG157" s="596" t="s">
        <v>314</v>
      </c>
      <c r="AH157" s="596" t="s">
        <v>312</v>
      </c>
      <c r="AI157" s="596" t="s">
        <v>353</v>
      </c>
      <c r="AJ157" s="571">
        <v>1</v>
      </c>
      <c r="AK157" s="572" t="s">
        <v>314</v>
      </c>
      <c r="AL157" s="572" t="s">
        <v>312</v>
      </c>
      <c r="AM157" s="572" t="s">
        <v>353</v>
      </c>
      <c r="AN157" s="591" t="s">
        <v>596</v>
      </c>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c r="EA157" s="577"/>
      <c r="EB157" s="577"/>
      <c r="EC157" s="577"/>
      <c r="ED157" s="577"/>
      <c r="EE157" s="577"/>
      <c r="EF157" s="577"/>
      <c r="EG157" s="577"/>
      <c r="EH157" s="577"/>
      <c r="EI157" s="577"/>
      <c r="EJ157" s="577"/>
      <c r="EK157" s="577"/>
      <c r="EL157" s="577"/>
      <c r="EM157" s="577"/>
      <c r="EN157" s="577"/>
      <c r="EO157" s="577"/>
      <c r="EP157" s="577"/>
      <c r="EQ157" s="577"/>
      <c r="ER157" s="577"/>
      <c r="ES157" s="577"/>
      <c r="ET157" s="577"/>
      <c r="EU157" s="577"/>
      <c r="EV157" s="577"/>
      <c r="EW157" s="577"/>
      <c r="EX157" s="577"/>
      <c r="EY157" s="577"/>
      <c r="EZ157" s="577"/>
      <c r="FA157" s="577"/>
      <c r="FB157" s="577"/>
      <c r="FC157" s="577"/>
      <c r="FD157" s="577"/>
      <c r="FE157" s="577"/>
      <c r="FF157" s="577"/>
      <c r="FG157" s="577"/>
      <c r="FH157" s="577"/>
      <c r="FI157" s="577"/>
      <c r="FJ157" s="577"/>
      <c r="FK157" s="577"/>
      <c r="FL157" s="577"/>
      <c r="FM157" s="577"/>
      <c r="FN157" s="577"/>
      <c r="FO157" s="577"/>
      <c r="FP157" s="577"/>
      <c r="FQ157" s="577"/>
      <c r="FR157" s="577"/>
      <c r="FS157" s="577"/>
      <c r="FT157" s="577"/>
      <c r="FU157" s="577"/>
      <c r="FV157" s="577"/>
      <c r="FW157" s="577"/>
      <c r="FX157" s="577"/>
      <c r="FY157" s="577"/>
      <c r="FZ157" s="577"/>
      <c r="GA157" s="577"/>
      <c r="GB157" s="577"/>
      <c r="GC157" s="577"/>
      <c r="GD157" s="577"/>
      <c r="GE157" s="577"/>
      <c r="GF157" s="577"/>
      <c r="GG157" s="577"/>
      <c r="GH157" s="577"/>
      <c r="GI157" s="577"/>
      <c r="GJ157" s="577"/>
      <c r="GK157" s="577"/>
      <c r="GL157" s="577"/>
      <c r="GM157" s="577"/>
      <c r="GN157" s="577"/>
      <c r="GO157" s="577"/>
      <c r="GP157" s="577"/>
      <c r="GQ157" s="577"/>
      <c r="GR157" s="577"/>
      <c r="GS157" s="577"/>
      <c r="GT157" s="577"/>
      <c r="GU157" s="577"/>
      <c r="GV157" s="577"/>
      <c r="GW157" s="577"/>
      <c r="GX157" s="577"/>
      <c r="GY157" s="577"/>
      <c r="GZ157" s="577"/>
      <c r="HA157" s="577"/>
      <c r="HB157" s="577"/>
      <c r="HC157" s="577"/>
      <c r="HD157" s="577"/>
      <c r="HE157" s="577"/>
      <c r="HF157" s="577"/>
      <c r="HG157" s="577"/>
      <c r="HH157" s="577"/>
      <c r="HI157" s="577"/>
      <c r="HJ157" s="577"/>
      <c r="HK157" s="577"/>
      <c r="HL157" s="577"/>
      <c r="HM157" s="577"/>
      <c r="HN157" s="577"/>
      <c r="HO157" s="577"/>
      <c r="HP157" s="577"/>
      <c r="HQ157" s="577"/>
      <c r="HR157" s="577"/>
      <c r="HS157" s="577"/>
      <c r="HT157" s="577"/>
      <c r="HU157" s="577"/>
      <c r="HV157" s="577"/>
      <c r="HW157" s="577"/>
      <c r="HX157" s="577"/>
      <c r="HY157" s="577"/>
      <c r="HZ157" s="577"/>
      <c r="IA157" s="577"/>
      <c r="IB157" s="577"/>
      <c r="IC157" s="577"/>
      <c r="ID157" s="577"/>
      <c r="IE157" s="577"/>
      <c r="IF157" s="577"/>
      <c r="IG157" s="577"/>
      <c r="IH157" s="577"/>
      <c r="II157" s="577"/>
      <c r="IJ157" s="577"/>
      <c r="IK157" s="577"/>
      <c r="IL157" s="577"/>
      <c r="IM157" s="577"/>
    </row>
    <row r="158" spans="1:247" s="578" customFormat="1" ht="48.75" customHeight="1" x14ac:dyDescent="0.2">
      <c r="A158" s="569"/>
      <c r="B158" s="569" t="s">
        <v>385</v>
      </c>
      <c r="C158" s="583" t="s">
        <v>739</v>
      </c>
      <c r="D158" s="586" t="s">
        <v>799</v>
      </c>
      <c r="E158" s="594" t="s">
        <v>120</v>
      </c>
      <c r="F158" s="675" t="s">
        <v>741</v>
      </c>
      <c r="G158" s="586" t="s">
        <v>700</v>
      </c>
      <c r="H158" s="588"/>
      <c r="I158" s="586" t="s">
        <v>56</v>
      </c>
      <c r="J158" s="586" t="s">
        <v>56</v>
      </c>
      <c r="K158" s="1368" t="s">
        <v>1216</v>
      </c>
      <c r="L158" s="598" t="s">
        <v>742</v>
      </c>
      <c r="M158" s="595"/>
      <c r="N158" s="610">
        <v>18</v>
      </c>
      <c r="O158" s="982"/>
      <c r="P158" s="610"/>
      <c r="Q158" s="1372"/>
      <c r="R158" s="1370"/>
      <c r="S158" s="597"/>
      <c r="T158" s="1318" t="s">
        <v>1197</v>
      </c>
      <c r="U158" s="1318" t="s">
        <v>1235</v>
      </c>
      <c r="V158" s="596">
        <v>1</v>
      </c>
      <c r="W158" s="570" t="s">
        <v>311</v>
      </c>
      <c r="X158" s="570"/>
      <c r="Y158" s="570"/>
      <c r="Z158" s="571">
        <v>1</v>
      </c>
      <c r="AA158" s="572" t="s">
        <v>314</v>
      </c>
      <c r="AB158" s="572" t="s">
        <v>312</v>
      </c>
      <c r="AC158" s="1437" t="s">
        <v>353</v>
      </c>
      <c r="AD158" s="1495" t="s">
        <v>1235</v>
      </c>
      <c r="AE158" s="1486" t="str">
        <f t="shared" si="11"/>
        <v>100% CT (dossier) dépôt du sujet et retour des copies sur CELENE</v>
      </c>
      <c r="AF158" s="1460">
        <v>1</v>
      </c>
      <c r="AG158" s="596" t="s">
        <v>314</v>
      </c>
      <c r="AH158" s="596" t="s">
        <v>312</v>
      </c>
      <c r="AI158" s="596" t="s">
        <v>353</v>
      </c>
      <c r="AJ158" s="571">
        <v>1</v>
      </c>
      <c r="AK158" s="572" t="s">
        <v>314</v>
      </c>
      <c r="AL158" s="572" t="s">
        <v>312</v>
      </c>
      <c r="AM158" s="572" t="s">
        <v>353</v>
      </c>
      <c r="AN158" s="591" t="s">
        <v>599</v>
      </c>
      <c r="AO158" s="577"/>
      <c r="AP158" s="577"/>
      <c r="AQ158" s="57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c r="EA158" s="577"/>
      <c r="EB158" s="577"/>
      <c r="EC158" s="577"/>
      <c r="ED158" s="577"/>
      <c r="EE158" s="577"/>
      <c r="EF158" s="577"/>
      <c r="EG158" s="577"/>
      <c r="EH158" s="577"/>
      <c r="EI158" s="577"/>
      <c r="EJ158" s="577"/>
      <c r="EK158" s="577"/>
      <c r="EL158" s="577"/>
      <c r="EM158" s="577"/>
      <c r="EN158" s="577"/>
      <c r="EO158" s="577"/>
      <c r="EP158" s="577"/>
      <c r="EQ158" s="577"/>
      <c r="ER158" s="577"/>
      <c r="ES158" s="577"/>
      <c r="ET158" s="577"/>
      <c r="EU158" s="577"/>
      <c r="EV158" s="577"/>
      <c r="EW158" s="577"/>
      <c r="EX158" s="577"/>
      <c r="EY158" s="577"/>
      <c r="EZ158" s="577"/>
      <c r="FA158" s="577"/>
      <c r="FB158" s="577"/>
      <c r="FC158" s="577"/>
      <c r="FD158" s="577"/>
      <c r="FE158" s="577"/>
      <c r="FF158" s="577"/>
      <c r="FG158" s="577"/>
      <c r="FH158" s="577"/>
      <c r="FI158" s="577"/>
      <c r="FJ158" s="577"/>
      <c r="FK158" s="577"/>
      <c r="FL158" s="577"/>
      <c r="FM158" s="577"/>
      <c r="FN158" s="577"/>
      <c r="FO158" s="577"/>
      <c r="FP158" s="577"/>
      <c r="FQ158" s="577"/>
      <c r="FR158" s="577"/>
      <c r="FS158" s="577"/>
      <c r="FT158" s="577"/>
      <c r="FU158" s="577"/>
      <c r="FV158" s="577"/>
      <c r="FW158" s="577"/>
      <c r="FX158" s="577"/>
      <c r="FY158" s="577"/>
      <c r="FZ158" s="577"/>
      <c r="GA158" s="577"/>
      <c r="GB158" s="577"/>
      <c r="GC158" s="577"/>
      <c r="GD158" s="577"/>
      <c r="GE158" s="577"/>
      <c r="GF158" s="577"/>
      <c r="GG158" s="577"/>
      <c r="GH158" s="577"/>
      <c r="GI158" s="577"/>
      <c r="GJ158" s="577"/>
      <c r="GK158" s="577"/>
      <c r="GL158" s="577"/>
      <c r="GM158" s="577"/>
      <c r="GN158" s="577"/>
      <c r="GO158" s="577"/>
      <c r="GP158" s="577"/>
      <c r="GQ158" s="577"/>
      <c r="GR158" s="577"/>
      <c r="GS158" s="577"/>
      <c r="GT158" s="577"/>
      <c r="GU158" s="577"/>
      <c r="GV158" s="577"/>
      <c r="GW158" s="577"/>
      <c r="GX158" s="577"/>
      <c r="GY158" s="577"/>
      <c r="GZ158" s="577"/>
      <c r="HA158" s="577"/>
      <c r="HB158" s="577"/>
      <c r="HC158" s="577"/>
      <c r="HD158" s="577"/>
      <c r="HE158" s="577"/>
      <c r="HF158" s="577"/>
      <c r="HG158" s="577"/>
      <c r="HH158" s="577"/>
      <c r="HI158" s="577"/>
      <c r="HJ158" s="577"/>
      <c r="HK158" s="577"/>
      <c r="HL158" s="577"/>
      <c r="HM158" s="577"/>
      <c r="HN158" s="577"/>
      <c r="HO158" s="577"/>
      <c r="HP158" s="577"/>
      <c r="HQ158" s="577"/>
      <c r="HR158" s="577"/>
      <c r="HS158" s="577"/>
      <c r="HT158" s="577"/>
      <c r="HU158" s="577"/>
      <c r="HV158" s="577"/>
      <c r="HW158" s="577"/>
      <c r="HX158" s="577"/>
      <c r="HY158" s="577"/>
      <c r="HZ158" s="577"/>
      <c r="IA158" s="577"/>
      <c r="IB158" s="577"/>
      <c r="IC158" s="577"/>
      <c r="ID158" s="577"/>
      <c r="IE158" s="577"/>
      <c r="IF158" s="577"/>
      <c r="IG158" s="577"/>
      <c r="IH158" s="577"/>
      <c r="II158" s="577"/>
      <c r="IJ158" s="577"/>
      <c r="IK158" s="577"/>
      <c r="IL158" s="577"/>
      <c r="IM158" s="577"/>
    </row>
    <row r="159" spans="1:247" s="521" customFormat="1" ht="34.5" customHeight="1" x14ac:dyDescent="0.2">
      <c r="A159" s="547" t="s">
        <v>743</v>
      </c>
      <c r="B159" s="547" t="s">
        <v>521</v>
      </c>
      <c r="C159" s="548" t="s">
        <v>477</v>
      </c>
      <c r="D159" s="549" t="s">
        <v>796</v>
      </c>
      <c r="E159" s="550" t="s">
        <v>682</v>
      </c>
      <c r="F159" s="550"/>
      <c r="G159" s="550"/>
      <c r="H159" s="551"/>
      <c r="I159" s="552">
        <f>+I$134+SUM(I160:I160:I164)</f>
        <v>30</v>
      </c>
      <c r="J159" s="552">
        <f>+J$134+SUM(J160:J160:J164)</f>
        <v>30</v>
      </c>
      <c r="K159" s="552"/>
      <c r="L159" s="651"/>
      <c r="M159" s="552"/>
      <c r="N159" s="553"/>
      <c r="O159" s="983"/>
      <c r="P159" s="553"/>
      <c r="Q159" s="1375"/>
      <c r="R159" s="1374"/>
      <c r="S159" s="553"/>
      <c r="T159" s="553"/>
      <c r="U159" s="553"/>
      <c r="V159" s="554"/>
      <c r="W159" s="555"/>
      <c r="X159" s="555"/>
      <c r="Y159" s="555"/>
      <c r="Z159" s="556"/>
      <c r="AA159" s="549"/>
      <c r="AB159" s="557"/>
      <c r="AC159" s="1432"/>
      <c r="AD159" s="1498"/>
      <c r="AE159" s="1499"/>
      <c r="AF159" s="1456"/>
      <c r="AG159" s="557"/>
      <c r="AH159" s="557"/>
      <c r="AI159" s="557"/>
      <c r="AJ159" s="559"/>
      <c r="AK159" s="557"/>
      <c r="AL159" s="557"/>
      <c r="AM159" s="557"/>
      <c r="AN159" s="560"/>
    </row>
    <row r="160" spans="1:247" s="578" customFormat="1" ht="73.5" customHeight="1" x14ac:dyDescent="0.2">
      <c r="A160" s="569" t="str">
        <f t="shared" ref="A160:G161" si="12">IF(A141="","",A141)</f>
        <v/>
      </c>
      <c r="B160" s="569" t="str">
        <f t="shared" si="12"/>
        <v>LLA4E10</v>
      </c>
      <c r="C160" s="583" t="str">
        <f t="shared" si="12"/>
        <v xml:space="preserve">Histoire médiévale : fondements socio-culturels de l’Occident médiéval </v>
      </c>
      <c r="D160" s="586" t="str">
        <f t="shared" si="12"/>
        <v>LOL4DH33
LOL4E10</v>
      </c>
      <c r="E160" s="594" t="str">
        <f t="shared" si="12"/>
        <v>UE de tronc commun</v>
      </c>
      <c r="F160" s="675" t="str">
        <f t="shared" si="12"/>
        <v>L2 Histoire, L2 Géorgraphie (CM uniquement)</v>
      </c>
      <c r="G160" s="586" t="str">
        <f t="shared" si="12"/>
        <v>HIST</v>
      </c>
      <c r="H160" s="588"/>
      <c r="I160" s="586">
        <v>6</v>
      </c>
      <c r="J160" s="586">
        <v>6</v>
      </c>
      <c r="K160" s="595" t="str">
        <f>IF(K141="","",K141)</f>
        <v>VERONESE Julien</v>
      </c>
      <c r="L160" s="598" t="str">
        <f>IF(L141="","",L141)</f>
        <v>21 : Histoire , civilisations, archéologie et art des mondes anciens et médiévaux</v>
      </c>
      <c r="M160" s="595"/>
      <c r="N160" s="610">
        <f t="shared" ref="N160:AN161" si="13">IF(N141="","",N141)</f>
        <v>24</v>
      </c>
      <c r="O160" s="982"/>
      <c r="P160" s="610">
        <f t="shared" si="13"/>
        <v>24</v>
      </c>
      <c r="Q160" s="1372"/>
      <c r="R160" s="1370" t="str">
        <f t="shared" ref="R160" si="14">IF(R141="","",R141)</f>
        <v/>
      </c>
      <c r="S160" s="597" t="str">
        <f t="shared" si="13"/>
        <v/>
      </c>
      <c r="T160" s="1318" t="str">
        <f t="shared" si="13"/>
        <v xml:space="preserve">50% CC + 50%CT
CT = DM devoir maison
dépôt devoirs et sujets sur CELENE </v>
      </c>
      <c r="U160" s="1321" t="s">
        <v>1150</v>
      </c>
      <c r="V160" s="596" t="str">
        <f t="shared" si="13"/>
        <v>50% CC
50% CT</v>
      </c>
      <c r="W160" s="570" t="str">
        <f t="shared" si="13"/>
        <v>Mixte</v>
      </c>
      <c r="X160" s="570" t="str">
        <f t="shared" si="13"/>
        <v>écrit + oral</v>
      </c>
      <c r="Y160" s="570" t="str">
        <f t="shared" si="13"/>
        <v>CT = écrit 4h00</v>
      </c>
      <c r="Z160" s="571">
        <f t="shared" si="13"/>
        <v>1</v>
      </c>
      <c r="AA160" s="572" t="str">
        <f t="shared" si="13"/>
        <v>CT</v>
      </c>
      <c r="AB160" s="572" t="str">
        <f t="shared" si="13"/>
        <v>Ecrit</v>
      </c>
      <c r="AC160" s="1437" t="str">
        <f t="shared" si="13"/>
        <v>4h00</v>
      </c>
      <c r="AD160" s="1517" t="str">
        <f>IF(AD141="","",AD141)</f>
        <v>100% CT = DM devoir maison en temps libre
dépôt sujet et copie sur CELENE</v>
      </c>
      <c r="AE160" s="1501" t="str">
        <f>IF(AE141="","",AE141)</f>
        <v>100% CT = DM devoir maison en temps libre
dépôt sujet et copie sur CELENE</v>
      </c>
      <c r="AF160" s="1460">
        <f t="shared" si="13"/>
        <v>1</v>
      </c>
      <c r="AG160" s="596" t="str">
        <f t="shared" si="13"/>
        <v>CT</v>
      </c>
      <c r="AH160" s="596" t="str">
        <f t="shared" si="13"/>
        <v>Ecrit</v>
      </c>
      <c r="AI160" s="596" t="str">
        <f t="shared" si="13"/>
        <v>4h00</v>
      </c>
      <c r="AJ160" s="571">
        <f t="shared" si="13"/>
        <v>1</v>
      </c>
      <c r="AK160" s="572" t="str">
        <f t="shared" si="13"/>
        <v>CT</v>
      </c>
      <c r="AL160" s="572" t="str">
        <f t="shared" si="13"/>
        <v>Ecrit</v>
      </c>
      <c r="AM160" s="572" t="str">
        <f t="shared" si="13"/>
        <v>4h00</v>
      </c>
      <c r="AN160" s="591" t="str">
        <f t="shared" si="13"/>
        <v>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c r="AO160" s="577"/>
      <c r="AP160" s="577"/>
      <c r="AQ160" s="57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c r="EA160" s="577"/>
      <c r="EB160" s="577"/>
      <c r="EC160" s="577"/>
      <c r="ED160" s="577"/>
      <c r="EE160" s="577"/>
      <c r="EF160" s="577"/>
      <c r="EG160" s="577"/>
      <c r="EH160" s="577"/>
      <c r="EI160" s="577"/>
      <c r="EJ160" s="577"/>
      <c r="EK160" s="577"/>
      <c r="EL160" s="577"/>
      <c r="EM160" s="577"/>
      <c r="EN160" s="577"/>
      <c r="EO160" s="577"/>
      <c r="EP160" s="577"/>
      <c r="EQ160" s="577"/>
      <c r="ER160" s="577"/>
      <c r="ES160" s="577"/>
      <c r="ET160" s="577"/>
      <c r="EU160" s="577"/>
      <c r="EV160" s="577"/>
      <c r="EW160" s="577"/>
      <c r="EX160" s="577"/>
      <c r="EY160" s="577"/>
      <c r="EZ160" s="577"/>
      <c r="FA160" s="577"/>
      <c r="FB160" s="577"/>
      <c r="FC160" s="577"/>
      <c r="FD160" s="577"/>
      <c r="FE160" s="577"/>
      <c r="FF160" s="577"/>
      <c r="FG160" s="577"/>
      <c r="FH160" s="577"/>
      <c r="FI160" s="577"/>
      <c r="FJ160" s="577"/>
      <c r="FK160" s="577"/>
      <c r="FL160" s="577"/>
      <c r="FM160" s="577"/>
      <c r="FN160" s="577"/>
      <c r="FO160" s="577"/>
      <c r="FP160" s="577"/>
      <c r="FQ160" s="577"/>
      <c r="FR160" s="577"/>
      <c r="FS160" s="577"/>
      <c r="FT160" s="577"/>
      <c r="FU160" s="577"/>
      <c r="FV160" s="577"/>
      <c r="FW160" s="577"/>
      <c r="FX160" s="577"/>
      <c r="FY160" s="577"/>
      <c r="FZ160" s="577"/>
      <c r="GA160" s="577"/>
      <c r="GB160" s="577"/>
      <c r="GC160" s="577"/>
      <c r="GD160" s="577"/>
      <c r="GE160" s="577"/>
      <c r="GF160" s="577"/>
      <c r="GG160" s="577"/>
      <c r="GH160" s="577"/>
      <c r="GI160" s="577"/>
      <c r="GJ160" s="577"/>
      <c r="GK160" s="577"/>
      <c r="GL160" s="577"/>
      <c r="GM160" s="577"/>
      <c r="GN160" s="577"/>
      <c r="GO160" s="577"/>
      <c r="GP160" s="577"/>
      <c r="GQ160" s="577"/>
      <c r="GR160" s="577"/>
      <c r="GS160" s="577"/>
      <c r="GT160" s="577"/>
      <c r="GU160" s="577"/>
      <c r="GV160" s="577"/>
      <c r="GW160" s="577"/>
      <c r="GX160" s="577"/>
      <c r="GY160" s="577"/>
      <c r="GZ160" s="577"/>
      <c r="HA160" s="577"/>
      <c r="HB160" s="577"/>
      <c r="HC160" s="577"/>
      <c r="HD160" s="577"/>
      <c r="HE160" s="577"/>
      <c r="HF160" s="577"/>
      <c r="HG160" s="577"/>
      <c r="HH160" s="577"/>
      <c r="HI160" s="577"/>
      <c r="HJ160" s="577"/>
      <c r="HK160" s="577"/>
      <c r="HL160" s="577"/>
      <c r="HM160" s="577"/>
      <c r="HN160" s="577"/>
      <c r="HO160" s="577"/>
      <c r="HP160" s="577"/>
      <c r="HQ160" s="577"/>
      <c r="HR160" s="577"/>
      <c r="HS160" s="577"/>
      <c r="HT160" s="577"/>
      <c r="HU160" s="577"/>
      <c r="HV160" s="577"/>
      <c r="HW160" s="577"/>
      <c r="HX160" s="577"/>
      <c r="HY160" s="577"/>
      <c r="HZ160" s="577"/>
      <c r="IA160" s="577"/>
      <c r="IB160" s="577"/>
      <c r="IC160" s="577"/>
      <c r="ID160" s="577"/>
      <c r="IE160" s="577"/>
      <c r="IF160" s="577"/>
      <c r="IG160" s="577"/>
      <c r="IH160" s="577"/>
      <c r="II160" s="577"/>
      <c r="IJ160" s="577"/>
      <c r="IK160" s="577"/>
      <c r="IL160" s="577"/>
      <c r="IM160" s="577"/>
    </row>
    <row r="161" spans="1:247" s="578" customFormat="1" ht="73.5" customHeight="1" x14ac:dyDescent="0.2">
      <c r="A161" s="569" t="str">
        <f t="shared" si="12"/>
        <v/>
      </c>
      <c r="B161" s="569" t="str">
        <f t="shared" si="12"/>
        <v>LLA4E20</v>
      </c>
      <c r="C161" s="583" t="str">
        <f t="shared" si="12"/>
        <v>Histoire contemporaine : fondements politiques et sociaux</v>
      </c>
      <c r="D161" s="586" t="str">
        <f t="shared" si="12"/>
        <v>DOL4DH12
LOL4DH18
LOL4E20</v>
      </c>
      <c r="E161" s="594" t="str">
        <f t="shared" si="12"/>
        <v>UE de tronc commun</v>
      </c>
      <c r="F161" s="675" t="str">
        <f t="shared" si="12"/>
        <v>DEG</v>
      </c>
      <c r="G161" s="586" t="str">
        <f t="shared" si="12"/>
        <v>HIST</v>
      </c>
      <c r="H161" s="588"/>
      <c r="I161" s="586">
        <v>6</v>
      </c>
      <c r="J161" s="586">
        <v>6</v>
      </c>
      <c r="K161" s="595" t="str">
        <f>IF(K142="","",K142)</f>
        <v>NADAUD Eric</v>
      </c>
      <c r="L161" s="598" t="str">
        <f>IF(L142="","",L142)</f>
        <v>22</v>
      </c>
      <c r="M161" s="595" t="str">
        <f>IF(M142="","",M142)</f>
        <v/>
      </c>
      <c r="N161" s="610">
        <f t="shared" si="13"/>
        <v>24</v>
      </c>
      <c r="O161" s="982"/>
      <c r="P161" s="1376">
        <f t="shared" si="13"/>
        <v>24</v>
      </c>
      <c r="Q161" s="1376"/>
      <c r="R161" s="1377" t="str">
        <f t="shared" ref="R161" si="15">IF(R142="","",R142)</f>
        <v/>
      </c>
      <c r="S161" s="597" t="str">
        <f t="shared" si="13"/>
        <v/>
      </c>
      <c r="T161" s="1318" t="s">
        <v>1157</v>
      </c>
      <c r="U161" s="1321" t="s">
        <v>1158</v>
      </c>
      <c r="V161" s="596" t="str">
        <f t="shared" si="13"/>
        <v>50% CC
50% CT</v>
      </c>
      <c r="W161" s="570" t="str">
        <f t="shared" si="13"/>
        <v>Mixte</v>
      </c>
      <c r="X161" s="570" t="str">
        <f t="shared" si="13"/>
        <v>écrit + oral</v>
      </c>
      <c r="Y161" s="570" t="str">
        <f t="shared" si="13"/>
        <v>CT = écrit 4h00</v>
      </c>
      <c r="Z161" s="571">
        <f t="shared" si="13"/>
        <v>1</v>
      </c>
      <c r="AA161" s="572" t="str">
        <f t="shared" si="13"/>
        <v>CT</v>
      </c>
      <c r="AB161" s="572" t="str">
        <f t="shared" si="13"/>
        <v>Ecrit</v>
      </c>
      <c r="AC161" s="1437" t="str">
        <f t="shared" si="13"/>
        <v>4h00</v>
      </c>
      <c r="AD161" s="1517" t="s">
        <v>1183</v>
      </c>
      <c r="AE161" s="1501" t="s">
        <v>1183</v>
      </c>
      <c r="AF161" s="1460">
        <f t="shared" si="13"/>
        <v>1</v>
      </c>
      <c r="AG161" s="596" t="str">
        <f t="shared" si="13"/>
        <v>CT</v>
      </c>
      <c r="AH161" s="596" t="str">
        <f t="shared" si="13"/>
        <v>Ecrit</v>
      </c>
      <c r="AI161" s="596" t="str">
        <f t="shared" si="13"/>
        <v>4h00</v>
      </c>
      <c r="AJ161" s="571">
        <f t="shared" si="13"/>
        <v>1</v>
      </c>
      <c r="AK161" s="572" t="str">
        <f t="shared" si="13"/>
        <v>CT</v>
      </c>
      <c r="AL161" s="572" t="str">
        <f t="shared" si="13"/>
        <v>Ecrit</v>
      </c>
      <c r="AM161" s="572" t="str">
        <f t="shared" si="13"/>
        <v>4h00</v>
      </c>
      <c r="AN161" s="591" t="str">
        <f t="shared" si="13"/>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c r="AO161" s="577"/>
      <c r="AP161" s="577"/>
      <c r="AQ161" s="57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c r="EA161" s="577"/>
      <c r="EB161" s="577"/>
      <c r="EC161" s="577"/>
      <c r="ED161" s="577"/>
      <c r="EE161" s="577"/>
      <c r="EF161" s="577"/>
      <c r="EG161" s="577"/>
      <c r="EH161" s="577"/>
      <c r="EI161" s="577"/>
      <c r="EJ161" s="577"/>
      <c r="EK161" s="577"/>
      <c r="EL161" s="577"/>
      <c r="EM161" s="577"/>
      <c r="EN161" s="577"/>
      <c r="EO161" s="577"/>
      <c r="EP161" s="577"/>
      <c r="EQ161" s="577"/>
      <c r="ER161" s="577"/>
      <c r="ES161" s="577"/>
      <c r="ET161" s="577"/>
      <c r="EU161" s="577"/>
      <c r="EV161" s="577"/>
      <c r="EW161" s="577"/>
      <c r="EX161" s="577"/>
      <c r="EY161" s="577"/>
      <c r="EZ161" s="577"/>
      <c r="FA161" s="577"/>
      <c r="FB161" s="577"/>
      <c r="FC161" s="577"/>
      <c r="FD161" s="577"/>
      <c r="FE161" s="577"/>
      <c r="FF161" s="577"/>
      <c r="FG161" s="577"/>
      <c r="FH161" s="577"/>
      <c r="FI161" s="577"/>
      <c r="FJ161" s="577"/>
      <c r="FK161" s="577"/>
      <c r="FL161" s="577"/>
      <c r="FM161" s="577"/>
      <c r="FN161" s="577"/>
      <c r="FO161" s="577"/>
      <c r="FP161" s="577"/>
      <c r="FQ161" s="577"/>
      <c r="FR161" s="577"/>
      <c r="FS161" s="577"/>
      <c r="FT161" s="577"/>
      <c r="FU161" s="577"/>
      <c r="FV161" s="577"/>
      <c r="FW161" s="577"/>
      <c r="FX161" s="577"/>
      <c r="FY161" s="577"/>
      <c r="FZ161" s="577"/>
      <c r="GA161" s="577"/>
      <c r="GB161" s="577"/>
      <c r="GC161" s="577"/>
      <c r="GD161" s="577"/>
      <c r="GE161" s="577"/>
      <c r="GF161" s="577"/>
      <c r="GG161" s="577"/>
      <c r="GH161" s="577"/>
      <c r="GI161" s="577"/>
      <c r="GJ161" s="577"/>
      <c r="GK161" s="577"/>
      <c r="GL161" s="577"/>
      <c r="GM161" s="577"/>
      <c r="GN161" s="577"/>
      <c r="GO161" s="577"/>
      <c r="GP161" s="577"/>
      <c r="GQ161" s="577"/>
      <c r="GR161" s="577"/>
      <c r="GS161" s="577"/>
      <c r="GT161" s="577"/>
      <c r="GU161" s="577"/>
      <c r="GV161" s="577"/>
      <c r="GW161" s="577"/>
      <c r="GX161" s="577"/>
      <c r="GY161" s="577"/>
      <c r="GZ161" s="577"/>
      <c r="HA161" s="577"/>
      <c r="HB161" s="577"/>
      <c r="HC161" s="577"/>
      <c r="HD161" s="577"/>
      <c r="HE161" s="577"/>
      <c r="HF161" s="577"/>
      <c r="HG161" s="577"/>
      <c r="HH161" s="577"/>
      <c r="HI161" s="577"/>
      <c r="HJ161" s="577"/>
      <c r="HK161" s="577"/>
      <c r="HL161" s="577"/>
      <c r="HM161" s="577"/>
      <c r="HN161" s="577"/>
      <c r="HO161" s="577"/>
      <c r="HP161" s="577"/>
      <c r="HQ161" s="577"/>
      <c r="HR161" s="577"/>
      <c r="HS161" s="577"/>
      <c r="HT161" s="577"/>
      <c r="HU161" s="577"/>
      <c r="HV161" s="577"/>
      <c r="HW161" s="577"/>
      <c r="HX161" s="577"/>
      <c r="HY161" s="577"/>
      <c r="HZ161" s="577"/>
      <c r="IA161" s="577"/>
      <c r="IB161" s="577"/>
      <c r="IC161" s="577"/>
      <c r="ID161" s="577"/>
      <c r="IE161" s="577"/>
      <c r="IF161" s="577"/>
      <c r="IG161" s="577"/>
      <c r="IH161" s="577"/>
      <c r="II161" s="577"/>
      <c r="IJ161" s="577"/>
      <c r="IK161" s="577"/>
      <c r="IL161" s="577"/>
      <c r="IM161" s="577"/>
    </row>
    <row r="162" spans="1:247" s="578" customFormat="1" ht="73.5" customHeight="1" x14ac:dyDescent="0.2">
      <c r="A162" s="569"/>
      <c r="B162" s="569" t="s">
        <v>749</v>
      </c>
      <c r="C162" s="583" t="s">
        <v>212</v>
      </c>
      <c r="D162" s="586" t="s">
        <v>786</v>
      </c>
      <c r="E162" s="594" t="s">
        <v>120</v>
      </c>
      <c r="F162" s="538" t="s">
        <v>781</v>
      </c>
      <c r="G162" s="586" t="s">
        <v>681</v>
      </c>
      <c r="H162" s="588"/>
      <c r="I162" s="586">
        <v>2</v>
      </c>
      <c r="J162" s="586">
        <v>2</v>
      </c>
      <c r="K162" s="724" t="s">
        <v>731</v>
      </c>
      <c r="L162" s="598" t="s">
        <v>42</v>
      </c>
      <c r="M162" s="595"/>
      <c r="N162" s="610">
        <v>15</v>
      </c>
      <c r="O162" s="982"/>
      <c r="P162" s="1372"/>
      <c r="Q162" s="1372"/>
      <c r="R162" s="1378"/>
      <c r="S162" s="1370"/>
      <c r="T162" s="1328" t="s">
        <v>1136</v>
      </c>
      <c r="U162" s="1318" t="s">
        <v>1136</v>
      </c>
      <c r="V162" s="596">
        <v>1</v>
      </c>
      <c r="W162" s="570" t="s">
        <v>314</v>
      </c>
      <c r="X162" s="570" t="s">
        <v>312</v>
      </c>
      <c r="Y162" s="570" t="s">
        <v>353</v>
      </c>
      <c r="Z162" s="571">
        <v>1</v>
      </c>
      <c r="AA162" s="572" t="s">
        <v>314</v>
      </c>
      <c r="AB162" s="572" t="s">
        <v>312</v>
      </c>
      <c r="AC162" s="1437" t="s">
        <v>353</v>
      </c>
      <c r="AD162" s="1495" t="s">
        <v>1135</v>
      </c>
      <c r="AE162" s="1486" t="str">
        <f t="shared" ref="AE162" si="16">+AD162</f>
        <v>100% CT= DM devoir maison en temps libre
9 jours pour composer
dépôt sujet sur CELENE le xx/06/2021
restitution avant le xx/06/2021</v>
      </c>
      <c r="AF162" s="1460">
        <v>1</v>
      </c>
      <c r="AG162" s="596" t="s">
        <v>314</v>
      </c>
      <c r="AH162" s="596" t="s">
        <v>312</v>
      </c>
      <c r="AI162" s="596" t="s">
        <v>353</v>
      </c>
      <c r="AJ162" s="571">
        <v>1</v>
      </c>
      <c r="AK162" s="572" t="s">
        <v>314</v>
      </c>
      <c r="AL162" s="572" t="s">
        <v>312</v>
      </c>
      <c r="AM162" s="572" t="s">
        <v>353</v>
      </c>
      <c r="AN162" s="591" t="s">
        <v>600</v>
      </c>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c r="EA162" s="577"/>
      <c r="EB162" s="577"/>
      <c r="EC162" s="577"/>
      <c r="ED162" s="577"/>
      <c r="EE162" s="577"/>
      <c r="EF162" s="577"/>
      <c r="EG162" s="577"/>
      <c r="EH162" s="577"/>
      <c r="EI162" s="577"/>
      <c r="EJ162" s="577"/>
      <c r="EK162" s="577"/>
      <c r="EL162" s="577"/>
      <c r="EM162" s="577"/>
      <c r="EN162" s="577"/>
      <c r="EO162" s="577"/>
      <c r="EP162" s="577"/>
      <c r="EQ162" s="577"/>
      <c r="ER162" s="577"/>
      <c r="ES162" s="577"/>
      <c r="ET162" s="577"/>
      <c r="EU162" s="577"/>
      <c r="EV162" s="577"/>
      <c r="EW162" s="577"/>
      <c r="EX162" s="577"/>
      <c r="EY162" s="577"/>
      <c r="EZ162" s="577"/>
      <c r="FA162" s="577"/>
      <c r="FB162" s="577"/>
      <c r="FC162" s="577"/>
      <c r="FD162" s="577"/>
      <c r="FE162" s="577"/>
      <c r="FF162" s="577"/>
      <c r="FG162" s="577"/>
      <c r="FH162" s="577"/>
      <c r="FI162" s="577"/>
      <c r="FJ162" s="577"/>
      <c r="FK162" s="577"/>
      <c r="FL162" s="577"/>
      <c r="FM162" s="577"/>
      <c r="FN162" s="577"/>
      <c r="FO162" s="577"/>
      <c r="FP162" s="577"/>
      <c r="FQ162" s="577"/>
      <c r="FR162" s="577"/>
      <c r="FS162" s="577"/>
      <c r="FT162" s="577"/>
      <c r="FU162" s="577"/>
      <c r="FV162" s="577"/>
      <c r="FW162" s="577"/>
      <c r="FX162" s="577"/>
      <c r="FY162" s="577"/>
      <c r="FZ162" s="577"/>
      <c r="GA162" s="577"/>
      <c r="GB162" s="577"/>
      <c r="GC162" s="577"/>
      <c r="GD162" s="577"/>
      <c r="GE162" s="577"/>
      <c r="GF162" s="577"/>
      <c r="GG162" s="577"/>
      <c r="GH162" s="577"/>
      <c r="GI162" s="577"/>
      <c r="GJ162" s="577"/>
      <c r="GK162" s="577"/>
      <c r="GL162" s="577"/>
      <c r="GM162" s="577"/>
      <c r="GN162" s="577"/>
      <c r="GO162" s="577"/>
      <c r="GP162" s="577"/>
      <c r="GQ162" s="577"/>
      <c r="GR162" s="577"/>
      <c r="GS162" s="577"/>
      <c r="GT162" s="577"/>
      <c r="GU162" s="577"/>
      <c r="GV162" s="577"/>
      <c r="GW162" s="577"/>
      <c r="GX162" s="577"/>
      <c r="GY162" s="577"/>
      <c r="GZ162" s="577"/>
      <c r="HA162" s="577"/>
      <c r="HB162" s="577"/>
      <c r="HC162" s="577"/>
      <c r="HD162" s="577"/>
      <c r="HE162" s="577"/>
      <c r="HF162" s="577"/>
      <c r="HG162" s="577"/>
      <c r="HH162" s="577"/>
      <c r="HI162" s="577"/>
      <c r="HJ162" s="577"/>
      <c r="HK162" s="577"/>
      <c r="HL162" s="577"/>
      <c r="HM162" s="577"/>
      <c r="HN162" s="577"/>
      <c r="HO162" s="577"/>
      <c r="HP162" s="577"/>
      <c r="HQ162" s="577"/>
      <c r="HR162" s="577"/>
      <c r="HS162" s="577"/>
      <c r="HT162" s="577"/>
      <c r="HU162" s="577"/>
      <c r="HV162" s="577"/>
      <c r="HW162" s="577"/>
      <c r="HX162" s="577"/>
      <c r="HY162" s="577"/>
      <c r="HZ162" s="577"/>
      <c r="IA162" s="577"/>
      <c r="IB162" s="577"/>
      <c r="IC162" s="577"/>
      <c r="ID162" s="577"/>
      <c r="IE162" s="577"/>
      <c r="IF162" s="577"/>
      <c r="IG162" s="577"/>
      <c r="IH162" s="577"/>
      <c r="II162" s="577"/>
      <c r="IJ162" s="577"/>
      <c r="IK162" s="577"/>
      <c r="IL162" s="577"/>
      <c r="IM162" s="577"/>
    </row>
    <row r="163" spans="1:247" s="578" customFormat="1" ht="34.5" customHeight="1" x14ac:dyDescent="0.2">
      <c r="A163" s="569"/>
      <c r="B163" s="569" t="s">
        <v>750</v>
      </c>
      <c r="C163" s="583" t="s">
        <v>210</v>
      </c>
      <c r="D163" s="586" t="s">
        <v>785</v>
      </c>
      <c r="E163" s="594" t="s">
        <v>120</v>
      </c>
      <c r="F163" s="538" t="s">
        <v>781</v>
      </c>
      <c r="G163" s="586" t="s">
        <v>102</v>
      </c>
      <c r="H163" s="588"/>
      <c r="I163" s="586">
        <v>3</v>
      </c>
      <c r="J163" s="586">
        <v>3</v>
      </c>
      <c r="K163" s="595" t="s">
        <v>816</v>
      </c>
      <c r="L163" s="598" t="s">
        <v>782</v>
      </c>
      <c r="M163" s="595"/>
      <c r="N163" s="610">
        <v>30</v>
      </c>
      <c r="O163" s="982"/>
      <c r="P163" s="1372"/>
      <c r="Q163" s="1372"/>
      <c r="R163" s="1378"/>
      <c r="S163" s="1370"/>
      <c r="T163" s="1319" t="s">
        <v>375</v>
      </c>
      <c r="U163" s="1319" t="s">
        <v>375</v>
      </c>
      <c r="V163" s="596" t="s">
        <v>375</v>
      </c>
      <c r="W163" s="570" t="s">
        <v>375</v>
      </c>
      <c r="X163" s="570" t="s">
        <v>375</v>
      </c>
      <c r="Y163" s="570" t="s">
        <v>375</v>
      </c>
      <c r="Z163" s="571" t="s">
        <v>375</v>
      </c>
      <c r="AA163" s="572" t="s">
        <v>375</v>
      </c>
      <c r="AB163" s="572" t="s">
        <v>375</v>
      </c>
      <c r="AC163" s="1437" t="s">
        <v>375</v>
      </c>
      <c r="AD163" s="1504" t="s">
        <v>375</v>
      </c>
      <c r="AE163" s="1486" t="str">
        <f>+AD163</f>
        <v>voir modalités en DEG</v>
      </c>
      <c r="AF163" s="1460" t="s">
        <v>375</v>
      </c>
      <c r="AG163" s="596" t="s">
        <v>375</v>
      </c>
      <c r="AH163" s="596" t="s">
        <v>375</v>
      </c>
      <c r="AI163" s="596" t="s">
        <v>375</v>
      </c>
      <c r="AJ163" s="571" t="s">
        <v>375</v>
      </c>
      <c r="AK163" s="572" t="s">
        <v>375</v>
      </c>
      <c r="AL163" s="572" t="s">
        <v>375</v>
      </c>
      <c r="AM163" s="572" t="s">
        <v>375</v>
      </c>
      <c r="AN163" s="591"/>
      <c r="AO163" s="577"/>
      <c r="AP163" s="577"/>
      <c r="AQ163" s="577"/>
      <c r="AR163" s="577"/>
      <c r="AS163" s="577"/>
      <c r="AT163" s="577"/>
      <c r="AU163" s="577"/>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c r="DG163" s="577"/>
      <c r="DH163" s="577"/>
      <c r="DI163" s="577"/>
      <c r="DJ163" s="577"/>
      <c r="DK163" s="577"/>
      <c r="DL163" s="577"/>
      <c r="DM163" s="577"/>
      <c r="DN163" s="577"/>
      <c r="DO163" s="577"/>
      <c r="DP163" s="577"/>
      <c r="DQ163" s="577"/>
      <c r="DR163" s="577"/>
      <c r="DS163" s="577"/>
      <c r="DT163" s="577"/>
      <c r="DU163" s="577"/>
      <c r="DV163" s="577"/>
      <c r="DW163" s="577"/>
      <c r="DX163" s="577"/>
      <c r="DY163" s="577"/>
      <c r="DZ163" s="577"/>
      <c r="EA163" s="577"/>
      <c r="EB163" s="577"/>
      <c r="EC163" s="577"/>
      <c r="ED163" s="577"/>
      <c r="EE163" s="577"/>
      <c r="EF163" s="577"/>
      <c r="EG163" s="577"/>
      <c r="EH163" s="577"/>
      <c r="EI163" s="577"/>
      <c r="EJ163" s="577"/>
      <c r="EK163" s="577"/>
      <c r="EL163" s="577"/>
      <c r="EM163" s="577"/>
      <c r="EN163" s="577"/>
      <c r="EO163" s="577"/>
      <c r="EP163" s="577"/>
      <c r="EQ163" s="577"/>
      <c r="ER163" s="577"/>
      <c r="ES163" s="577"/>
      <c r="ET163" s="577"/>
      <c r="EU163" s="577"/>
      <c r="EV163" s="577"/>
      <c r="EW163" s="577"/>
      <c r="EX163" s="577"/>
      <c r="EY163" s="577"/>
      <c r="EZ163" s="577"/>
      <c r="FA163" s="577"/>
      <c r="FB163" s="577"/>
      <c r="FC163" s="577"/>
      <c r="FD163" s="577"/>
      <c r="FE163" s="577"/>
      <c r="FF163" s="577"/>
      <c r="FG163" s="577"/>
      <c r="FH163" s="577"/>
      <c r="FI163" s="577"/>
      <c r="FJ163" s="577"/>
      <c r="FK163" s="577"/>
      <c r="FL163" s="577"/>
      <c r="FM163" s="577"/>
      <c r="FN163" s="577"/>
      <c r="FO163" s="577"/>
      <c r="FP163" s="577"/>
      <c r="FQ163" s="577"/>
      <c r="FR163" s="577"/>
      <c r="FS163" s="577"/>
      <c r="FT163" s="577"/>
      <c r="FU163" s="577"/>
      <c r="FV163" s="577"/>
      <c r="FW163" s="577"/>
      <c r="FX163" s="577"/>
      <c r="FY163" s="577"/>
      <c r="FZ163" s="577"/>
      <c r="GA163" s="577"/>
      <c r="GB163" s="577"/>
      <c r="GC163" s="577"/>
      <c r="GD163" s="577"/>
      <c r="GE163" s="577"/>
      <c r="GF163" s="577"/>
      <c r="GG163" s="577"/>
      <c r="GH163" s="577"/>
      <c r="GI163" s="577"/>
      <c r="GJ163" s="577"/>
      <c r="GK163" s="577"/>
      <c r="GL163" s="577"/>
      <c r="GM163" s="577"/>
      <c r="GN163" s="577"/>
      <c r="GO163" s="577"/>
      <c r="GP163" s="577"/>
      <c r="GQ163" s="577"/>
      <c r="GR163" s="577"/>
      <c r="GS163" s="577"/>
      <c r="GT163" s="577"/>
      <c r="GU163" s="577"/>
      <c r="GV163" s="577"/>
      <c r="GW163" s="577"/>
      <c r="GX163" s="577"/>
      <c r="GY163" s="577"/>
      <c r="GZ163" s="577"/>
      <c r="HA163" s="577"/>
      <c r="HB163" s="577"/>
      <c r="HC163" s="577"/>
      <c r="HD163" s="577"/>
      <c r="HE163" s="577"/>
      <c r="HF163" s="577"/>
      <c r="HG163" s="577"/>
      <c r="HH163" s="577"/>
      <c r="HI163" s="577"/>
      <c r="HJ163" s="577"/>
      <c r="HK163" s="577"/>
      <c r="HL163" s="577"/>
      <c r="HM163" s="577"/>
      <c r="HN163" s="577"/>
      <c r="HO163" s="577"/>
      <c r="HP163" s="577"/>
      <c r="HQ163" s="577"/>
      <c r="HR163" s="577"/>
      <c r="HS163" s="577"/>
      <c r="HT163" s="577"/>
      <c r="HU163" s="577"/>
      <c r="HV163" s="577"/>
      <c r="HW163" s="577"/>
      <c r="HX163" s="577"/>
      <c r="HY163" s="577"/>
      <c r="HZ163" s="577"/>
      <c r="IA163" s="577"/>
      <c r="IB163" s="577"/>
      <c r="IC163" s="577"/>
      <c r="ID163" s="577"/>
      <c r="IE163" s="577"/>
      <c r="IF163" s="577"/>
      <c r="IG163" s="577"/>
      <c r="IH163" s="577"/>
      <c r="II163" s="577"/>
      <c r="IJ163" s="577"/>
      <c r="IK163" s="577"/>
      <c r="IL163" s="577"/>
      <c r="IM163" s="577"/>
    </row>
    <row r="164" spans="1:247" s="521" customFormat="1" ht="34.5" customHeight="1" x14ac:dyDescent="0.2">
      <c r="A164" s="524" t="s">
        <v>745</v>
      </c>
      <c r="B164" s="524" t="s">
        <v>744</v>
      </c>
      <c r="C164" s="525" t="s">
        <v>762</v>
      </c>
      <c r="D164" s="526"/>
      <c r="E164" s="526" t="s">
        <v>726</v>
      </c>
      <c r="F164" s="526" t="s">
        <v>726</v>
      </c>
      <c r="G164" s="527"/>
      <c r="H164" s="528"/>
      <c r="I164" s="529">
        <f>+I165+I166</f>
        <v>8</v>
      </c>
      <c r="J164" s="529">
        <f>+J165+J166</f>
        <v>8</v>
      </c>
      <c r="K164" s="529"/>
      <c r="L164" s="599"/>
      <c r="M164" s="529"/>
      <c r="N164" s="528"/>
      <c r="O164" s="977"/>
      <c r="P164" s="530"/>
      <c r="Q164" s="999"/>
      <c r="R164" s="530"/>
      <c r="S164" s="530"/>
      <c r="T164" s="530"/>
      <c r="U164" s="530"/>
      <c r="V164" s="530"/>
      <c r="W164" s="532"/>
      <c r="X164" s="532"/>
      <c r="Y164" s="532"/>
      <c r="Z164" s="533"/>
      <c r="AA164" s="534"/>
      <c r="AB164" s="534"/>
      <c r="AC164" s="1438"/>
      <c r="AD164" s="1502"/>
      <c r="AE164" s="1503"/>
      <c r="AF164" s="1461"/>
      <c r="AG164" s="534"/>
      <c r="AH164" s="534"/>
      <c r="AI164" s="534"/>
      <c r="AJ164" s="535"/>
      <c r="AK164" s="534"/>
      <c r="AL164" s="534"/>
      <c r="AM164" s="534"/>
      <c r="AN164" s="536"/>
    </row>
    <row r="165" spans="1:247" s="578" customFormat="1" ht="34.5" customHeight="1" x14ac:dyDescent="0.2">
      <c r="A165" s="569"/>
      <c r="B165" s="657" t="s">
        <v>746</v>
      </c>
      <c r="C165" s="583" t="s">
        <v>211</v>
      </c>
      <c r="D165" s="586" t="s">
        <v>784</v>
      </c>
      <c r="E165" s="594" t="s">
        <v>120</v>
      </c>
      <c r="F165" s="569" t="s">
        <v>102</v>
      </c>
      <c r="G165" s="586" t="s">
        <v>102</v>
      </c>
      <c r="H165" s="588"/>
      <c r="I165" s="586">
        <v>4</v>
      </c>
      <c r="J165" s="586">
        <v>4</v>
      </c>
      <c r="K165" s="595" t="s">
        <v>808</v>
      </c>
      <c r="L165" s="598" t="s">
        <v>706</v>
      </c>
      <c r="M165" s="595"/>
      <c r="N165" s="610">
        <v>36</v>
      </c>
      <c r="O165" s="982"/>
      <c r="P165" s="1379">
        <v>15</v>
      </c>
      <c r="Q165" s="1372"/>
      <c r="R165" s="1370"/>
      <c r="S165" s="597"/>
      <c r="T165" s="954" t="s">
        <v>375</v>
      </c>
      <c r="U165" s="954" t="s">
        <v>375</v>
      </c>
      <c r="V165" s="596" t="s">
        <v>375</v>
      </c>
      <c r="W165" s="570" t="s">
        <v>375</v>
      </c>
      <c r="X165" s="570" t="s">
        <v>375</v>
      </c>
      <c r="Y165" s="570" t="s">
        <v>375</v>
      </c>
      <c r="Z165" s="571" t="s">
        <v>375</v>
      </c>
      <c r="AA165" s="572" t="s">
        <v>375</v>
      </c>
      <c r="AB165" s="572" t="s">
        <v>375</v>
      </c>
      <c r="AC165" s="1437" t="s">
        <v>375</v>
      </c>
      <c r="AD165" s="1475" t="s">
        <v>375</v>
      </c>
      <c r="AE165" s="1476" t="s">
        <v>375</v>
      </c>
      <c r="AF165" s="1460" t="s">
        <v>375</v>
      </c>
      <c r="AG165" s="596" t="s">
        <v>375</v>
      </c>
      <c r="AH165" s="596" t="s">
        <v>375</v>
      </c>
      <c r="AI165" s="596" t="s">
        <v>375</v>
      </c>
      <c r="AJ165" s="571" t="s">
        <v>375</v>
      </c>
      <c r="AK165" s="572" t="s">
        <v>375</v>
      </c>
      <c r="AL165" s="572" t="s">
        <v>375</v>
      </c>
      <c r="AM165" s="572" t="s">
        <v>375</v>
      </c>
      <c r="AN165" s="591"/>
      <c r="AO165" s="577"/>
      <c r="AP165" s="577"/>
      <c r="AQ165" s="577"/>
      <c r="AR165" s="577"/>
      <c r="AS165" s="577"/>
      <c r="AT165" s="577"/>
      <c r="AU165" s="577"/>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c r="DG165" s="577"/>
      <c r="DH165" s="577"/>
      <c r="DI165" s="577"/>
      <c r="DJ165" s="577"/>
      <c r="DK165" s="577"/>
      <c r="DL165" s="577"/>
      <c r="DM165" s="577"/>
      <c r="DN165" s="577"/>
      <c r="DO165" s="577"/>
      <c r="DP165" s="577"/>
      <c r="DQ165" s="577"/>
      <c r="DR165" s="577"/>
      <c r="DS165" s="577"/>
      <c r="DT165" s="577"/>
      <c r="DU165" s="577"/>
      <c r="DV165" s="577"/>
      <c r="DW165" s="577"/>
      <c r="DX165" s="577"/>
      <c r="DY165" s="577"/>
      <c r="DZ165" s="577"/>
      <c r="EA165" s="577"/>
      <c r="EB165" s="577"/>
      <c r="EC165" s="577"/>
      <c r="ED165" s="577"/>
      <c r="EE165" s="577"/>
      <c r="EF165" s="577"/>
      <c r="EG165" s="577"/>
      <c r="EH165" s="577"/>
      <c r="EI165" s="577"/>
      <c r="EJ165" s="577"/>
      <c r="EK165" s="577"/>
      <c r="EL165" s="577"/>
      <c r="EM165" s="577"/>
      <c r="EN165" s="577"/>
      <c r="EO165" s="577"/>
      <c r="EP165" s="577"/>
      <c r="EQ165" s="577"/>
      <c r="ER165" s="577"/>
      <c r="ES165" s="577"/>
      <c r="ET165" s="577"/>
      <c r="EU165" s="577"/>
      <c r="EV165" s="577"/>
      <c r="EW165" s="577"/>
      <c r="EX165" s="577"/>
      <c r="EY165" s="577"/>
      <c r="EZ165" s="577"/>
      <c r="FA165" s="577"/>
      <c r="FB165" s="577"/>
      <c r="FC165" s="577"/>
      <c r="FD165" s="577"/>
      <c r="FE165" s="577"/>
      <c r="FF165" s="577"/>
      <c r="FG165" s="577"/>
      <c r="FH165" s="577"/>
      <c r="FI165" s="577"/>
      <c r="FJ165" s="577"/>
      <c r="FK165" s="577"/>
      <c r="FL165" s="577"/>
      <c r="FM165" s="577"/>
      <c r="FN165" s="577"/>
      <c r="FO165" s="577"/>
      <c r="FP165" s="577"/>
      <c r="FQ165" s="577"/>
      <c r="FR165" s="577"/>
      <c r="FS165" s="577"/>
      <c r="FT165" s="577"/>
      <c r="FU165" s="577"/>
      <c r="FV165" s="577"/>
      <c r="FW165" s="577"/>
      <c r="FX165" s="577"/>
      <c r="FY165" s="577"/>
      <c r="FZ165" s="577"/>
      <c r="GA165" s="577"/>
      <c r="GB165" s="577"/>
      <c r="GC165" s="577"/>
      <c r="GD165" s="577"/>
      <c r="GE165" s="577"/>
      <c r="GF165" s="577"/>
      <c r="GG165" s="577"/>
      <c r="GH165" s="577"/>
      <c r="GI165" s="577"/>
      <c r="GJ165" s="577"/>
      <c r="GK165" s="577"/>
      <c r="GL165" s="577"/>
      <c r="GM165" s="577"/>
      <c r="GN165" s="577"/>
      <c r="GO165" s="577"/>
      <c r="GP165" s="577"/>
      <c r="GQ165" s="577"/>
      <c r="GR165" s="577"/>
      <c r="GS165" s="577"/>
      <c r="GT165" s="577"/>
      <c r="GU165" s="577"/>
      <c r="GV165" s="577"/>
      <c r="GW165" s="577"/>
      <c r="GX165" s="577"/>
      <c r="GY165" s="577"/>
      <c r="GZ165" s="577"/>
      <c r="HA165" s="577"/>
      <c r="HB165" s="577"/>
      <c r="HC165" s="577"/>
      <c r="HD165" s="577"/>
      <c r="HE165" s="577"/>
      <c r="HF165" s="577"/>
      <c r="HG165" s="577"/>
      <c r="HH165" s="577"/>
      <c r="HI165" s="577"/>
      <c r="HJ165" s="577"/>
      <c r="HK165" s="577"/>
      <c r="HL165" s="577"/>
      <c r="HM165" s="577"/>
      <c r="HN165" s="577"/>
      <c r="HO165" s="577"/>
      <c r="HP165" s="577"/>
      <c r="HQ165" s="577"/>
      <c r="HR165" s="577"/>
      <c r="HS165" s="577"/>
      <c r="HT165" s="577"/>
      <c r="HU165" s="577"/>
      <c r="HV165" s="577"/>
      <c r="HW165" s="577"/>
      <c r="HX165" s="577"/>
      <c r="HY165" s="577"/>
      <c r="HZ165" s="577"/>
      <c r="IA165" s="577"/>
      <c r="IB165" s="577"/>
      <c r="IC165" s="577"/>
      <c r="ID165" s="577"/>
      <c r="IE165" s="577"/>
      <c r="IF165" s="577"/>
      <c r="IG165" s="577"/>
      <c r="IH165" s="577"/>
      <c r="II165" s="577"/>
      <c r="IJ165" s="577"/>
      <c r="IK165" s="577"/>
      <c r="IL165" s="577"/>
      <c r="IM165" s="577"/>
    </row>
    <row r="166" spans="1:247" s="578" customFormat="1" ht="34.5" customHeight="1" x14ac:dyDescent="0.2">
      <c r="A166" s="569"/>
      <c r="B166" s="657" t="s">
        <v>747</v>
      </c>
      <c r="C166" s="583" t="s">
        <v>748</v>
      </c>
      <c r="D166" s="586" t="s">
        <v>783</v>
      </c>
      <c r="E166" s="594" t="s">
        <v>120</v>
      </c>
      <c r="F166" s="569" t="s">
        <v>102</v>
      </c>
      <c r="G166" s="586" t="s">
        <v>102</v>
      </c>
      <c r="H166" s="588"/>
      <c r="I166" s="586">
        <v>4</v>
      </c>
      <c r="J166" s="586">
        <v>4</v>
      </c>
      <c r="K166" s="595" t="s">
        <v>817</v>
      </c>
      <c r="L166" s="598" t="s">
        <v>707</v>
      </c>
      <c r="M166" s="595"/>
      <c r="N166" s="610">
        <v>36</v>
      </c>
      <c r="O166" s="982"/>
      <c r="P166" s="1379">
        <v>15</v>
      </c>
      <c r="Q166" s="1372"/>
      <c r="R166" s="1370"/>
      <c r="S166" s="597"/>
      <c r="T166" s="954" t="s">
        <v>375</v>
      </c>
      <c r="U166" s="954" t="s">
        <v>375</v>
      </c>
      <c r="V166" s="596" t="s">
        <v>375</v>
      </c>
      <c r="W166" s="570" t="s">
        <v>375</v>
      </c>
      <c r="X166" s="570" t="s">
        <v>375</v>
      </c>
      <c r="Y166" s="570" t="s">
        <v>375</v>
      </c>
      <c r="Z166" s="571" t="s">
        <v>375</v>
      </c>
      <c r="AA166" s="572" t="s">
        <v>375</v>
      </c>
      <c r="AB166" s="572" t="s">
        <v>375</v>
      </c>
      <c r="AC166" s="1437" t="s">
        <v>375</v>
      </c>
      <c r="AD166" s="1475" t="s">
        <v>375</v>
      </c>
      <c r="AE166" s="1476" t="s">
        <v>375</v>
      </c>
      <c r="AF166" s="1460" t="s">
        <v>375</v>
      </c>
      <c r="AG166" s="596" t="s">
        <v>375</v>
      </c>
      <c r="AH166" s="596" t="s">
        <v>375</v>
      </c>
      <c r="AI166" s="596" t="s">
        <v>375</v>
      </c>
      <c r="AJ166" s="571" t="s">
        <v>375</v>
      </c>
      <c r="AK166" s="572" t="s">
        <v>375</v>
      </c>
      <c r="AL166" s="572" t="s">
        <v>375</v>
      </c>
      <c r="AM166" s="572" t="s">
        <v>375</v>
      </c>
      <c r="AN166" s="591"/>
      <c r="AO166" s="577"/>
      <c r="AP166" s="577"/>
      <c r="AQ166" s="577"/>
      <c r="AR166" s="577"/>
      <c r="AS166" s="577"/>
      <c r="AT166" s="577"/>
      <c r="AU166" s="577"/>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c r="DG166" s="577"/>
      <c r="DH166" s="577"/>
      <c r="DI166" s="577"/>
      <c r="DJ166" s="577"/>
      <c r="DK166" s="577"/>
      <c r="DL166" s="577"/>
      <c r="DM166" s="577"/>
      <c r="DN166" s="577"/>
      <c r="DO166" s="577"/>
      <c r="DP166" s="577"/>
      <c r="DQ166" s="577"/>
      <c r="DR166" s="577"/>
      <c r="DS166" s="577"/>
      <c r="DT166" s="577"/>
      <c r="DU166" s="577"/>
      <c r="DV166" s="577"/>
      <c r="DW166" s="577"/>
      <c r="DX166" s="577"/>
      <c r="DY166" s="577"/>
      <c r="DZ166" s="577"/>
      <c r="EA166" s="577"/>
      <c r="EB166" s="577"/>
      <c r="EC166" s="577"/>
      <c r="ED166" s="577"/>
      <c r="EE166" s="577"/>
      <c r="EF166" s="577"/>
      <c r="EG166" s="577"/>
      <c r="EH166" s="577"/>
      <c r="EI166" s="577"/>
      <c r="EJ166" s="577"/>
      <c r="EK166" s="577"/>
      <c r="EL166" s="577"/>
      <c r="EM166" s="577"/>
      <c r="EN166" s="577"/>
      <c r="EO166" s="577"/>
      <c r="EP166" s="577"/>
      <c r="EQ166" s="577"/>
      <c r="ER166" s="577"/>
      <c r="ES166" s="577"/>
      <c r="ET166" s="577"/>
      <c r="EU166" s="577"/>
      <c r="EV166" s="577"/>
      <c r="EW166" s="577"/>
      <c r="EX166" s="577"/>
      <c r="EY166" s="577"/>
      <c r="EZ166" s="577"/>
      <c r="FA166" s="577"/>
      <c r="FB166" s="577"/>
      <c r="FC166" s="577"/>
      <c r="FD166" s="577"/>
      <c r="FE166" s="577"/>
      <c r="FF166" s="577"/>
      <c r="FG166" s="577"/>
      <c r="FH166" s="577"/>
      <c r="FI166" s="577"/>
      <c r="FJ166" s="577"/>
      <c r="FK166" s="577"/>
      <c r="FL166" s="577"/>
      <c r="FM166" s="577"/>
      <c r="FN166" s="577"/>
      <c r="FO166" s="577"/>
      <c r="FP166" s="577"/>
      <c r="FQ166" s="577"/>
      <c r="FR166" s="577"/>
      <c r="FS166" s="577"/>
      <c r="FT166" s="577"/>
      <c r="FU166" s="577"/>
      <c r="FV166" s="577"/>
      <c r="FW166" s="577"/>
      <c r="FX166" s="577"/>
      <c r="FY166" s="577"/>
      <c r="FZ166" s="577"/>
      <c r="GA166" s="577"/>
      <c r="GB166" s="577"/>
      <c r="GC166" s="577"/>
      <c r="GD166" s="577"/>
      <c r="GE166" s="577"/>
      <c r="GF166" s="577"/>
      <c r="GG166" s="577"/>
      <c r="GH166" s="577"/>
      <c r="GI166" s="577"/>
      <c r="GJ166" s="577"/>
      <c r="GK166" s="577"/>
      <c r="GL166" s="577"/>
      <c r="GM166" s="577"/>
      <c r="GN166" s="577"/>
      <c r="GO166" s="577"/>
      <c r="GP166" s="577"/>
      <c r="GQ166" s="577"/>
      <c r="GR166" s="577"/>
      <c r="GS166" s="577"/>
      <c r="GT166" s="577"/>
      <c r="GU166" s="577"/>
      <c r="GV166" s="577"/>
      <c r="GW166" s="577"/>
      <c r="GX166" s="577"/>
      <c r="GY166" s="577"/>
      <c r="GZ166" s="577"/>
      <c r="HA166" s="577"/>
      <c r="HB166" s="577"/>
      <c r="HC166" s="577"/>
      <c r="HD166" s="577"/>
      <c r="HE166" s="577"/>
      <c r="HF166" s="577"/>
      <c r="HG166" s="577"/>
      <c r="HH166" s="577"/>
      <c r="HI166" s="577"/>
      <c r="HJ166" s="577"/>
      <c r="HK166" s="577"/>
      <c r="HL166" s="577"/>
      <c r="HM166" s="577"/>
      <c r="HN166" s="577"/>
      <c r="HO166" s="577"/>
      <c r="HP166" s="577"/>
      <c r="HQ166" s="577"/>
      <c r="HR166" s="577"/>
      <c r="HS166" s="577"/>
      <c r="HT166" s="577"/>
      <c r="HU166" s="577"/>
      <c r="HV166" s="577"/>
      <c r="HW166" s="577"/>
      <c r="HX166" s="577"/>
      <c r="HY166" s="577"/>
      <c r="HZ166" s="577"/>
      <c r="IA166" s="577"/>
      <c r="IB166" s="577"/>
      <c r="IC166" s="577"/>
      <c r="ID166" s="577"/>
      <c r="IE166" s="577"/>
      <c r="IF166" s="577"/>
      <c r="IG166" s="577"/>
      <c r="IH166" s="577"/>
      <c r="II166" s="577"/>
      <c r="IJ166" s="577"/>
      <c r="IK166" s="577"/>
      <c r="IL166" s="577"/>
      <c r="IM166" s="577"/>
    </row>
    <row r="167" spans="1:247" s="374" customFormat="1" x14ac:dyDescent="0.2">
      <c r="A167" s="375"/>
      <c r="B167" s="375"/>
      <c r="C167" s="960"/>
      <c r="D167" s="960"/>
      <c r="E167" s="960"/>
      <c r="F167" s="960"/>
      <c r="G167" s="960"/>
      <c r="H167" s="960"/>
      <c r="I167" s="960"/>
      <c r="J167" s="960"/>
      <c r="K167" s="960"/>
      <c r="L167" s="960"/>
      <c r="M167" s="960"/>
      <c r="N167" s="960"/>
      <c r="O167" s="984"/>
      <c r="P167" s="960"/>
      <c r="Q167" s="961"/>
      <c r="R167" s="960"/>
      <c r="S167" s="960"/>
      <c r="T167" s="960"/>
      <c r="U167" s="960"/>
      <c r="V167" s="960"/>
      <c r="W167" s="960"/>
      <c r="X167" s="960"/>
      <c r="Y167" s="960"/>
      <c r="Z167" s="960"/>
      <c r="AA167" s="960"/>
      <c r="AB167" s="960"/>
      <c r="AC167" s="1439"/>
      <c r="AD167" s="1518"/>
      <c r="AE167" s="1519"/>
      <c r="AF167" s="1439"/>
      <c r="AG167" s="960"/>
      <c r="AH167" s="951"/>
      <c r="AI167" s="951"/>
      <c r="AJ167" s="951"/>
      <c r="AK167" s="378"/>
      <c r="AL167" s="1726"/>
      <c r="AM167" s="1747"/>
      <c r="AN167" s="464"/>
      <c r="AO167" s="373"/>
      <c r="AP167" s="373"/>
      <c r="AQ167" s="373"/>
      <c r="AR167" s="373"/>
      <c r="AS167" s="373"/>
      <c r="AT167" s="373"/>
      <c r="AU167" s="373"/>
      <c r="AV167" s="373"/>
      <c r="AW167" s="373"/>
      <c r="AX167" s="373"/>
      <c r="AY167" s="373"/>
      <c r="AZ167" s="373"/>
      <c r="BA167" s="373"/>
      <c r="BB167" s="373"/>
      <c r="BC167" s="373"/>
      <c r="BD167" s="373"/>
      <c r="BE167" s="373"/>
      <c r="BF167" s="373"/>
      <c r="BG167" s="373"/>
      <c r="BH167" s="498"/>
      <c r="BI167" s="373"/>
      <c r="BJ167" s="373"/>
      <c r="BK167" s="373"/>
      <c r="BL167" s="373"/>
      <c r="BM167" s="373"/>
      <c r="BN167" s="373"/>
      <c r="BO167" s="373"/>
      <c r="BP167" s="373"/>
      <c r="BQ167" s="373"/>
      <c r="BR167" s="373"/>
      <c r="BS167" s="373"/>
      <c r="BT167" s="373"/>
      <c r="BU167" s="373"/>
      <c r="BV167" s="373"/>
      <c r="BW167" s="373"/>
      <c r="BX167" s="373"/>
      <c r="BY167" s="373"/>
      <c r="BZ167" s="373"/>
      <c r="CA167" s="373"/>
      <c r="CB167" s="373"/>
      <c r="CC167" s="373"/>
      <c r="CD167" s="373"/>
      <c r="CE167" s="373"/>
      <c r="CF167" s="373"/>
      <c r="CG167" s="373"/>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3"/>
      <c r="DI167" s="373"/>
      <c r="DJ167" s="373"/>
      <c r="DK167" s="373"/>
      <c r="DL167" s="373"/>
      <c r="DM167" s="373"/>
      <c r="DN167" s="373"/>
      <c r="DO167" s="373"/>
      <c r="DP167" s="373"/>
      <c r="DQ167" s="373"/>
      <c r="DR167" s="373"/>
      <c r="DS167" s="373"/>
      <c r="DT167" s="373"/>
      <c r="DU167" s="373"/>
      <c r="DV167" s="373"/>
      <c r="DW167" s="373"/>
      <c r="DX167" s="373"/>
      <c r="DY167" s="373"/>
      <c r="DZ167" s="373"/>
      <c r="EA167" s="373"/>
      <c r="EB167" s="373"/>
      <c r="EC167" s="373"/>
      <c r="ED167" s="373"/>
      <c r="EE167" s="373"/>
      <c r="EF167" s="373"/>
      <c r="EG167" s="373"/>
      <c r="EH167" s="373"/>
      <c r="EI167" s="373"/>
      <c r="EJ167" s="373"/>
      <c r="EK167" s="373"/>
      <c r="EL167" s="373"/>
      <c r="EM167" s="373"/>
      <c r="EN167" s="373"/>
      <c r="EO167" s="373"/>
      <c r="EP167" s="373"/>
      <c r="EQ167" s="373"/>
      <c r="ER167" s="373"/>
      <c r="ES167" s="373"/>
      <c r="ET167" s="373"/>
      <c r="EU167" s="373"/>
      <c r="EV167" s="373"/>
      <c r="EW167" s="373"/>
      <c r="EX167" s="373"/>
      <c r="EY167" s="373"/>
      <c r="EZ167" s="373"/>
      <c r="FA167" s="373"/>
      <c r="FB167" s="373"/>
      <c r="FC167" s="373"/>
      <c r="FD167" s="373"/>
      <c r="FE167" s="373"/>
      <c r="FF167" s="373"/>
      <c r="FG167" s="373"/>
      <c r="FH167" s="373"/>
      <c r="FI167" s="373"/>
      <c r="FJ167" s="373"/>
      <c r="FK167" s="373"/>
      <c r="FL167" s="373"/>
      <c r="FM167" s="373"/>
      <c r="FN167" s="373"/>
      <c r="FO167" s="373"/>
      <c r="FP167" s="373"/>
      <c r="FQ167" s="373"/>
      <c r="FR167" s="373"/>
      <c r="FS167" s="373"/>
      <c r="FT167" s="373"/>
      <c r="FU167" s="373"/>
      <c r="FV167" s="373"/>
      <c r="FW167" s="373"/>
      <c r="FX167" s="373"/>
      <c r="FY167" s="373"/>
      <c r="FZ167" s="373"/>
      <c r="GA167" s="373"/>
      <c r="GB167" s="373"/>
      <c r="GC167" s="373"/>
      <c r="GD167" s="373"/>
      <c r="GE167" s="373"/>
      <c r="GF167" s="373"/>
      <c r="GG167" s="373"/>
      <c r="GH167" s="373"/>
      <c r="GI167" s="373"/>
      <c r="GJ167" s="373"/>
      <c r="GK167" s="373"/>
      <c r="GL167" s="373"/>
      <c r="GM167" s="373"/>
      <c r="GN167" s="373"/>
      <c r="GO167" s="373"/>
      <c r="GP167" s="373"/>
      <c r="GQ167" s="373"/>
      <c r="GR167" s="373"/>
      <c r="GS167" s="373"/>
      <c r="GT167" s="373"/>
      <c r="GU167" s="373"/>
      <c r="GV167" s="373"/>
      <c r="GW167" s="373"/>
      <c r="GX167" s="373"/>
      <c r="GY167" s="373"/>
      <c r="GZ167" s="373"/>
      <c r="HA167" s="373"/>
      <c r="HB167" s="373"/>
      <c r="HC167" s="373"/>
      <c r="HD167" s="373"/>
      <c r="HE167" s="373"/>
      <c r="HF167" s="373"/>
      <c r="HG167" s="373"/>
      <c r="HH167" s="373"/>
      <c r="HI167" s="373"/>
      <c r="HJ167" s="373"/>
      <c r="HK167" s="373"/>
      <c r="HL167" s="373"/>
      <c r="HM167" s="373"/>
      <c r="HN167" s="373"/>
      <c r="HO167" s="373"/>
      <c r="HP167" s="373"/>
      <c r="HQ167" s="373"/>
      <c r="HR167" s="373"/>
      <c r="HS167" s="373"/>
      <c r="HT167" s="373"/>
      <c r="HU167" s="373"/>
      <c r="HV167" s="373"/>
      <c r="HW167" s="373"/>
    </row>
    <row r="168" spans="1:247" s="374" customFormat="1" x14ac:dyDescent="0.2">
      <c r="A168" s="379"/>
      <c r="B168" s="379"/>
      <c r="C168" s="961"/>
      <c r="D168" s="961"/>
      <c r="E168" s="961"/>
      <c r="F168" s="961"/>
      <c r="G168" s="961"/>
      <c r="H168" s="961"/>
      <c r="I168" s="961"/>
      <c r="J168" s="961"/>
      <c r="K168" s="961"/>
      <c r="L168" s="961"/>
      <c r="M168" s="961"/>
      <c r="N168" s="961"/>
      <c r="O168" s="961"/>
      <c r="P168" s="961"/>
      <c r="Q168" s="961"/>
      <c r="R168" s="961"/>
      <c r="S168" s="961"/>
      <c r="T168" s="961"/>
      <c r="U168" s="961"/>
      <c r="V168" s="961"/>
      <c r="W168" s="961"/>
      <c r="X168" s="961"/>
      <c r="Y168" s="961"/>
      <c r="Z168" s="961"/>
      <c r="AA168" s="961"/>
      <c r="AB168" s="961"/>
      <c r="AC168" s="961"/>
      <c r="AD168" s="1520"/>
      <c r="AE168" s="1521"/>
      <c r="AF168" s="961"/>
      <c r="AG168" s="961"/>
      <c r="AH168" s="952"/>
      <c r="AI168" s="952"/>
      <c r="AJ168" s="952"/>
      <c r="AK168" s="334"/>
      <c r="AL168" s="1716"/>
      <c r="AM168" s="1743"/>
      <c r="AN168" s="464"/>
      <c r="AO168" s="373"/>
      <c r="AP168" s="373"/>
      <c r="AQ168" s="373"/>
      <c r="AR168" s="373"/>
      <c r="AS168" s="373"/>
      <c r="AT168" s="373"/>
      <c r="AU168" s="373"/>
      <c r="AV168" s="373"/>
      <c r="AW168" s="373"/>
      <c r="AX168" s="373"/>
      <c r="AY168" s="373"/>
      <c r="AZ168" s="373"/>
      <c r="BA168" s="373"/>
      <c r="BB168" s="373"/>
      <c r="BC168" s="373"/>
      <c r="BD168" s="373"/>
      <c r="BE168" s="373"/>
      <c r="BF168" s="373"/>
      <c r="BG168" s="373"/>
      <c r="BH168" s="919"/>
      <c r="BI168" s="373"/>
      <c r="BJ168" s="373"/>
      <c r="BK168" s="373"/>
      <c r="BL168" s="373"/>
      <c r="BM168" s="373"/>
      <c r="BN168" s="373"/>
      <c r="BO168" s="373"/>
      <c r="BP168" s="373"/>
      <c r="BQ168" s="373"/>
      <c r="BR168" s="373"/>
      <c r="BS168" s="373"/>
      <c r="BT168" s="373"/>
      <c r="BU168" s="373"/>
      <c r="BV168" s="373"/>
      <c r="BW168" s="373"/>
      <c r="BX168" s="373"/>
      <c r="BY168" s="373"/>
      <c r="BZ168" s="373"/>
      <c r="CA168" s="373"/>
      <c r="CB168" s="373"/>
      <c r="CC168" s="373"/>
      <c r="CD168" s="373"/>
      <c r="CE168" s="373"/>
      <c r="CF168" s="373"/>
      <c r="CG168" s="373"/>
      <c r="CH168" s="373"/>
      <c r="CI168" s="373"/>
      <c r="CJ168" s="373"/>
      <c r="CK168" s="373"/>
      <c r="CL168" s="373"/>
      <c r="CM168" s="373"/>
      <c r="CN168" s="373"/>
      <c r="CO168" s="373"/>
      <c r="CP168" s="373"/>
      <c r="CQ168" s="373"/>
      <c r="CR168" s="373"/>
      <c r="CS168" s="373"/>
      <c r="CT168" s="373"/>
      <c r="CU168" s="373"/>
      <c r="CV168" s="373"/>
      <c r="CW168" s="373"/>
      <c r="CX168" s="373"/>
      <c r="CY168" s="373"/>
      <c r="CZ168" s="373"/>
      <c r="DA168" s="373"/>
      <c r="DB168" s="373"/>
      <c r="DC168" s="373"/>
      <c r="DD168" s="373"/>
      <c r="DE168" s="373"/>
      <c r="DF168" s="373"/>
      <c r="DG168" s="373"/>
      <c r="DH168" s="373"/>
      <c r="DI168" s="373"/>
      <c r="DJ168" s="373"/>
      <c r="DK168" s="373"/>
      <c r="DL168" s="373"/>
      <c r="DM168" s="373"/>
      <c r="DN168" s="373"/>
      <c r="DO168" s="373"/>
      <c r="DP168" s="373"/>
      <c r="DQ168" s="373"/>
      <c r="DR168" s="373"/>
      <c r="DS168" s="373"/>
      <c r="DT168" s="373"/>
      <c r="DU168" s="373"/>
      <c r="DV168" s="373"/>
      <c r="DW168" s="373"/>
      <c r="DX168" s="373"/>
      <c r="DY168" s="373"/>
      <c r="DZ168" s="373"/>
      <c r="EA168" s="373"/>
      <c r="EB168" s="373"/>
      <c r="EC168" s="373"/>
      <c r="ED168" s="373"/>
      <c r="EE168" s="373"/>
      <c r="EF168" s="373"/>
      <c r="EG168" s="373"/>
      <c r="EH168" s="373"/>
      <c r="EI168" s="373"/>
      <c r="EJ168" s="373"/>
      <c r="EK168" s="373"/>
      <c r="EL168" s="373"/>
      <c r="EM168" s="373"/>
      <c r="EN168" s="373"/>
      <c r="EO168" s="373"/>
      <c r="EP168" s="373"/>
      <c r="EQ168" s="373"/>
      <c r="ER168" s="373"/>
      <c r="ES168" s="373"/>
      <c r="ET168" s="373"/>
      <c r="EU168" s="373"/>
      <c r="EV168" s="373"/>
      <c r="EW168" s="373"/>
      <c r="EX168" s="373"/>
      <c r="EY168" s="373"/>
      <c r="EZ168" s="373"/>
      <c r="FA168" s="373"/>
      <c r="FB168" s="373"/>
      <c r="FC168" s="373"/>
      <c r="FD168" s="373"/>
      <c r="FE168" s="373"/>
      <c r="FF168" s="373"/>
      <c r="FG168" s="373"/>
      <c r="FH168" s="373"/>
      <c r="FI168" s="373"/>
      <c r="FJ168" s="373"/>
      <c r="FK168" s="373"/>
      <c r="FL168" s="373"/>
      <c r="FM168" s="373"/>
      <c r="FN168" s="373"/>
      <c r="FO168" s="373"/>
      <c r="FP168" s="373"/>
      <c r="FQ168" s="373"/>
      <c r="FR168" s="373"/>
      <c r="FS168" s="373"/>
      <c r="FT168" s="373"/>
      <c r="FU168" s="373"/>
      <c r="FV168" s="373"/>
      <c r="FW168" s="373"/>
      <c r="FX168" s="373"/>
      <c r="FY168" s="373"/>
      <c r="FZ168" s="373"/>
      <c r="GA168" s="373"/>
      <c r="GB168" s="373"/>
      <c r="GC168" s="373"/>
      <c r="GD168" s="373"/>
      <c r="GE168" s="373"/>
      <c r="GF168" s="373"/>
      <c r="GG168" s="373"/>
      <c r="GH168" s="373"/>
      <c r="GI168" s="373"/>
      <c r="GJ168" s="373"/>
      <c r="GK168" s="373"/>
      <c r="GL168" s="373"/>
      <c r="GM168" s="373"/>
      <c r="GN168" s="373"/>
      <c r="GO168" s="373"/>
      <c r="GP168" s="373"/>
      <c r="GQ168" s="373"/>
      <c r="GR168" s="373"/>
      <c r="GS168" s="373"/>
      <c r="GT168" s="373"/>
      <c r="GU168" s="373"/>
      <c r="GV168" s="373"/>
      <c r="GW168" s="373"/>
      <c r="GX168" s="373"/>
      <c r="GY168" s="373"/>
      <c r="GZ168" s="373"/>
      <c r="HA168" s="373"/>
      <c r="HB168" s="373"/>
      <c r="HC168" s="373"/>
      <c r="HD168" s="373"/>
      <c r="HE168" s="373"/>
      <c r="HF168" s="373"/>
      <c r="HG168" s="373"/>
      <c r="HH168" s="373"/>
      <c r="HI168" s="373"/>
      <c r="HJ168" s="373"/>
      <c r="HK168" s="373"/>
      <c r="HL168" s="373"/>
      <c r="HM168" s="373"/>
      <c r="HN168" s="373"/>
      <c r="HO168" s="373"/>
      <c r="HP168" s="373"/>
      <c r="HQ168" s="373"/>
      <c r="HR168" s="373"/>
      <c r="HS168" s="373"/>
      <c r="HT168" s="373"/>
      <c r="HU168" s="373"/>
      <c r="HV168" s="373"/>
      <c r="HW168" s="373"/>
    </row>
    <row r="169" spans="1:247" s="374" customFormat="1" x14ac:dyDescent="0.2">
      <c r="A169" s="379"/>
      <c r="B169" s="379"/>
      <c r="C169" s="961"/>
      <c r="D169" s="961"/>
      <c r="E169" s="961"/>
      <c r="F169" s="961"/>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1520"/>
      <c r="AE169" s="1521"/>
      <c r="AF169" s="961"/>
      <c r="AG169" s="961"/>
      <c r="AH169" s="952"/>
      <c r="AI169" s="952"/>
      <c r="AJ169" s="952"/>
      <c r="AK169" s="334"/>
      <c r="AL169" s="1716"/>
      <c r="AM169" s="1743"/>
      <c r="AN169" s="464"/>
      <c r="AO169" s="373"/>
      <c r="AP169" s="373"/>
      <c r="AQ169" s="373"/>
      <c r="AR169" s="373"/>
      <c r="AS169" s="373"/>
      <c r="AT169" s="373"/>
      <c r="AU169" s="373"/>
      <c r="AV169" s="373"/>
      <c r="AW169" s="373"/>
      <c r="AX169" s="373"/>
      <c r="AY169" s="373"/>
      <c r="AZ169" s="373"/>
      <c r="BA169" s="373"/>
      <c r="BB169" s="373"/>
      <c r="BC169" s="373"/>
      <c r="BD169" s="373"/>
      <c r="BE169" s="373"/>
      <c r="BF169" s="373"/>
      <c r="BG169" s="373"/>
      <c r="BH169" s="919"/>
      <c r="BI169" s="373"/>
      <c r="BJ169" s="373"/>
      <c r="BK169" s="373"/>
      <c r="BL169" s="373"/>
      <c r="BM169" s="373"/>
      <c r="BN169" s="373"/>
      <c r="BO169" s="373"/>
      <c r="BP169" s="373"/>
      <c r="BQ169" s="373"/>
      <c r="BR169" s="373"/>
      <c r="BS169" s="373"/>
      <c r="BT169" s="373"/>
      <c r="BU169" s="373"/>
      <c r="BV169" s="373"/>
      <c r="BW169" s="373"/>
      <c r="BX169" s="373"/>
      <c r="BY169" s="373"/>
      <c r="BZ169" s="373"/>
      <c r="CA169" s="373"/>
      <c r="CB169" s="373"/>
      <c r="CC169" s="373"/>
      <c r="CD169" s="373"/>
      <c r="CE169" s="373"/>
      <c r="CF169" s="373"/>
      <c r="CG169" s="373"/>
      <c r="CH169" s="373"/>
      <c r="CI169" s="373"/>
      <c r="CJ169" s="373"/>
      <c r="CK169" s="373"/>
      <c r="CL169" s="373"/>
      <c r="CM169" s="373"/>
      <c r="CN169" s="373"/>
      <c r="CO169" s="373"/>
      <c r="CP169" s="373"/>
      <c r="CQ169" s="373"/>
      <c r="CR169" s="373"/>
      <c r="CS169" s="373"/>
      <c r="CT169" s="373"/>
      <c r="CU169" s="373"/>
      <c r="CV169" s="373"/>
      <c r="CW169" s="373"/>
      <c r="CX169" s="373"/>
      <c r="CY169" s="373"/>
      <c r="CZ169" s="373"/>
      <c r="DA169" s="373"/>
      <c r="DB169" s="373"/>
      <c r="DC169" s="373"/>
      <c r="DD169" s="373"/>
      <c r="DE169" s="373"/>
      <c r="DF169" s="373"/>
      <c r="DG169" s="373"/>
      <c r="DH169" s="373"/>
      <c r="DI169" s="373"/>
      <c r="DJ169" s="373"/>
      <c r="DK169" s="373"/>
      <c r="DL169" s="373"/>
      <c r="DM169" s="373"/>
      <c r="DN169" s="373"/>
      <c r="DO169" s="373"/>
      <c r="DP169" s="373"/>
      <c r="DQ169" s="373"/>
      <c r="DR169" s="373"/>
      <c r="DS169" s="373"/>
      <c r="DT169" s="373"/>
      <c r="DU169" s="373"/>
      <c r="DV169" s="373"/>
      <c r="DW169" s="373"/>
      <c r="DX169" s="373"/>
      <c r="DY169" s="373"/>
      <c r="DZ169" s="373"/>
      <c r="EA169" s="373"/>
      <c r="EB169" s="373"/>
      <c r="EC169" s="373"/>
      <c r="ED169" s="373"/>
      <c r="EE169" s="373"/>
      <c r="EF169" s="373"/>
      <c r="EG169" s="373"/>
      <c r="EH169" s="373"/>
      <c r="EI169" s="373"/>
      <c r="EJ169" s="373"/>
      <c r="EK169" s="373"/>
      <c r="EL169" s="373"/>
      <c r="EM169" s="373"/>
      <c r="EN169" s="373"/>
      <c r="EO169" s="373"/>
      <c r="EP169" s="373"/>
      <c r="EQ169" s="373"/>
      <c r="ER169" s="373"/>
      <c r="ES169" s="373"/>
      <c r="ET169" s="373"/>
      <c r="EU169" s="373"/>
      <c r="EV169" s="373"/>
      <c r="EW169" s="373"/>
      <c r="EX169" s="373"/>
      <c r="EY169" s="373"/>
      <c r="EZ169" s="373"/>
      <c r="FA169" s="373"/>
      <c r="FB169" s="373"/>
      <c r="FC169" s="373"/>
      <c r="FD169" s="373"/>
      <c r="FE169" s="373"/>
      <c r="FF169" s="373"/>
      <c r="FG169" s="373"/>
      <c r="FH169" s="373"/>
      <c r="FI169" s="373"/>
      <c r="FJ169" s="373"/>
      <c r="FK169" s="373"/>
      <c r="FL169" s="373"/>
      <c r="FM169" s="373"/>
      <c r="FN169" s="373"/>
      <c r="FO169" s="373"/>
      <c r="FP169" s="373"/>
      <c r="FQ169" s="373"/>
      <c r="FR169" s="373"/>
      <c r="FS169" s="373"/>
      <c r="FT169" s="373"/>
      <c r="FU169" s="373"/>
      <c r="FV169" s="373"/>
      <c r="FW169" s="373"/>
      <c r="FX169" s="373"/>
      <c r="FY169" s="373"/>
      <c r="FZ169" s="373"/>
      <c r="GA169" s="373"/>
      <c r="GB169" s="373"/>
      <c r="GC169" s="373"/>
      <c r="GD169" s="373"/>
      <c r="GE169" s="373"/>
      <c r="GF169" s="373"/>
      <c r="GG169" s="373"/>
      <c r="GH169" s="373"/>
      <c r="GI169" s="373"/>
      <c r="GJ169" s="373"/>
      <c r="GK169" s="373"/>
      <c r="GL169" s="373"/>
      <c r="GM169" s="373"/>
      <c r="GN169" s="373"/>
      <c r="GO169" s="373"/>
      <c r="GP169" s="373"/>
      <c r="GQ169" s="373"/>
      <c r="GR169" s="373"/>
      <c r="GS169" s="373"/>
      <c r="GT169" s="373"/>
      <c r="GU169" s="373"/>
      <c r="GV169" s="373"/>
      <c r="GW169" s="373"/>
      <c r="GX169" s="373"/>
      <c r="GY169" s="373"/>
      <c r="GZ169" s="373"/>
      <c r="HA169" s="373"/>
      <c r="HB169" s="373"/>
      <c r="HC169" s="373"/>
      <c r="HD169" s="373"/>
      <c r="HE169" s="373"/>
      <c r="HF169" s="373"/>
      <c r="HG169" s="373"/>
      <c r="HH169" s="373"/>
      <c r="HI169" s="373"/>
      <c r="HJ169" s="373"/>
      <c r="HK169" s="373"/>
      <c r="HL169" s="373"/>
      <c r="HM169" s="373"/>
      <c r="HN169" s="373"/>
      <c r="HO169" s="373"/>
      <c r="HP169" s="373"/>
      <c r="HQ169" s="373"/>
      <c r="HR169" s="373"/>
      <c r="HS169" s="373"/>
      <c r="HT169" s="373"/>
      <c r="HU169" s="373"/>
      <c r="HV169" s="373"/>
      <c r="HW169" s="373"/>
    </row>
    <row r="170" spans="1:247" s="374" customFormat="1" x14ac:dyDescent="0.2">
      <c r="A170" s="380"/>
      <c r="B170" s="380"/>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1440"/>
      <c r="AD170" s="1522"/>
      <c r="AE170" s="1523"/>
      <c r="AF170" s="381"/>
      <c r="AG170" s="381"/>
      <c r="AH170" s="952"/>
      <c r="AI170" s="952"/>
      <c r="AJ170" s="952"/>
      <c r="AK170" s="382"/>
      <c r="AL170" s="393"/>
      <c r="AM170" s="462"/>
      <c r="AN170" s="464"/>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3"/>
      <c r="BM170" s="373"/>
      <c r="BN170" s="373"/>
      <c r="BO170" s="373"/>
      <c r="BP170" s="373"/>
      <c r="BQ170" s="373"/>
      <c r="BR170" s="373"/>
      <c r="BS170" s="373"/>
      <c r="BT170" s="373"/>
      <c r="BU170" s="373"/>
      <c r="BV170" s="373"/>
      <c r="BW170" s="373"/>
      <c r="BX170" s="373"/>
      <c r="BY170" s="373"/>
      <c r="BZ170" s="373"/>
      <c r="CA170" s="373"/>
      <c r="CB170" s="373"/>
      <c r="CC170" s="373"/>
      <c r="CD170" s="373"/>
      <c r="CE170" s="373"/>
      <c r="CF170" s="373"/>
      <c r="CG170" s="373"/>
      <c r="CH170" s="373"/>
      <c r="CI170" s="373"/>
      <c r="CJ170" s="373"/>
      <c r="CK170" s="373"/>
      <c r="CL170" s="373"/>
      <c r="CM170" s="373"/>
      <c r="CN170" s="373"/>
      <c r="CO170" s="373"/>
      <c r="CP170" s="373"/>
      <c r="CQ170" s="373"/>
      <c r="CR170" s="373"/>
      <c r="CS170" s="373"/>
      <c r="CT170" s="373"/>
      <c r="CU170" s="373"/>
      <c r="CV170" s="373"/>
      <c r="CW170" s="373"/>
      <c r="CX170" s="373"/>
      <c r="CY170" s="373"/>
      <c r="CZ170" s="373"/>
      <c r="DA170" s="373"/>
      <c r="DB170" s="373"/>
      <c r="DC170" s="373"/>
      <c r="DD170" s="373"/>
      <c r="DE170" s="373"/>
      <c r="DF170" s="373"/>
      <c r="DG170" s="373"/>
      <c r="DH170" s="373"/>
      <c r="DI170" s="373"/>
      <c r="DJ170" s="373"/>
      <c r="DK170" s="373"/>
      <c r="DL170" s="373"/>
      <c r="DM170" s="373"/>
      <c r="DN170" s="373"/>
      <c r="DO170" s="373"/>
      <c r="DP170" s="373"/>
      <c r="DQ170" s="373"/>
      <c r="DR170" s="373"/>
      <c r="DS170" s="373"/>
      <c r="DT170" s="373"/>
      <c r="DU170" s="373"/>
      <c r="DV170" s="373"/>
      <c r="DW170" s="373"/>
      <c r="DX170" s="373"/>
      <c r="DY170" s="373"/>
      <c r="DZ170" s="373"/>
      <c r="EA170" s="373"/>
      <c r="EB170" s="373"/>
      <c r="EC170" s="373"/>
      <c r="ED170" s="373"/>
      <c r="EE170" s="373"/>
      <c r="EF170" s="373"/>
      <c r="EG170" s="373"/>
      <c r="EH170" s="373"/>
      <c r="EI170" s="373"/>
      <c r="EJ170" s="373"/>
      <c r="EK170" s="373"/>
      <c r="EL170" s="373"/>
      <c r="EM170" s="373"/>
      <c r="EN170" s="373"/>
      <c r="EO170" s="373"/>
      <c r="EP170" s="373"/>
      <c r="EQ170" s="373"/>
      <c r="ER170" s="373"/>
      <c r="ES170" s="373"/>
      <c r="ET170" s="373"/>
      <c r="EU170" s="373"/>
      <c r="EV170" s="373"/>
      <c r="EW170" s="373"/>
      <c r="EX170" s="373"/>
      <c r="EY170" s="373"/>
      <c r="EZ170" s="373"/>
      <c r="FA170" s="373"/>
      <c r="FB170" s="373"/>
      <c r="FC170" s="373"/>
      <c r="FD170" s="373"/>
      <c r="FE170" s="373"/>
      <c r="FF170" s="373"/>
      <c r="FG170" s="373"/>
      <c r="FH170" s="373"/>
      <c r="FI170" s="373"/>
      <c r="FJ170" s="373"/>
      <c r="FK170" s="373"/>
      <c r="FL170" s="373"/>
      <c r="FM170" s="373"/>
      <c r="FN170" s="373"/>
      <c r="FO170" s="373"/>
      <c r="FP170" s="373"/>
      <c r="FQ170" s="373"/>
      <c r="FR170" s="373"/>
      <c r="FS170" s="373"/>
      <c r="FT170" s="373"/>
      <c r="FU170" s="373"/>
      <c r="FV170" s="373"/>
      <c r="FW170" s="373"/>
      <c r="FX170" s="373"/>
      <c r="FY170" s="373"/>
      <c r="FZ170" s="373"/>
      <c r="GA170" s="373"/>
      <c r="GB170" s="373"/>
      <c r="GC170" s="373"/>
      <c r="GD170" s="373"/>
      <c r="GE170" s="373"/>
      <c r="GF170" s="373"/>
      <c r="GG170" s="373"/>
      <c r="GH170" s="373"/>
      <c r="GI170" s="373"/>
      <c r="GJ170" s="373"/>
      <c r="GK170" s="373"/>
      <c r="GL170" s="373"/>
      <c r="GM170" s="373"/>
      <c r="GN170" s="373"/>
      <c r="GO170" s="373"/>
      <c r="GP170" s="373"/>
      <c r="GQ170" s="373"/>
      <c r="GR170" s="373"/>
      <c r="GS170" s="373"/>
      <c r="GT170" s="373"/>
      <c r="GU170" s="373"/>
      <c r="GV170" s="373"/>
      <c r="GW170" s="373"/>
      <c r="GX170" s="373"/>
      <c r="GY170" s="373"/>
      <c r="GZ170" s="373"/>
      <c r="HA170" s="373"/>
      <c r="HB170" s="373"/>
      <c r="HC170" s="373"/>
      <c r="HD170" s="373"/>
      <c r="HE170" s="373"/>
      <c r="HF170" s="373"/>
      <c r="HG170" s="373"/>
      <c r="HH170" s="373"/>
      <c r="HI170" s="373"/>
      <c r="HJ170" s="373"/>
      <c r="HK170" s="373"/>
      <c r="HL170" s="373"/>
      <c r="HM170" s="373"/>
      <c r="HN170" s="373"/>
      <c r="HO170" s="373"/>
      <c r="HP170" s="373"/>
      <c r="HQ170" s="373"/>
      <c r="HR170" s="373"/>
      <c r="HS170" s="373"/>
      <c r="HT170" s="373"/>
      <c r="HU170" s="373"/>
      <c r="HV170" s="373"/>
      <c r="HW170" s="373"/>
    </row>
    <row r="171" spans="1:247" s="374" customFormat="1" x14ac:dyDescent="0.2">
      <c r="A171" s="383"/>
      <c r="B171" s="383"/>
      <c r="C171" s="384"/>
      <c r="D171" s="430"/>
      <c r="E171" s="394"/>
      <c r="F171" s="394"/>
      <c r="G171" s="384"/>
      <c r="H171" s="384"/>
      <c r="I171" s="384"/>
      <c r="J171" s="384"/>
      <c r="K171" s="487"/>
      <c r="L171" s="674"/>
      <c r="M171" s="487"/>
      <c r="N171" s="394"/>
      <c r="O171" s="463"/>
      <c r="P171" s="394"/>
      <c r="Q171" s="463"/>
      <c r="R171" s="394"/>
      <c r="S171" s="394"/>
      <c r="T171" s="394"/>
      <c r="U171" s="394"/>
      <c r="V171" s="394"/>
      <c r="W171" s="394"/>
      <c r="X171" s="394"/>
      <c r="Y171" s="394"/>
      <c r="Z171" s="394"/>
      <c r="AA171" s="394"/>
      <c r="AB171" s="394"/>
      <c r="AC171" s="463"/>
      <c r="AD171" s="1524"/>
      <c r="AE171" s="1525"/>
      <c r="AF171" s="463"/>
      <c r="AG171" s="394"/>
      <c r="AH171" s="394"/>
      <c r="AI171" s="394"/>
      <c r="AJ171" s="394"/>
      <c r="AK171" s="394"/>
      <c r="AL171" s="394"/>
      <c r="AM171" s="463"/>
      <c r="AN171" s="464"/>
      <c r="AO171" s="373"/>
      <c r="AP171" s="373"/>
      <c r="AQ171" s="373"/>
      <c r="AR171" s="373"/>
      <c r="AS171" s="373"/>
      <c r="AT171" s="373"/>
      <c r="AU171" s="373"/>
      <c r="AV171" s="373"/>
      <c r="AW171" s="373"/>
      <c r="AX171" s="373"/>
      <c r="AY171" s="373"/>
      <c r="AZ171" s="373"/>
      <c r="BA171" s="373"/>
      <c r="BB171" s="373"/>
      <c r="BC171" s="373"/>
      <c r="BD171" s="373"/>
      <c r="BE171" s="373"/>
      <c r="BF171" s="373"/>
      <c r="BG171" s="373"/>
      <c r="BH171" s="487"/>
      <c r="BI171" s="373"/>
      <c r="BJ171" s="373"/>
      <c r="BK171" s="373"/>
      <c r="BL171" s="373"/>
      <c r="BM171" s="373"/>
      <c r="BN171" s="373"/>
      <c r="BO171" s="373"/>
      <c r="BP171" s="373"/>
      <c r="BQ171" s="373"/>
      <c r="BR171" s="373"/>
      <c r="BS171" s="373"/>
      <c r="BT171" s="373"/>
      <c r="BU171" s="373"/>
      <c r="BV171" s="373"/>
      <c r="BW171" s="373"/>
      <c r="BX171" s="373"/>
      <c r="BY171" s="373"/>
      <c r="BZ171" s="373"/>
      <c r="CA171" s="373"/>
      <c r="CB171" s="373"/>
      <c r="CC171" s="373"/>
      <c r="CD171" s="373"/>
      <c r="CE171" s="373"/>
      <c r="CF171" s="373"/>
      <c r="CG171" s="373"/>
      <c r="CH171" s="373"/>
      <c r="CI171" s="373"/>
      <c r="CJ171" s="373"/>
      <c r="CK171" s="373"/>
      <c r="CL171" s="373"/>
      <c r="CM171" s="373"/>
      <c r="CN171" s="373"/>
      <c r="CO171" s="373"/>
      <c r="CP171" s="373"/>
      <c r="CQ171" s="373"/>
      <c r="CR171" s="373"/>
      <c r="CS171" s="373"/>
      <c r="CT171" s="373"/>
      <c r="CU171" s="373"/>
      <c r="CV171" s="373"/>
      <c r="CW171" s="373"/>
      <c r="CX171" s="373"/>
      <c r="CY171" s="373"/>
      <c r="CZ171" s="373"/>
      <c r="DA171" s="373"/>
      <c r="DB171" s="373"/>
      <c r="DC171" s="373"/>
      <c r="DD171" s="373"/>
      <c r="DE171" s="373"/>
      <c r="DF171" s="373"/>
      <c r="DG171" s="373"/>
      <c r="DH171" s="373"/>
      <c r="DI171" s="373"/>
      <c r="DJ171" s="373"/>
      <c r="DK171" s="373"/>
      <c r="DL171" s="373"/>
      <c r="DM171" s="373"/>
      <c r="DN171" s="373"/>
      <c r="DO171" s="373"/>
      <c r="DP171" s="373"/>
      <c r="DQ171" s="373"/>
      <c r="DR171" s="373"/>
      <c r="DS171" s="373"/>
      <c r="DT171" s="373"/>
      <c r="DU171" s="373"/>
      <c r="DV171" s="373"/>
      <c r="DW171" s="373"/>
      <c r="DX171" s="373"/>
      <c r="DY171" s="373"/>
      <c r="DZ171" s="373"/>
      <c r="EA171" s="373"/>
      <c r="EB171" s="373"/>
      <c r="EC171" s="373"/>
      <c r="ED171" s="373"/>
      <c r="EE171" s="373"/>
      <c r="EF171" s="373"/>
      <c r="EG171" s="373"/>
      <c r="EH171" s="373"/>
      <c r="EI171" s="373"/>
      <c r="EJ171" s="373"/>
      <c r="EK171" s="373"/>
      <c r="EL171" s="373"/>
      <c r="EM171" s="373"/>
      <c r="EN171" s="373"/>
      <c r="EO171" s="373"/>
      <c r="EP171" s="373"/>
      <c r="EQ171" s="373"/>
      <c r="ER171" s="373"/>
      <c r="ES171" s="373"/>
      <c r="ET171" s="373"/>
      <c r="EU171" s="373"/>
      <c r="EV171" s="373"/>
      <c r="EW171" s="373"/>
      <c r="EX171" s="373"/>
      <c r="EY171" s="373"/>
      <c r="EZ171" s="373"/>
      <c r="FA171" s="373"/>
      <c r="FB171" s="373"/>
      <c r="FC171" s="373"/>
      <c r="FD171" s="373"/>
      <c r="FE171" s="373"/>
      <c r="FF171" s="373"/>
      <c r="FG171" s="373"/>
      <c r="FH171" s="373"/>
      <c r="FI171" s="373"/>
      <c r="FJ171" s="373"/>
      <c r="FK171" s="373"/>
      <c r="FL171" s="373"/>
      <c r="FM171" s="373"/>
      <c r="FN171" s="373"/>
      <c r="FO171" s="373"/>
      <c r="FP171" s="373"/>
      <c r="FQ171" s="373"/>
      <c r="FR171" s="373"/>
      <c r="FS171" s="373"/>
      <c r="FT171" s="373"/>
      <c r="FU171" s="373"/>
      <c r="FV171" s="373"/>
      <c r="FW171" s="373"/>
      <c r="FX171" s="373"/>
      <c r="FY171" s="373"/>
      <c r="FZ171" s="373"/>
      <c r="GA171" s="373"/>
      <c r="GB171" s="373"/>
      <c r="GC171" s="373"/>
      <c r="GD171" s="373"/>
      <c r="GE171" s="373"/>
      <c r="GF171" s="373"/>
      <c r="GG171" s="373"/>
      <c r="GH171" s="373"/>
      <c r="GI171" s="373"/>
      <c r="GJ171" s="373"/>
      <c r="GK171" s="373"/>
      <c r="GL171" s="373"/>
      <c r="GM171" s="373"/>
      <c r="GN171" s="373"/>
      <c r="GO171" s="373"/>
      <c r="GP171" s="373"/>
      <c r="GQ171" s="373"/>
      <c r="GR171" s="373"/>
      <c r="GS171" s="373"/>
      <c r="GT171" s="373"/>
      <c r="GU171" s="373"/>
      <c r="GV171" s="373"/>
      <c r="GW171" s="373"/>
      <c r="GX171" s="373"/>
      <c r="GY171" s="373"/>
      <c r="GZ171" s="373"/>
      <c r="HA171" s="373"/>
      <c r="HB171" s="373"/>
      <c r="HC171" s="373"/>
      <c r="HD171" s="373"/>
      <c r="HE171" s="373"/>
      <c r="HF171" s="373"/>
      <c r="HG171" s="373"/>
      <c r="HH171" s="373"/>
      <c r="HI171" s="373"/>
      <c r="HJ171" s="373"/>
      <c r="HK171" s="373"/>
      <c r="HL171" s="373"/>
      <c r="HM171" s="373"/>
      <c r="HN171" s="373"/>
      <c r="HO171" s="373"/>
      <c r="HP171" s="373"/>
      <c r="HQ171" s="373"/>
      <c r="HR171" s="373"/>
      <c r="HS171" s="373"/>
      <c r="HT171" s="373"/>
      <c r="HU171" s="373"/>
      <c r="HV171" s="373"/>
      <c r="HW171" s="373"/>
    </row>
    <row r="172" spans="1:247" s="514" customFormat="1" ht="34.5" customHeight="1" x14ac:dyDescent="0.2">
      <c r="A172" s="506" t="s">
        <v>646</v>
      </c>
      <c r="B172" s="507" t="s">
        <v>647</v>
      </c>
      <c r="C172" s="508" t="s">
        <v>642</v>
      </c>
      <c r="D172" s="509"/>
      <c r="E172" s="507"/>
      <c r="F172" s="507"/>
      <c r="G172" s="510"/>
      <c r="H172" s="507"/>
      <c r="I172" s="507"/>
      <c r="J172" s="507"/>
      <c r="K172" s="507"/>
      <c r="L172" s="666"/>
      <c r="M172" s="507"/>
      <c r="N172" s="511"/>
      <c r="O172" s="980"/>
      <c r="P172" s="511"/>
      <c r="Q172" s="980"/>
      <c r="R172" s="511"/>
      <c r="S172" s="511"/>
      <c r="T172" s="511"/>
      <c r="U172" s="511"/>
      <c r="V172" s="511"/>
      <c r="W172" s="507"/>
      <c r="X172" s="507"/>
      <c r="Y172" s="507"/>
      <c r="Z172" s="507"/>
      <c r="AA172" s="507"/>
      <c r="AB172" s="507"/>
      <c r="AC172" s="1435"/>
      <c r="AD172" s="1526"/>
      <c r="AE172" s="1527"/>
      <c r="AF172" s="1458"/>
      <c r="AG172" s="507"/>
      <c r="AH172" s="507"/>
      <c r="AI172" s="507"/>
      <c r="AJ172" s="507"/>
      <c r="AK172" s="507"/>
      <c r="AL172" s="507"/>
      <c r="AM172" s="507"/>
      <c r="AN172" s="512"/>
      <c r="AO172" s="513"/>
      <c r="AP172" s="513"/>
      <c r="AQ172" s="513"/>
      <c r="AR172" s="513"/>
      <c r="AS172" s="513"/>
      <c r="AT172" s="513"/>
      <c r="AU172" s="513"/>
      <c r="AV172" s="513"/>
      <c r="AW172" s="513"/>
      <c r="AX172" s="513"/>
      <c r="AY172" s="513"/>
      <c r="AZ172" s="513"/>
      <c r="BA172" s="513"/>
      <c r="BB172" s="513"/>
      <c r="BC172" s="513"/>
      <c r="BD172" s="513"/>
      <c r="BE172" s="513"/>
      <c r="BF172" s="513"/>
      <c r="BG172" s="513"/>
      <c r="BH172" s="507"/>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c r="CK172" s="513"/>
      <c r="CL172" s="513"/>
      <c r="CM172" s="513"/>
      <c r="CN172" s="513"/>
      <c r="CO172" s="513"/>
      <c r="CP172" s="513"/>
      <c r="CQ172" s="513"/>
      <c r="CR172" s="513"/>
      <c r="CS172" s="513"/>
      <c r="CT172" s="513"/>
      <c r="CU172" s="513"/>
      <c r="CV172" s="513"/>
      <c r="CW172" s="513"/>
      <c r="CX172" s="513"/>
      <c r="CY172" s="513"/>
      <c r="CZ172" s="513"/>
      <c r="DA172" s="513"/>
      <c r="DB172" s="513"/>
      <c r="DC172" s="513"/>
      <c r="DD172" s="513"/>
      <c r="DE172" s="513"/>
      <c r="DF172" s="513"/>
      <c r="DG172" s="513"/>
      <c r="DH172" s="513"/>
      <c r="DI172" s="513"/>
      <c r="DJ172" s="513"/>
      <c r="DK172" s="513"/>
      <c r="DL172" s="513"/>
      <c r="DM172" s="513"/>
      <c r="DN172" s="513"/>
      <c r="DO172" s="513"/>
      <c r="DP172" s="513"/>
      <c r="DQ172" s="513"/>
      <c r="DR172" s="513"/>
      <c r="DS172" s="513"/>
      <c r="DT172" s="513"/>
      <c r="DU172" s="513"/>
      <c r="DV172" s="513"/>
      <c r="DW172" s="513"/>
      <c r="DX172" s="513"/>
      <c r="DY172" s="513"/>
      <c r="DZ172" s="513"/>
      <c r="EA172" s="513"/>
      <c r="EB172" s="513"/>
      <c r="EC172" s="513"/>
      <c r="ED172" s="513"/>
      <c r="EE172" s="513"/>
      <c r="EF172" s="513"/>
      <c r="EG172" s="513"/>
      <c r="EH172" s="513"/>
      <c r="EI172" s="513"/>
      <c r="EJ172" s="513"/>
      <c r="EK172" s="513"/>
      <c r="EL172" s="513"/>
      <c r="EM172" s="513"/>
      <c r="EN172" s="513"/>
      <c r="EO172" s="513"/>
      <c r="EP172" s="513"/>
      <c r="EQ172" s="513"/>
      <c r="ER172" s="513"/>
      <c r="ES172" s="513"/>
      <c r="ET172" s="513"/>
      <c r="EU172" s="513"/>
      <c r="EV172" s="513"/>
      <c r="EW172" s="513"/>
      <c r="EX172" s="513"/>
      <c r="EY172" s="513"/>
      <c r="EZ172" s="513"/>
      <c r="FA172" s="513"/>
      <c r="FB172" s="513"/>
      <c r="FC172" s="513"/>
      <c r="FD172" s="513"/>
      <c r="FE172" s="513"/>
      <c r="FF172" s="513"/>
      <c r="FG172" s="513"/>
      <c r="FH172" s="513"/>
      <c r="FI172" s="513"/>
      <c r="FJ172" s="513"/>
      <c r="FK172" s="513"/>
      <c r="FL172" s="513"/>
      <c r="FM172" s="513"/>
      <c r="FN172" s="513"/>
      <c r="FO172" s="513"/>
      <c r="FP172" s="513"/>
      <c r="FQ172" s="513"/>
      <c r="FR172" s="513"/>
      <c r="FS172" s="513"/>
      <c r="FT172" s="513"/>
      <c r="FU172" s="513"/>
      <c r="FV172" s="513"/>
      <c r="FW172" s="513"/>
      <c r="FX172" s="513"/>
      <c r="FY172" s="513"/>
      <c r="FZ172" s="513"/>
      <c r="GA172" s="513"/>
      <c r="GB172" s="513"/>
      <c r="GC172" s="513"/>
      <c r="GD172" s="513"/>
      <c r="GE172" s="513"/>
      <c r="GF172" s="513"/>
      <c r="GG172" s="513"/>
      <c r="GH172" s="513"/>
      <c r="GI172" s="513"/>
      <c r="GJ172" s="513"/>
      <c r="GK172" s="513"/>
      <c r="GL172" s="513"/>
      <c r="GM172" s="513"/>
      <c r="GN172" s="513"/>
      <c r="GO172" s="513"/>
      <c r="GP172" s="513"/>
      <c r="GQ172" s="513"/>
      <c r="GR172" s="513"/>
      <c r="GS172" s="513"/>
      <c r="GT172" s="513"/>
      <c r="GU172" s="513"/>
      <c r="GV172" s="513"/>
      <c r="GW172" s="513"/>
      <c r="GX172" s="513"/>
      <c r="GY172" s="513"/>
      <c r="GZ172" s="513"/>
      <c r="HA172" s="513"/>
      <c r="HB172" s="513"/>
      <c r="HC172" s="513"/>
      <c r="HD172" s="513"/>
      <c r="HE172" s="513"/>
      <c r="HF172" s="513"/>
      <c r="HG172" s="513"/>
      <c r="HH172" s="513"/>
      <c r="HI172" s="513"/>
      <c r="HJ172" s="513"/>
      <c r="HK172" s="513"/>
      <c r="HL172" s="513"/>
      <c r="HM172" s="513"/>
      <c r="HN172" s="513"/>
      <c r="HO172" s="513"/>
      <c r="HP172" s="513"/>
      <c r="HQ172" s="513"/>
      <c r="HR172" s="513"/>
      <c r="HS172" s="513"/>
      <c r="HT172" s="513"/>
      <c r="HU172" s="513"/>
      <c r="HV172" s="513"/>
      <c r="HW172" s="513"/>
      <c r="HX172" s="513"/>
      <c r="HY172" s="513"/>
      <c r="HZ172" s="513"/>
      <c r="IA172" s="513"/>
      <c r="IB172" s="513"/>
      <c r="IC172" s="513"/>
      <c r="ID172" s="513"/>
      <c r="IE172" s="513"/>
      <c r="IF172" s="513"/>
      <c r="IG172" s="513"/>
      <c r="IH172" s="513"/>
      <c r="II172" s="513"/>
      <c r="IJ172" s="513"/>
      <c r="IK172" s="513"/>
      <c r="IL172" s="513"/>
    </row>
    <row r="173" spans="1:247" s="514" customFormat="1" ht="34.5" customHeight="1" x14ac:dyDescent="0.2">
      <c r="A173" s="506" t="s">
        <v>645</v>
      </c>
      <c r="B173" s="507" t="s">
        <v>644</v>
      </c>
      <c r="C173" s="508" t="s">
        <v>643</v>
      </c>
      <c r="D173" s="509" t="s">
        <v>763</v>
      </c>
      <c r="E173" s="507" t="s">
        <v>683</v>
      </c>
      <c r="F173" s="507"/>
      <c r="G173" s="510"/>
      <c r="H173" s="507"/>
      <c r="I173" s="507"/>
      <c r="J173" s="507"/>
      <c r="K173" s="507"/>
      <c r="L173" s="666"/>
      <c r="M173" s="507"/>
      <c r="N173" s="511"/>
      <c r="O173" s="980"/>
      <c r="P173" s="511"/>
      <c r="Q173" s="980"/>
      <c r="R173" s="511"/>
      <c r="S173" s="511"/>
      <c r="T173" s="511"/>
      <c r="U173" s="511"/>
      <c r="V173" s="511"/>
      <c r="W173" s="507"/>
      <c r="X173" s="507"/>
      <c r="Y173" s="507"/>
      <c r="Z173" s="507"/>
      <c r="AA173" s="507"/>
      <c r="AB173" s="507"/>
      <c r="AC173" s="1435"/>
      <c r="AD173" s="1526"/>
      <c r="AE173" s="1527"/>
      <c r="AF173" s="1458"/>
      <c r="AG173" s="507"/>
      <c r="AH173" s="507"/>
      <c r="AI173" s="507"/>
      <c r="AJ173" s="507"/>
      <c r="AK173" s="507"/>
      <c r="AL173" s="507"/>
      <c r="AM173" s="507"/>
      <c r="AN173" s="512"/>
      <c r="AO173" s="513"/>
      <c r="AP173" s="513"/>
      <c r="AQ173" s="513"/>
      <c r="AR173" s="513"/>
      <c r="AS173" s="513"/>
      <c r="AT173" s="513"/>
      <c r="AU173" s="513"/>
      <c r="AV173" s="513"/>
      <c r="AW173" s="513"/>
      <c r="AX173" s="513"/>
      <c r="AY173" s="513"/>
      <c r="AZ173" s="513"/>
      <c r="BA173" s="513"/>
      <c r="BB173" s="513"/>
      <c r="BC173" s="513"/>
      <c r="BD173" s="513"/>
      <c r="BE173" s="513"/>
      <c r="BF173" s="513"/>
      <c r="BG173" s="513"/>
      <c r="BH173" s="507"/>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c r="CK173" s="513"/>
      <c r="CL173" s="513"/>
      <c r="CM173" s="513"/>
      <c r="CN173" s="513"/>
      <c r="CO173" s="513"/>
      <c r="CP173" s="513"/>
      <c r="CQ173" s="513"/>
      <c r="CR173" s="513"/>
      <c r="CS173" s="513"/>
      <c r="CT173" s="513"/>
      <c r="CU173" s="513"/>
      <c r="CV173" s="513"/>
      <c r="CW173" s="513"/>
      <c r="CX173" s="513"/>
      <c r="CY173" s="513"/>
      <c r="CZ173" s="513"/>
      <c r="DA173" s="513"/>
      <c r="DB173" s="513"/>
      <c r="DC173" s="513"/>
      <c r="DD173" s="513"/>
      <c r="DE173" s="513"/>
      <c r="DF173" s="513"/>
      <c r="DG173" s="513"/>
      <c r="DH173" s="513"/>
      <c r="DI173" s="513"/>
      <c r="DJ173" s="513"/>
      <c r="DK173" s="513"/>
      <c r="DL173" s="513"/>
      <c r="DM173" s="513"/>
      <c r="DN173" s="513"/>
      <c r="DO173" s="513"/>
      <c r="DP173" s="513"/>
      <c r="DQ173" s="513"/>
      <c r="DR173" s="513"/>
      <c r="DS173" s="513"/>
      <c r="DT173" s="513"/>
      <c r="DU173" s="513"/>
      <c r="DV173" s="513"/>
      <c r="DW173" s="513"/>
      <c r="DX173" s="513"/>
      <c r="DY173" s="513"/>
      <c r="DZ173" s="513"/>
      <c r="EA173" s="513"/>
      <c r="EB173" s="513"/>
      <c r="EC173" s="513"/>
      <c r="ED173" s="513"/>
      <c r="EE173" s="513"/>
      <c r="EF173" s="513"/>
      <c r="EG173" s="513"/>
      <c r="EH173" s="513"/>
      <c r="EI173" s="513"/>
      <c r="EJ173" s="513"/>
      <c r="EK173" s="513"/>
      <c r="EL173" s="513"/>
      <c r="EM173" s="513"/>
      <c r="EN173" s="513"/>
      <c r="EO173" s="513"/>
      <c r="EP173" s="513"/>
      <c r="EQ173" s="513"/>
      <c r="ER173" s="513"/>
      <c r="ES173" s="513"/>
      <c r="ET173" s="513"/>
      <c r="EU173" s="513"/>
      <c r="EV173" s="513"/>
      <c r="EW173" s="513"/>
      <c r="EX173" s="513"/>
      <c r="EY173" s="513"/>
      <c r="EZ173" s="513"/>
      <c r="FA173" s="513"/>
      <c r="FB173" s="513"/>
      <c r="FC173" s="513"/>
      <c r="FD173" s="513"/>
      <c r="FE173" s="513"/>
      <c r="FF173" s="513"/>
      <c r="FG173" s="513"/>
      <c r="FH173" s="513"/>
      <c r="FI173" s="513"/>
      <c r="FJ173" s="513"/>
      <c r="FK173" s="513"/>
      <c r="FL173" s="513"/>
      <c r="FM173" s="513"/>
      <c r="FN173" s="513"/>
      <c r="FO173" s="513"/>
      <c r="FP173" s="513"/>
      <c r="FQ173" s="513"/>
      <c r="FR173" s="513"/>
      <c r="FS173" s="513"/>
      <c r="FT173" s="513"/>
      <c r="FU173" s="513"/>
      <c r="FV173" s="513"/>
      <c r="FW173" s="513"/>
      <c r="FX173" s="513"/>
      <c r="FY173" s="513"/>
      <c r="FZ173" s="513"/>
      <c r="GA173" s="513"/>
      <c r="GB173" s="513"/>
      <c r="GC173" s="513"/>
      <c r="GD173" s="513"/>
      <c r="GE173" s="513"/>
      <c r="GF173" s="513"/>
      <c r="GG173" s="513"/>
      <c r="GH173" s="513"/>
      <c r="GI173" s="513"/>
      <c r="GJ173" s="513"/>
      <c r="GK173" s="513"/>
      <c r="GL173" s="513"/>
      <c r="GM173" s="513"/>
      <c r="GN173" s="513"/>
      <c r="GO173" s="513"/>
      <c r="GP173" s="513"/>
      <c r="GQ173" s="513"/>
      <c r="GR173" s="513"/>
      <c r="GS173" s="513"/>
      <c r="GT173" s="513"/>
      <c r="GU173" s="513"/>
      <c r="GV173" s="513"/>
      <c r="GW173" s="513"/>
      <c r="GX173" s="513"/>
      <c r="GY173" s="513"/>
      <c r="GZ173" s="513"/>
      <c r="HA173" s="513"/>
      <c r="HB173" s="513"/>
      <c r="HC173" s="513"/>
      <c r="HD173" s="513"/>
      <c r="HE173" s="513"/>
      <c r="HF173" s="513"/>
      <c r="HG173" s="513"/>
      <c r="HH173" s="513"/>
      <c r="HI173" s="513"/>
      <c r="HJ173" s="513"/>
      <c r="HK173" s="513"/>
      <c r="HL173" s="513"/>
      <c r="HM173" s="513"/>
      <c r="HN173" s="513"/>
      <c r="HO173" s="513"/>
      <c r="HP173" s="513"/>
      <c r="HQ173" s="513"/>
      <c r="HR173" s="513"/>
      <c r="HS173" s="513"/>
      <c r="HT173" s="513"/>
      <c r="HU173" s="513"/>
      <c r="HV173" s="513"/>
      <c r="HW173" s="513"/>
      <c r="HX173" s="513"/>
      <c r="HY173" s="513"/>
      <c r="HZ173" s="513"/>
      <c r="IA173" s="513"/>
      <c r="IB173" s="513"/>
      <c r="IC173" s="513"/>
      <c r="ID173" s="513"/>
      <c r="IE173" s="513"/>
      <c r="IF173" s="513"/>
      <c r="IG173" s="513"/>
      <c r="IH173" s="513"/>
      <c r="II173" s="513"/>
      <c r="IJ173" s="513"/>
      <c r="IK173" s="513"/>
      <c r="IL173" s="513"/>
    </row>
    <row r="174" spans="1:247" s="521" customFormat="1" ht="34.5" customHeight="1" x14ac:dyDescent="0.2">
      <c r="A174" s="515"/>
      <c r="B174" s="515"/>
      <c r="C174" s="516" t="s">
        <v>758</v>
      </c>
      <c r="D174" s="517"/>
      <c r="E174" s="518"/>
      <c r="F174" s="518"/>
      <c r="G174" s="518"/>
      <c r="H174" s="519"/>
      <c r="I174" s="519">
        <f>+I175+I176+I177</f>
        <v>14</v>
      </c>
      <c r="J174" s="519">
        <f>+J175+J176+J177</f>
        <v>14</v>
      </c>
      <c r="K174" s="519"/>
      <c r="L174" s="669"/>
      <c r="M174" s="519"/>
      <c r="N174" s="519"/>
      <c r="O174" s="981"/>
      <c r="P174" s="519"/>
      <c r="Q174" s="981"/>
      <c r="R174" s="519"/>
      <c r="S174" s="519"/>
      <c r="T174" s="519"/>
      <c r="U174" s="519"/>
      <c r="V174" s="519"/>
      <c r="W174" s="519"/>
      <c r="X174" s="519"/>
      <c r="Y174" s="519"/>
      <c r="Z174" s="520"/>
      <c r="AA174" s="519"/>
      <c r="AB174" s="519"/>
      <c r="AC174" s="1436"/>
      <c r="AD174" s="1509"/>
      <c r="AE174" s="1510"/>
      <c r="AF174" s="1459"/>
      <c r="AG174" s="519"/>
      <c r="AH174" s="519"/>
      <c r="AI174" s="519"/>
      <c r="AJ174" s="520"/>
      <c r="AK174" s="519"/>
      <c r="AL174" s="519"/>
      <c r="AM174" s="519"/>
      <c r="AN174" s="519"/>
      <c r="BH174" s="519"/>
    </row>
    <row r="175" spans="1:247" ht="73.5" customHeight="1" x14ac:dyDescent="0.2">
      <c r="A175" s="292"/>
      <c r="B175" s="385" t="s">
        <v>387</v>
      </c>
      <c r="C175" s="308" t="s">
        <v>213</v>
      </c>
      <c r="D175" s="419" t="s">
        <v>952</v>
      </c>
      <c r="E175" s="297" t="s">
        <v>130</v>
      </c>
      <c r="F175" s="297"/>
      <c r="G175" s="297" t="s">
        <v>681</v>
      </c>
      <c r="H175" s="296"/>
      <c r="I175" s="297" t="s">
        <v>23</v>
      </c>
      <c r="J175" s="297" t="s">
        <v>23</v>
      </c>
      <c r="K175" s="1355" t="s">
        <v>1269</v>
      </c>
      <c r="L175" s="615" t="s">
        <v>31</v>
      </c>
      <c r="M175" s="493"/>
      <c r="N175" s="1380">
        <v>24</v>
      </c>
      <c r="O175" s="1384"/>
      <c r="P175" s="1384">
        <v>24</v>
      </c>
      <c r="Q175" s="1384"/>
      <c r="R175" s="1382"/>
      <c r="S175" s="299"/>
      <c r="T175" s="1328" t="s">
        <v>1253</v>
      </c>
      <c r="U175" s="1328" t="s">
        <v>1254</v>
      </c>
      <c r="V175" s="640" t="s">
        <v>689</v>
      </c>
      <c r="W175" s="640" t="s">
        <v>348</v>
      </c>
      <c r="X175" s="640" t="s">
        <v>349</v>
      </c>
      <c r="Y175" s="640" t="s">
        <v>713</v>
      </c>
      <c r="Z175" s="449">
        <v>1</v>
      </c>
      <c r="AA175" s="386" t="s">
        <v>314</v>
      </c>
      <c r="AB175" s="386" t="s">
        <v>312</v>
      </c>
      <c r="AC175" s="1441" t="s">
        <v>351</v>
      </c>
      <c r="AD175" s="1495" t="s">
        <v>1255</v>
      </c>
      <c r="AE175" s="1486" t="str">
        <f t="shared" ref="AE175:AE180" si="17">+AD175</f>
        <v xml:space="preserve">100% CT= DM devoir maison en temps libre
plusieurs jours pour composer
dépôt sujet et restitution copie sur CELENE </v>
      </c>
      <c r="AF175" s="1463">
        <v>1</v>
      </c>
      <c r="AG175" s="640" t="s">
        <v>314</v>
      </c>
      <c r="AH175" s="640" t="s">
        <v>312</v>
      </c>
      <c r="AI175" s="640" t="s">
        <v>351</v>
      </c>
      <c r="AJ175" s="449">
        <v>1</v>
      </c>
      <c r="AK175" s="386" t="s">
        <v>314</v>
      </c>
      <c r="AL175" s="386" t="s">
        <v>312</v>
      </c>
      <c r="AM175" s="460" t="s">
        <v>351</v>
      </c>
      <c r="AN175" s="464" t="s">
        <v>601</v>
      </c>
      <c r="BH175" s="493"/>
    </row>
    <row r="176" spans="1:247" s="412" customFormat="1" ht="73.5" customHeight="1" x14ac:dyDescent="0.2">
      <c r="A176" s="448"/>
      <c r="B176" s="446" t="s">
        <v>444</v>
      </c>
      <c r="C176" s="444" t="s">
        <v>214</v>
      </c>
      <c r="D176" s="419" t="s">
        <v>953</v>
      </c>
      <c r="E176" s="414" t="s">
        <v>130</v>
      </c>
      <c r="F176" s="414" t="s">
        <v>949</v>
      </c>
      <c r="G176" s="415" t="s">
        <v>681</v>
      </c>
      <c r="H176" s="413"/>
      <c r="I176" s="414">
        <v>6</v>
      </c>
      <c r="J176" s="414">
        <v>6</v>
      </c>
      <c r="K176" s="405" t="s">
        <v>812</v>
      </c>
      <c r="L176" s="647" t="s">
        <v>24</v>
      </c>
      <c r="M176" s="502"/>
      <c r="N176" s="1381">
        <v>24</v>
      </c>
      <c r="O176" s="1385"/>
      <c r="P176" s="1387">
        <v>24</v>
      </c>
      <c r="Q176" s="1386"/>
      <c r="R176" s="1383"/>
      <c r="S176" s="416"/>
      <c r="T176" s="1319" t="s">
        <v>1159</v>
      </c>
      <c r="U176" s="1318" t="s">
        <v>1160</v>
      </c>
      <c r="V176" s="640" t="s">
        <v>689</v>
      </c>
      <c r="W176" s="640" t="s">
        <v>348</v>
      </c>
      <c r="X176" s="640" t="s">
        <v>349</v>
      </c>
      <c r="Y176" s="640" t="s">
        <v>713</v>
      </c>
      <c r="Z176" s="449">
        <v>1</v>
      </c>
      <c r="AA176" s="386" t="s">
        <v>314</v>
      </c>
      <c r="AB176" s="386" t="s">
        <v>312</v>
      </c>
      <c r="AC176" s="1441" t="s">
        <v>351</v>
      </c>
      <c r="AD176" s="1495" t="s">
        <v>1184</v>
      </c>
      <c r="AE176" s="1486" t="str">
        <f t="shared" si="17"/>
        <v>100% CT= DM devoir maison en temps libre
dépôt sujet et devoirs sur CELENE</v>
      </c>
      <c r="AF176" s="1463">
        <v>1</v>
      </c>
      <c r="AG176" s="640" t="s">
        <v>314</v>
      </c>
      <c r="AH176" s="640" t="s">
        <v>312</v>
      </c>
      <c r="AI176" s="640" t="s">
        <v>351</v>
      </c>
      <c r="AJ176" s="449">
        <v>1</v>
      </c>
      <c r="AK176" s="386" t="s">
        <v>314</v>
      </c>
      <c r="AL176" s="386" t="s">
        <v>312</v>
      </c>
      <c r="AM176" s="460" t="s">
        <v>351</v>
      </c>
      <c r="AN176" s="466" t="s">
        <v>602</v>
      </c>
      <c r="AO176" s="411"/>
      <c r="AP176" s="411"/>
      <c r="AQ176" s="411"/>
      <c r="AR176" s="411"/>
      <c r="AS176" s="411"/>
      <c r="AT176" s="411"/>
      <c r="AU176" s="411"/>
      <c r="AV176" s="411"/>
      <c r="AW176" s="411"/>
      <c r="AX176" s="411"/>
      <c r="AY176" s="411"/>
      <c r="AZ176" s="411"/>
      <c r="BA176" s="411"/>
      <c r="BB176" s="411"/>
      <c r="BC176" s="411"/>
      <c r="BD176" s="411"/>
      <c r="BE176" s="411"/>
      <c r="BF176" s="411"/>
      <c r="BG176" s="411"/>
      <c r="BH176" s="502"/>
      <c r="BI176" s="411"/>
      <c r="BJ176" s="411"/>
      <c r="BK176" s="411"/>
      <c r="BL176" s="411"/>
      <c r="BM176" s="411"/>
      <c r="BN176" s="411"/>
      <c r="BO176" s="411"/>
      <c r="BP176" s="411"/>
      <c r="BQ176" s="411"/>
      <c r="BR176" s="411"/>
      <c r="BS176" s="411"/>
      <c r="BT176" s="411"/>
      <c r="BU176" s="411"/>
      <c r="BV176" s="411"/>
      <c r="BW176" s="411"/>
      <c r="BX176" s="411"/>
      <c r="BY176" s="411"/>
      <c r="BZ176" s="411"/>
      <c r="CA176" s="411"/>
      <c r="CB176" s="411"/>
      <c r="CC176" s="411"/>
      <c r="CD176" s="411"/>
      <c r="CE176" s="411"/>
      <c r="CF176" s="411"/>
      <c r="CG176" s="411"/>
      <c r="CH176" s="411"/>
      <c r="CI176" s="411"/>
      <c r="CJ176" s="411"/>
      <c r="CK176" s="411"/>
      <c r="CL176" s="411"/>
      <c r="CM176" s="411"/>
      <c r="CN176" s="411"/>
      <c r="CO176" s="411"/>
      <c r="CP176" s="411"/>
      <c r="CQ176" s="411"/>
      <c r="CR176" s="411"/>
      <c r="CS176" s="411"/>
      <c r="CT176" s="411"/>
      <c r="CU176" s="411"/>
      <c r="CV176" s="411"/>
      <c r="CW176" s="411"/>
      <c r="CX176" s="411"/>
      <c r="CY176" s="411"/>
      <c r="CZ176" s="411"/>
      <c r="DA176" s="411"/>
      <c r="DB176" s="411"/>
      <c r="DC176" s="411"/>
      <c r="DD176" s="411"/>
      <c r="DE176" s="411"/>
      <c r="DF176" s="411"/>
      <c r="DG176" s="411"/>
      <c r="DH176" s="411"/>
      <c r="DI176" s="411"/>
      <c r="DJ176" s="411"/>
      <c r="DK176" s="411"/>
      <c r="DL176" s="411"/>
      <c r="DM176" s="411"/>
      <c r="DN176" s="411"/>
      <c r="DO176" s="411"/>
      <c r="DP176" s="411"/>
      <c r="DQ176" s="411"/>
      <c r="DR176" s="411"/>
      <c r="DS176" s="411"/>
      <c r="DT176" s="411"/>
      <c r="DU176" s="411"/>
      <c r="DV176" s="411"/>
      <c r="DW176" s="411"/>
      <c r="DX176" s="411"/>
      <c r="DY176" s="411"/>
      <c r="DZ176" s="411"/>
      <c r="EA176" s="411"/>
      <c r="EB176" s="411"/>
      <c r="EC176" s="411"/>
      <c r="ED176" s="411"/>
      <c r="EE176" s="411"/>
      <c r="EF176" s="411"/>
      <c r="EG176" s="411"/>
      <c r="EH176" s="411"/>
      <c r="EI176" s="411"/>
      <c r="EJ176" s="411"/>
      <c r="EK176" s="411"/>
      <c r="EL176" s="411"/>
      <c r="EM176" s="411"/>
      <c r="EN176" s="411"/>
      <c r="EO176" s="411"/>
      <c r="EP176" s="411"/>
      <c r="EQ176" s="411"/>
      <c r="ER176" s="411"/>
      <c r="ES176" s="411"/>
      <c r="ET176" s="411"/>
      <c r="EU176" s="411"/>
      <c r="EV176" s="411"/>
      <c r="EW176" s="411"/>
      <c r="EX176" s="411"/>
      <c r="EY176" s="411"/>
      <c r="EZ176" s="411"/>
      <c r="FA176" s="411"/>
      <c r="FB176" s="411"/>
      <c r="FC176" s="411"/>
      <c r="FD176" s="411"/>
      <c r="FE176" s="411"/>
      <c r="FF176" s="411"/>
      <c r="FG176" s="411"/>
      <c r="FH176" s="411"/>
      <c r="FI176" s="411"/>
      <c r="FJ176" s="411"/>
      <c r="FK176" s="411"/>
      <c r="FL176" s="411"/>
      <c r="FM176" s="411"/>
      <c r="FN176" s="411"/>
      <c r="FO176" s="411"/>
      <c r="FP176" s="411"/>
      <c r="FQ176" s="411"/>
      <c r="FR176" s="411"/>
      <c r="FS176" s="411"/>
      <c r="FT176" s="411"/>
      <c r="FU176" s="411"/>
      <c r="FV176" s="411"/>
      <c r="FW176" s="411"/>
      <c r="FX176" s="411"/>
      <c r="FY176" s="411"/>
      <c r="FZ176" s="411"/>
      <c r="GA176" s="411"/>
      <c r="GB176" s="411"/>
      <c r="GC176" s="411"/>
      <c r="GD176" s="411"/>
      <c r="GE176" s="411"/>
      <c r="GF176" s="411"/>
      <c r="GG176" s="411"/>
      <c r="GH176" s="411"/>
      <c r="GI176" s="411"/>
      <c r="GJ176" s="411"/>
      <c r="GK176" s="411"/>
      <c r="GL176" s="411"/>
      <c r="GM176" s="411"/>
      <c r="GN176" s="411"/>
      <c r="GO176" s="411"/>
      <c r="GP176" s="411"/>
      <c r="GQ176" s="411"/>
      <c r="GR176" s="411"/>
      <c r="GS176" s="411"/>
      <c r="GT176" s="411"/>
      <c r="GU176" s="411"/>
      <c r="GV176" s="411"/>
      <c r="GW176" s="411"/>
      <c r="GX176" s="411"/>
      <c r="GY176" s="411"/>
      <c r="GZ176" s="411"/>
      <c r="HA176" s="411"/>
      <c r="HB176" s="411"/>
      <c r="HC176" s="411"/>
      <c r="HD176" s="411"/>
      <c r="HE176" s="411"/>
      <c r="HF176" s="411"/>
      <c r="HG176" s="411"/>
      <c r="HH176" s="411"/>
      <c r="HI176" s="411"/>
      <c r="HJ176" s="411"/>
      <c r="HK176" s="411"/>
      <c r="HL176" s="411"/>
      <c r="HM176" s="411"/>
      <c r="HN176" s="411"/>
      <c r="HO176" s="411"/>
      <c r="HP176" s="411"/>
      <c r="HQ176" s="411"/>
      <c r="HR176" s="411"/>
      <c r="HS176" s="411"/>
      <c r="HT176" s="411"/>
      <c r="HU176" s="411"/>
      <c r="HV176" s="411"/>
      <c r="HW176" s="411"/>
    </row>
    <row r="177" spans="1:247" s="521" customFormat="1" ht="34.5" customHeight="1" x14ac:dyDescent="0.2">
      <c r="A177" s="524" t="s">
        <v>771</v>
      </c>
      <c r="B177" s="524" t="s">
        <v>341</v>
      </c>
      <c r="C177" s="525" t="s">
        <v>465</v>
      </c>
      <c r="D177" s="526"/>
      <c r="E177" s="526" t="s">
        <v>676</v>
      </c>
      <c r="F177" s="526"/>
      <c r="G177" s="527"/>
      <c r="H177" s="528" t="s">
        <v>666</v>
      </c>
      <c r="I177" s="529">
        <v>2</v>
      </c>
      <c r="J177" s="528">
        <v>2</v>
      </c>
      <c r="K177" s="529"/>
      <c r="L177" s="599"/>
      <c r="M177" s="529"/>
      <c r="N177" s="528"/>
      <c r="O177" s="977"/>
      <c r="P177" s="1388"/>
      <c r="Q177" s="1373"/>
      <c r="R177" s="1371"/>
      <c r="S177" s="530"/>
      <c r="T177" s="530"/>
      <c r="U177" s="530"/>
      <c r="V177" s="531"/>
      <c r="W177" s="532"/>
      <c r="X177" s="532"/>
      <c r="Y177" s="532"/>
      <c r="Z177" s="533"/>
      <c r="AA177" s="534"/>
      <c r="AB177" s="534"/>
      <c r="AC177" s="1438"/>
      <c r="AD177" s="1502"/>
      <c r="AE177" s="1503"/>
      <c r="AF177" s="1461"/>
      <c r="AG177" s="534"/>
      <c r="AH177" s="534"/>
      <c r="AI177" s="534"/>
      <c r="AJ177" s="535"/>
      <c r="AK177" s="534"/>
      <c r="AL177" s="534"/>
      <c r="AM177" s="534"/>
      <c r="AN177" s="536"/>
    </row>
    <row r="178" spans="1:247" s="412" customFormat="1" ht="46.5" customHeight="1" x14ac:dyDescent="0.2">
      <c r="A178" s="711"/>
      <c r="B178" s="711" t="s">
        <v>518</v>
      </c>
      <c r="C178" s="713" t="s">
        <v>526</v>
      </c>
      <c r="D178" s="641" t="s">
        <v>772</v>
      </c>
      <c r="E178" s="705" t="s">
        <v>818</v>
      </c>
      <c r="F178" s="705" t="s">
        <v>677</v>
      </c>
      <c r="G178" s="705" t="s">
        <v>673</v>
      </c>
      <c r="H178" s="710"/>
      <c r="I178" s="703" t="s">
        <v>56</v>
      </c>
      <c r="J178" s="703" t="s">
        <v>56</v>
      </c>
      <c r="K178" s="714" t="s">
        <v>668</v>
      </c>
      <c r="L178" s="906">
        <v>12</v>
      </c>
      <c r="M178" s="704">
        <v>2</v>
      </c>
      <c r="N178" s="705"/>
      <c r="O178" s="985"/>
      <c r="P178" s="1389">
        <v>18</v>
      </c>
      <c r="Q178" s="1395"/>
      <c r="R178" s="1392"/>
      <c r="S178" s="706"/>
      <c r="T178" s="1328" t="str">
        <f>+$T$102</f>
        <v>100% CC dont DEVOIR MAISON</v>
      </c>
      <c r="U178" s="1328" t="str">
        <f>+$U$102</f>
        <v>100% CT
DEVOIR MAISON</v>
      </c>
      <c r="V178" s="648">
        <v>1</v>
      </c>
      <c r="W178" s="619" t="s">
        <v>311</v>
      </c>
      <c r="X178" s="619" t="s">
        <v>768</v>
      </c>
      <c r="Y178" s="619" t="s">
        <v>355</v>
      </c>
      <c r="Z178" s="708">
        <v>1</v>
      </c>
      <c r="AA178" s="707" t="s">
        <v>314</v>
      </c>
      <c r="AB178" s="707" t="s">
        <v>350</v>
      </c>
      <c r="AC178" s="1442" t="s">
        <v>353</v>
      </c>
      <c r="AD178" s="1489" t="str">
        <f>+$AD$102</f>
        <v>oral à distance 15 min . Contacter enseignant au préalable par téléphone</v>
      </c>
      <c r="AE178" s="1486" t="str">
        <f t="shared" si="17"/>
        <v>oral à distance 15 min . Contacter enseignant au préalable par téléphone</v>
      </c>
      <c r="AF178" s="1464">
        <v>1</v>
      </c>
      <c r="AG178" s="619" t="s">
        <v>314</v>
      </c>
      <c r="AH178" s="619" t="s">
        <v>358</v>
      </c>
      <c r="AI178" s="619" t="s">
        <v>412</v>
      </c>
      <c r="AJ178" s="708">
        <v>1</v>
      </c>
      <c r="AK178" s="707" t="s">
        <v>314</v>
      </c>
      <c r="AL178" s="707" t="s">
        <v>358</v>
      </c>
      <c r="AM178" s="712" t="s">
        <v>412</v>
      </c>
      <c r="AN178" s="715" t="s">
        <v>773</v>
      </c>
      <c r="AO178" s="723"/>
      <c r="AP178" s="723"/>
      <c r="AQ178" s="723"/>
      <c r="AR178" s="723"/>
      <c r="AS178" s="723"/>
      <c r="AT178" s="723"/>
      <c r="AU178" s="723"/>
      <c r="AV178" s="723"/>
      <c r="AW178" s="723"/>
      <c r="AX178" s="723"/>
      <c r="AY178" s="723"/>
      <c r="AZ178" s="723"/>
      <c r="BA178" s="723"/>
      <c r="BB178" s="723"/>
      <c r="BC178" s="723"/>
      <c r="BD178" s="723"/>
      <c r="BE178" s="723"/>
      <c r="BF178" s="723"/>
      <c r="BG178" s="723"/>
      <c r="BH178" s="723"/>
      <c r="BI178" s="723"/>
      <c r="BJ178" s="723"/>
      <c r="BK178" s="723"/>
      <c r="BL178" s="723"/>
      <c r="BM178" s="723"/>
      <c r="BN178" s="723"/>
      <c r="BO178" s="723"/>
      <c r="BP178" s="723"/>
      <c r="BQ178" s="723"/>
      <c r="BR178" s="723"/>
      <c r="BS178" s="723"/>
      <c r="BT178" s="723"/>
      <c r="BU178" s="723"/>
      <c r="BV178" s="723"/>
      <c r="BW178" s="723"/>
      <c r="BX178" s="723"/>
      <c r="BY178" s="723"/>
      <c r="BZ178" s="723"/>
      <c r="CA178" s="723"/>
      <c r="CB178" s="723"/>
      <c r="CC178" s="723"/>
      <c r="CD178" s="723"/>
      <c r="CE178" s="723"/>
      <c r="CF178" s="723"/>
      <c r="CG178" s="723"/>
      <c r="CH178" s="723"/>
      <c r="CI178" s="723"/>
      <c r="CJ178" s="723"/>
      <c r="CK178" s="723"/>
      <c r="CL178" s="723"/>
      <c r="CM178" s="723"/>
      <c r="CN178" s="723"/>
      <c r="CO178" s="723"/>
      <c r="CP178" s="723"/>
      <c r="CQ178" s="723"/>
      <c r="CR178" s="723"/>
      <c r="CS178" s="723"/>
      <c r="CT178" s="723"/>
      <c r="CU178" s="723"/>
      <c r="CV178" s="723"/>
      <c r="CW178" s="723"/>
      <c r="CX178" s="723"/>
      <c r="CY178" s="723"/>
      <c r="CZ178" s="723"/>
      <c r="DA178" s="723"/>
      <c r="DB178" s="723"/>
      <c r="DC178" s="723"/>
      <c r="DD178" s="723"/>
      <c r="DE178" s="723"/>
      <c r="DF178" s="723"/>
      <c r="DG178" s="723"/>
      <c r="DH178" s="723"/>
      <c r="DI178" s="723"/>
      <c r="DJ178" s="723"/>
      <c r="DK178" s="723"/>
      <c r="DL178" s="723"/>
      <c r="DM178" s="723"/>
      <c r="DN178" s="723"/>
      <c r="DO178" s="723"/>
      <c r="DP178" s="723"/>
      <c r="DQ178" s="723"/>
      <c r="DR178" s="723"/>
      <c r="DS178" s="723"/>
      <c r="DT178" s="723"/>
      <c r="DU178" s="723"/>
      <c r="DV178" s="723"/>
      <c r="DW178" s="723"/>
      <c r="DX178" s="723"/>
      <c r="DY178" s="723"/>
      <c r="DZ178" s="723"/>
      <c r="EA178" s="723"/>
      <c r="EB178" s="723"/>
      <c r="EC178" s="723"/>
      <c r="ED178" s="723"/>
      <c r="EE178" s="723"/>
      <c r="EF178" s="723"/>
      <c r="EG178" s="723"/>
      <c r="EH178" s="723"/>
      <c r="EI178" s="723"/>
      <c r="EJ178" s="723"/>
      <c r="EK178" s="723"/>
      <c r="EL178" s="723"/>
      <c r="EM178" s="723"/>
      <c r="EN178" s="723"/>
      <c r="EO178" s="723"/>
      <c r="EP178" s="723"/>
      <c r="EQ178" s="723"/>
      <c r="ER178" s="723"/>
      <c r="ES178" s="723"/>
      <c r="ET178" s="723"/>
      <c r="EU178" s="723"/>
      <c r="EV178" s="723"/>
      <c r="EW178" s="723"/>
      <c r="EX178" s="723"/>
      <c r="EY178" s="723"/>
      <c r="EZ178" s="723"/>
      <c r="FA178" s="723"/>
      <c r="FB178" s="723"/>
      <c r="FC178" s="723"/>
      <c r="FD178" s="723"/>
      <c r="FE178" s="723"/>
      <c r="FF178" s="723"/>
      <c r="FG178" s="723"/>
      <c r="FH178" s="723"/>
      <c r="FI178" s="723"/>
      <c r="FJ178" s="723"/>
      <c r="FK178" s="723"/>
      <c r="FL178" s="723"/>
      <c r="FM178" s="723"/>
      <c r="FN178" s="723"/>
      <c r="FO178" s="723"/>
      <c r="FP178" s="723"/>
      <c r="FQ178" s="723"/>
      <c r="FR178" s="723"/>
      <c r="FS178" s="723"/>
      <c r="FT178" s="723"/>
      <c r="FU178" s="723"/>
      <c r="FV178" s="723"/>
      <c r="FW178" s="723"/>
      <c r="FX178" s="723"/>
      <c r="FY178" s="723"/>
      <c r="FZ178" s="723"/>
      <c r="GA178" s="723"/>
      <c r="GB178" s="723"/>
      <c r="GC178" s="723"/>
      <c r="GD178" s="723"/>
      <c r="GE178" s="723"/>
      <c r="GF178" s="723"/>
      <c r="GG178" s="723"/>
      <c r="GH178" s="723"/>
      <c r="GI178" s="723"/>
      <c r="GJ178" s="723"/>
      <c r="GK178" s="723"/>
      <c r="GL178" s="723"/>
      <c r="GM178" s="723"/>
      <c r="GN178" s="723"/>
      <c r="GO178" s="723"/>
      <c r="GP178" s="723"/>
      <c r="GQ178" s="723"/>
      <c r="GR178" s="723"/>
      <c r="GS178" s="723"/>
      <c r="GT178" s="723"/>
      <c r="GU178" s="723"/>
      <c r="GV178" s="723"/>
      <c r="GW178" s="723"/>
      <c r="GX178" s="723"/>
      <c r="GY178" s="723"/>
      <c r="GZ178" s="723"/>
      <c r="HA178" s="723"/>
      <c r="HB178" s="723"/>
      <c r="HC178" s="723"/>
      <c r="HD178" s="723"/>
      <c r="HE178" s="723"/>
      <c r="HF178" s="723"/>
      <c r="HG178" s="723"/>
      <c r="HH178" s="723"/>
      <c r="HI178" s="723"/>
      <c r="HJ178" s="723"/>
      <c r="HK178" s="723"/>
      <c r="HL178" s="723"/>
      <c r="HM178" s="723"/>
      <c r="HN178" s="723"/>
      <c r="HO178" s="723"/>
      <c r="HP178" s="723"/>
      <c r="HQ178" s="723"/>
      <c r="HR178" s="723"/>
      <c r="HS178" s="723"/>
      <c r="HT178" s="723"/>
      <c r="HU178" s="723"/>
      <c r="HV178" s="723"/>
      <c r="HW178" s="723"/>
      <c r="HX178" s="723"/>
      <c r="HY178" s="723"/>
      <c r="HZ178" s="723"/>
      <c r="IA178" s="723"/>
      <c r="IB178" s="723"/>
      <c r="IC178" s="723"/>
      <c r="ID178" s="723"/>
      <c r="IE178" s="723"/>
      <c r="IF178" s="723"/>
      <c r="IG178" s="723"/>
      <c r="IH178" s="723"/>
      <c r="II178" s="723"/>
      <c r="IJ178" s="723"/>
      <c r="IK178" s="723"/>
      <c r="IL178" s="723"/>
      <c r="IM178" s="723"/>
    </row>
    <row r="179" spans="1:247" s="412" customFormat="1" ht="46.5" customHeight="1" x14ac:dyDescent="0.2">
      <c r="A179" s="711"/>
      <c r="B179" s="711" t="s">
        <v>342</v>
      </c>
      <c r="C179" s="713" t="s">
        <v>527</v>
      </c>
      <c r="D179" s="641" t="s">
        <v>774</v>
      </c>
      <c r="E179" s="705" t="s">
        <v>818</v>
      </c>
      <c r="F179" s="705" t="s">
        <v>677</v>
      </c>
      <c r="G179" s="705" t="s">
        <v>674</v>
      </c>
      <c r="H179" s="710"/>
      <c r="I179" s="703" t="s">
        <v>56</v>
      </c>
      <c r="J179" s="703" t="s">
        <v>56</v>
      </c>
      <c r="K179" s="714" t="s">
        <v>671</v>
      </c>
      <c r="L179" s="906">
        <v>11</v>
      </c>
      <c r="M179" s="704">
        <v>23</v>
      </c>
      <c r="N179" s="705"/>
      <c r="O179" s="985"/>
      <c r="P179" s="1389">
        <v>18</v>
      </c>
      <c r="Q179" s="1395"/>
      <c r="R179" s="1392"/>
      <c r="S179" s="706"/>
      <c r="T179" s="958" t="s">
        <v>1236</v>
      </c>
      <c r="U179" s="958" t="s">
        <v>1237</v>
      </c>
      <c r="V179" s="648">
        <v>1</v>
      </c>
      <c r="W179" s="619" t="s">
        <v>311</v>
      </c>
      <c r="X179" s="619"/>
      <c r="Y179" s="619"/>
      <c r="Z179" s="708">
        <v>1</v>
      </c>
      <c r="AA179" s="707" t="s">
        <v>314</v>
      </c>
      <c r="AB179" s="707" t="s">
        <v>350</v>
      </c>
      <c r="AC179" s="1442" t="s">
        <v>353</v>
      </c>
      <c r="AD179" s="1495" t="s">
        <v>1238</v>
      </c>
      <c r="AE179" s="1486" t="str">
        <f t="shared" si="17"/>
        <v>DM sans temps limité, 
dépôt sujet sur CELENE le xx/06,
copie à rendre au plus tard le xx/06 sur mon adresse email emiliejanton@yahoo.fr, cmasarrre@yahoo.fr</v>
      </c>
      <c r="AF179" s="1464">
        <v>1</v>
      </c>
      <c r="AG179" s="619" t="s">
        <v>314</v>
      </c>
      <c r="AH179" s="619" t="s">
        <v>350</v>
      </c>
      <c r="AI179" s="619" t="s">
        <v>353</v>
      </c>
      <c r="AJ179" s="708">
        <v>1</v>
      </c>
      <c r="AK179" s="707" t="s">
        <v>314</v>
      </c>
      <c r="AL179" s="707" t="s">
        <v>350</v>
      </c>
      <c r="AM179" s="712" t="s">
        <v>353</v>
      </c>
      <c r="AN179" s="715" t="s">
        <v>580</v>
      </c>
      <c r="AO179" s="723"/>
      <c r="AP179" s="723"/>
      <c r="AQ179" s="723"/>
      <c r="AR179" s="723"/>
      <c r="AS179" s="723"/>
      <c r="AT179" s="723"/>
      <c r="AU179" s="723"/>
      <c r="AV179" s="723"/>
      <c r="AW179" s="723"/>
      <c r="AX179" s="723"/>
      <c r="AY179" s="723"/>
      <c r="AZ179" s="723"/>
      <c r="BA179" s="723"/>
      <c r="BB179" s="723"/>
      <c r="BC179" s="723"/>
      <c r="BD179" s="723"/>
      <c r="BE179" s="723"/>
      <c r="BF179" s="723"/>
      <c r="BG179" s="723"/>
      <c r="BH179" s="723"/>
      <c r="BI179" s="723"/>
      <c r="BJ179" s="723"/>
      <c r="BK179" s="723"/>
      <c r="BL179" s="723"/>
      <c r="BM179" s="723"/>
      <c r="BN179" s="723"/>
      <c r="BO179" s="723"/>
      <c r="BP179" s="723"/>
      <c r="BQ179" s="723"/>
      <c r="BR179" s="723"/>
      <c r="BS179" s="723"/>
      <c r="BT179" s="723"/>
      <c r="BU179" s="723"/>
      <c r="BV179" s="723"/>
      <c r="BW179" s="723"/>
      <c r="BX179" s="723"/>
      <c r="BY179" s="723"/>
      <c r="BZ179" s="723"/>
      <c r="CA179" s="723"/>
      <c r="CB179" s="723"/>
      <c r="CC179" s="723"/>
      <c r="CD179" s="723"/>
      <c r="CE179" s="723"/>
      <c r="CF179" s="723"/>
      <c r="CG179" s="723"/>
      <c r="CH179" s="723"/>
      <c r="CI179" s="723"/>
      <c r="CJ179" s="723"/>
      <c r="CK179" s="723"/>
      <c r="CL179" s="723"/>
      <c r="CM179" s="723"/>
      <c r="CN179" s="723"/>
      <c r="CO179" s="723"/>
      <c r="CP179" s="723"/>
      <c r="CQ179" s="723"/>
      <c r="CR179" s="723"/>
      <c r="CS179" s="723"/>
      <c r="CT179" s="723"/>
      <c r="CU179" s="723"/>
      <c r="CV179" s="723"/>
      <c r="CW179" s="723"/>
      <c r="CX179" s="723"/>
      <c r="CY179" s="723"/>
      <c r="CZ179" s="723"/>
      <c r="DA179" s="723"/>
      <c r="DB179" s="723"/>
      <c r="DC179" s="723"/>
      <c r="DD179" s="723"/>
      <c r="DE179" s="723"/>
      <c r="DF179" s="723"/>
      <c r="DG179" s="723"/>
      <c r="DH179" s="723"/>
      <c r="DI179" s="723"/>
      <c r="DJ179" s="723"/>
      <c r="DK179" s="723"/>
      <c r="DL179" s="723"/>
      <c r="DM179" s="723"/>
      <c r="DN179" s="723"/>
      <c r="DO179" s="723"/>
      <c r="DP179" s="723"/>
      <c r="DQ179" s="723"/>
      <c r="DR179" s="723"/>
      <c r="DS179" s="723"/>
      <c r="DT179" s="723"/>
      <c r="DU179" s="723"/>
      <c r="DV179" s="723"/>
      <c r="DW179" s="723"/>
      <c r="DX179" s="723"/>
      <c r="DY179" s="723"/>
      <c r="DZ179" s="723"/>
      <c r="EA179" s="723"/>
      <c r="EB179" s="723"/>
      <c r="EC179" s="723"/>
      <c r="ED179" s="723"/>
      <c r="EE179" s="723"/>
      <c r="EF179" s="723"/>
      <c r="EG179" s="723"/>
      <c r="EH179" s="723"/>
      <c r="EI179" s="723"/>
      <c r="EJ179" s="723"/>
      <c r="EK179" s="723"/>
      <c r="EL179" s="723"/>
      <c r="EM179" s="723"/>
      <c r="EN179" s="723"/>
      <c r="EO179" s="723"/>
      <c r="EP179" s="723"/>
      <c r="EQ179" s="723"/>
      <c r="ER179" s="723"/>
      <c r="ES179" s="723"/>
      <c r="ET179" s="723"/>
      <c r="EU179" s="723"/>
      <c r="EV179" s="723"/>
      <c r="EW179" s="723"/>
      <c r="EX179" s="723"/>
      <c r="EY179" s="723"/>
      <c r="EZ179" s="723"/>
      <c r="FA179" s="723"/>
      <c r="FB179" s="723"/>
      <c r="FC179" s="723"/>
      <c r="FD179" s="723"/>
      <c r="FE179" s="723"/>
      <c r="FF179" s="723"/>
      <c r="FG179" s="723"/>
      <c r="FH179" s="723"/>
      <c r="FI179" s="723"/>
      <c r="FJ179" s="723"/>
      <c r="FK179" s="723"/>
      <c r="FL179" s="723"/>
      <c r="FM179" s="723"/>
      <c r="FN179" s="723"/>
      <c r="FO179" s="723"/>
      <c r="FP179" s="723"/>
      <c r="FQ179" s="723"/>
      <c r="FR179" s="723"/>
      <c r="FS179" s="723"/>
      <c r="FT179" s="723"/>
      <c r="FU179" s="723"/>
      <c r="FV179" s="723"/>
      <c r="FW179" s="723"/>
      <c r="FX179" s="723"/>
      <c r="FY179" s="723"/>
      <c r="FZ179" s="723"/>
      <c r="GA179" s="723"/>
      <c r="GB179" s="723"/>
      <c r="GC179" s="723"/>
      <c r="GD179" s="723"/>
      <c r="GE179" s="723"/>
      <c r="GF179" s="723"/>
      <c r="GG179" s="723"/>
      <c r="GH179" s="723"/>
      <c r="GI179" s="723"/>
      <c r="GJ179" s="723"/>
      <c r="GK179" s="723"/>
      <c r="GL179" s="723"/>
      <c r="GM179" s="723"/>
      <c r="GN179" s="723"/>
      <c r="GO179" s="723"/>
      <c r="GP179" s="723"/>
      <c r="GQ179" s="723"/>
      <c r="GR179" s="723"/>
      <c r="GS179" s="723"/>
      <c r="GT179" s="723"/>
      <c r="GU179" s="723"/>
      <c r="GV179" s="723"/>
      <c r="GW179" s="723"/>
      <c r="GX179" s="723"/>
      <c r="GY179" s="723"/>
      <c r="GZ179" s="723"/>
      <c r="HA179" s="723"/>
      <c r="HB179" s="723"/>
      <c r="HC179" s="723"/>
      <c r="HD179" s="723"/>
      <c r="HE179" s="723"/>
      <c r="HF179" s="723"/>
      <c r="HG179" s="723"/>
      <c r="HH179" s="723"/>
      <c r="HI179" s="723"/>
      <c r="HJ179" s="723"/>
      <c r="HK179" s="723"/>
      <c r="HL179" s="723"/>
      <c r="HM179" s="723"/>
      <c r="HN179" s="723"/>
      <c r="HO179" s="723"/>
      <c r="HP179" s="723"/>
      <c r="HQ179" s="723"/>
      <c r="HR179" s="723"/>
      <c r="HS179" s="723"/>
      <c r="HT179" s="723"/>
      <c r="HU179" s="723"/>
      <c r="HV179" s="723"/>
      <c r="HW179" s="723"/>
      <c r="HX179" s="723"/>
      <c r="HY179" s="723"/>
      <c r="HZ179" s="723"/>
      <c r="IA179" s="723"/>
      <c r="IB179" s="723"/>
      <c r="IC179" s="723"/>
      <c r="ID179" s="723"/>
      <c r="IE179" s="723"/>
      <c r="IF179" s="723"/>
      <c r="IG179" s="723"/>
      <c r="IH179" s="723"/>
      <c r="II179" s="723"/>
      <c r="IJ179" s="723"/>
      <c r="IK179" s="723"/>
      <c r="IL179" s="723"/>
      <c r="IM179" s="723"/>
    </row>
    <row r="180" spans="1:247" s="412" customFormat="1" ht="46.5" customHeight="1" x14ac:dyDescent="0.2">
      <c r="A180" s="711"/>
      <c r="B180" s="711" t="s">
        <v>343</v>
      </c>
      <c r="C180" s="713" t="s">
        <v>528</v>
      </c>
      <c r="D180" s="641" t="s">
        <v>775</v>
      </c>
      <c r="E180" s="705" t="s">
        <v>818</v>
      </c>
      <c r="F180" s="705" t="s">
        <v>677</v>
      </c>
      <c r="G180" s="703" t="s">
        <v>674</v>
      </c>
      <c r="H180" s="709"/>
      <c r="I180" s="705" t="s">
        <v>56</v>
      </c>
      <c r="J180" s="705" t="s">
        <v>56</v>
      </c>
      <c r="K180" s="714" t="s">
        <v>1120</v>
      </c>
      <c r="L180" s="906">
        <v>14</v>
      </c>
      <c r="M180" s="704">
        <v>6</v>
      </c>
      <c r="N180" s="705"/>
      <c r="O180" s="985"/>
      <c r="P180" s="1389">
        <v>18</v>
      </c>
      <c r="Q180" s="1395"/>
      <c r="R180" s="1392"/>
      <c r="S180" s="706"/>
      <c r="T180" s="1366" t="s">
        <v>1231</v>
      </c>
      <c r="U180" s="1367" t="s">
        <v>1232</v>
      </c>
      <c r="V180" s="648">
        <v>1</v>
      </c>
      <c r="W180" s="619" t="s">
        <v>311</v>
      </c>
      <c r="X180" s="619"/>
      <c r="Y180" s="619"/>
      <c r="Z180" s="708">
        <v>1</v>
      </c>
      <c r="AA180" s="707" t="s">
        <v>314</v>
      </c>
      <c r="AB180" s="707" t="s">
        <v>350</v>
      </c>
      <c r="AC180" s="1442" t="s">
        <v>353</v>
      </c>
      <c r="AD180" s="1366" t="s">
        <v>1232</v>
      </c>
      <c r="AE180" s="1486" t="str">
        <f t="shared" si="17"/>
        <v>100% CT oral à distance</v>
      </c>
      <c r="AF180" s="1464">
        <v>1</v>
      </c>
      <c r="AG180" s="619" t="s">
        <v>314</v>
      </c>
      <c r="AH180" s="619" t="s">
        <v>350</v>
      </c>
      <c r="AI180" s="619" t="s">
        <v>353</v>
      </c>
      <c r="AJ180" s="708">
        <v>1</v>
      </c>
      <c r="AK180" s="707" t="s">
        <v>314</v>
      </c>
      <c r="AL180" s="707" t="s">
        <v>350</v>
      </c>
      <c r="AM180" s="712" t="s">
        <v>353</v>
      </c>
      <c r="AN180" s="715" t="s">
        <v>580</v>
      </c>
      <c r="AO180" s="723"/>
      <c r="AP180" s="723"/>
      <c r="AQ180" s="723"/>
      <c r="AR180" s="723"/>
      <c r="AS180" s="723"/>
      <c r="AT180" s="723"/>
      <c r="AU180" s="723"/>
      <c r="AV180" s="723"/>
      <c r="AW180" s="723"/>
      <c r="AX180" s="723"/>
      <c r="AY180" s="723"/>
      <c r="AZ180" s="723"/>
      <c r="BA180" s="723"/>
      <c r="BB180" s="723"/>
      <c r="BC180" s="723"/>
      <c r="BD180" s="723"/>
      <c r="BE180" s="723"/>
      <c r="BF180" s="723"/>
      <c r="BG180" s="723"/>
      <c r="BH180" s="723"/>
      <c r="BI180" s="723"/>
      <c r="BJ180" s="723"/>
      <c r="BK180" s="723"/>
      <c r="BL180" s="723"/>
      <c r="BM180" s="723"/>
      <c r="BN180" s="723"/>
      <c r="BO180" s="723"/>
      <c r="BP180" s="723"/>
      <c r="BQ180" s="723"/>
      <c r="BR180" s="723"/>
      <c r="BS180" s="723"/>
      <c r="BT180" s="723"/>
      <c r="BU180" s="723"/>
      <c r="BV180" s="723"/>
      <c r="BW180" s="723"/>
      <c r="BX180" s="723"/>
      <c r="BY180" s="723"/>
      <c r="BZ180" s="723"/>
      <c r="CA180" s="723"/>
      <c r="CB180" s="723"/>
      <c r="CC180" s="723"/>
      <c r="CD180" s="723"/>
      <c r="CE180" s="723"/>
      <c r="CF180" s="723"/>
      <c r="CG180" s="723"/>
      <c r="CH180" s="723"/>
      <c r="CI180" s="723"/>
      <c r="CJ180" s="723"/>
      <c r="CK180" s="723"/>
      <c r="CL180" s="723"/>
      <c r="CM180" s="723"/>
      <c r="CN180" s="723"/>
      <c r="CO180" s="723"/>
      <c r="CP180" s="723"/>
      <c r="CQ180" s="723"/>
      <c r="CR180" s="723"/>
      <c r="CS180" s="723"/>
      <c r="CT180" s="723"/>
      <c r="CU180" s="723"/>
      <c r="CV180" s="723"/>
      <c r="CW180" s="723"/>
      <c r="CX180" s="723"/>
      <c r="CY180" s="723"/>
      <c r="CZ180" s="723"/>
      <c r="DA180" s="723"/>
      <c r="DB180" s="723"/>
      <c r="DC180" s="723"/>
      <c r="DD180" s="723"/>
      <c r="DE180" s="723"/>
      <c r="DF180" s="723"/>
      <c r="DG180" s="723"/>
      <c r="DH180" s="723"/>
      <c r="DI180" s="723"/>
      <c r="DJ180" s="723"/>
      <c r="DK180" s="723"/>
      <c r="DL180" s="723"/>
      <c r="DM180" s="723"/>
      <c r="DN180" s="723"/>
      <c r="DO180" s="723"/>
      <c r="DP180" s="723"/>
      <c r="DQ180" s="723"/>
      <c r="DR180" s="723"/>
      <c r="DS180" s="723"/>
      <c r="DT180" s="723"/>
      <c r="DU180" s="723"/>
      <c r="DV180" s="723"/>
      <c r="DW180" s="723"/>
      <c r="DX180" s="723"/>
      <c r="DY180" s="723"/>
      <c r="DZ180" s="723"/>
      <c r="EA180" s="723"/>
      <c r="EB180" s="723"/>
      <c r="EC180" s="723"/>
      <c r="ED180" s="723"/>
      <c r="EE180" s="723"/>
      <c r="EF180" s="723"/>
      <c r="EG180" s="723"/>
      <c r="EH180" s="723"/>
      <c r="EI180" s="723"/>
      <c r="EJ180" s="723"/>
      <c r="EK180" s="723"/>
      <c r="EL180" s="723"/>
      <c r="EM180" s="723"/>
      <c r="EN180" s="723"/>
      <c r="EO180" s="723"/>
      <c r="EP180" s="723"/>
      <c r="EQ180" s="723"/>
      <c r="ER180" s="723"/>
      <c r="ES180" s="723"/>
      <c r="ET180" s="723"/>
      <c r="EU180" s="723"/>
      <c r="EV180" s="723"/>
      <c r="EW180" s="723"/>
      <c r="EX180" s="723"/>
      <c r="EY180" s="723"/>
      <c r="EZ180" s="723"/>
      <c r="FA180" s="723"/>
      <c r="FB180" s="723"/>
      <c r="FC180" s="723"/>
      <c r="FD180" s="723"/>
      <c r="FE180" s="723"/>
      <c r="FF180" s="723"/>
      <c r="FG180" s="723"/>
      <c r="FH180" s="723"/>
      <c r="FI180" s="723"/>
      <c r="FJ180" s="723"/>
      <c r="FK180" s="723"/>
      <c r="FL180" s="723"/>
      <c r="FM180" s="723"/>
      <c r="FN180" s="723"/>
      <c r="FO180" s="723"/>
      <c r="FP180" s="723"/>
      <c r="FQ180" s="723"/>
      <c r="FR180" s="723"/>
      <c r="FS180" s="723"/>
      <c r="FT180" s="723"/>
      <c r="FU180" s="723"/>
      <c r="FV180" s="723"/>
      <c r="FW180" s="723"/>
      <c r="FX180" s="723"/>
      <c r="FY180" s="723"/>
      <c r="FZ180" s="723"/>
      <c r="GA180" s="723"/>
      <c r="GB180" s="723"/>
      <c r="GC180" s="723"/>
      <c r="GD180" s="723"/>
      <c r="GE180" s="723"/>
      <c r="GF180" s="723"/>
      <c r="GG180" s="723"/>
      <c r="GH180" s="723"/>
      <c r="GI180" s="723"/>
      <c r="GJ180" s="723"/>
      <c r="GK180" s="723"/>
      <c r="GL180" s="723"/>
      <c r="GM180" s="723"/>
      <c r="GN180" s="723"/>
      <c r="GO180" s="723"/>
      <c r="GP180" s="723"/>
      <c r="GQ180" s="723"/>
      <c r="GR180" s="723"/>
      <c r="GS180" s="723"/>
      <c r="GT180" s="723"/>
      <c r="GU180" s="723"/>
      <c r="GV180" s="723"/>
      <c r="GW180" s="723"/>
      <c r="GX180" s="723"/>
      <c r="GY180" s="723"/>
      <c r="GZ180" s="723"/>
      <c r="HA180" s="723"/>
      <c r="HB180" s="723"/>
      <c r="HC180" s="723"/>
      <c r="HD180" s="723"/>
      <c r="HE180" s="723"/>
      <c r="HF180" s="723"/>
      <c r="HG180" s="723"/>
      <c r="HH180" s="723"/>
      <c r="HI180" s="723"/>
      <c r="HJ180" s="723"/>
      <c r="HK180" s="723"/>
      <c r="HL180" s="723"/>
      <c r="HM180" s="723"/>
      <c r="HN180" s="723"/>
      <c r="HO180" s="723"/>
      <c r="HP180" s="723"/>
      <c r="HQ180" s="723"/>
      <c r="HR180" s="723"/>
      <c r="HS180" s="723"/>
      <c r="HT180" s="723"/>
      <c r="HU180" s="723"/>
      <c r="HV180" s="723"/>
      <c r="HW180" s="723"/>
      <c r="HX180" s="723"/>
      <c r="HY180" s="723"/>
      <c r="HZ180" s="723"/>
      <c r="IA180" s="723"/>
      <c r="IB180" s="723"/>
      <c r="IC180" s="723"/>
      <c r="ID180" s="723"/>
      <c r="IE180" s="723"/>
      <c r="IF180" s="723"/>
      <c r="IG180" s="723"/>
      <c r="IH180" s="723"/>
      <c r="II180" s="723"/>
      <c r="IJ180" s="723"/>
      <c r="IK180" s="723"/>
      <c r="IL180" s="723"/>
      <c r="IM180" s="723"/>
    </row>
    <row r="181" spans="1:247" s="412" customFormat="1" ht="11.25" customHeight="1" x14ac:dyDescent="0.2">
      <c r="A181" s="711"/>
      <c r="B181" s="711"/>
      <c r="C181" s="713"/>
      <c r="D181" s="641"/>
      <c r="E181" s="705"/>
      <c r="F181" s="705"/>
      <c r="G181" s="703"/>
      <c r="H181" s="709"/>
      <c r="I181" s="705"/>
      <c r="J181" s="705"/>
      <c r="K181" s="714"/>
      <c r="L181" s="616"/>
      <c r="M181" s="704"/>
      <c r="N181" s="705"/>
      <c r="O181" s="985"/>
      <c r="P181" s="1389"/>
      <c r="Q181" s="1395"/>
      <c r="R181" s="1392"/>
      <c r="S181" s="706"/>
      <c r="T181" s="958"/>
      <c r="U181" s="958"/>
      <c r="V181" s="648"/>
      <c r="W181" s="619"/>
      <c r="X181" s="619"/>
      <c r="Y181" s="619"/>
      <c r="Z181" s="708"/>
      <c r="AA181" s="707"/>
      <c r="AB181" s="707"/>
      <c r="AC181" s="1442"/>
      <c r="AD181" s="1528"/>
      <c r="AE181" s="1529"/>
      <c r="AF181" s="1464"/>
      <c r="AG181" s="619"/>
      <c r="AH181" s="619"/>
      <c r="AI181" s="619"/>
      <c r="AJ181" s="708"/>
      <c r="AK181" s="707"/>
      <c r="AL181" s="707"/>
      <c r="AM181" s="712"/>
      <c r="AN181" s="715"/>
      <c r="AO181" s="723"/>
      <c r="AP181" s="723"/>
      <c r="AQ181" s="723"/>
      <c r="AR181" s="723"/>
      <c r="AS181" s="723"/>
      <c r="AT181" s="723"/>
      <c r="AU181" s="723"/>
      <c r="AV181" s="723"/>
      <c r="AW181" s="723"/>
      <c r="AX181" s="723"/>
      <c r="AY181" s="723"/>
      <c r="AZ181" s="723"/>
      <c r="BA181" s="723"/>
      <c r="BB181" s="723"/>
      <c r="BC181" s="723"/>
      <c r="BD181" s="723"/>
      <c r="BE181" s="723"/>
      <c r="BF181" s="723"/>
      <c r="BG181" s="723"/>
      <c r="BH181" s="723"/>
      <c r="BI181" s="723"/>
      <c r="BJ181" s="723"/>
      <c r="BK181" s="723"/>
      <c r="BL181" s="723"/>
      <c r="BM181" s="723"/>
      <c r="BN181" s="723"/>
      <c r="BO181" s="723"/>
      <c r="BP181" s="723"/>
      <c r="BQ181" s="723"/>
      <c r="BR181" s="723"/>
      <c r="BS181" s="723"/>
      <c r="BT181" s="723"/>
      <c r="BU181" s="723"/>
      <c r="BV181" s="723"/>
      <c r="BW181" s="723"/>
      <c r="BX181" s="723"/>
      <c r="BY181" s="723"/>
      <c r="BZ181" s="723"/>
      <c r="CA181" s="723"/>
      <c r="CB181" s="723"/>
      <c r="CC181" s="723"/>
      <c r="CD181" s="723"/>
      <c r="CE181" s="723"/>
      <c r="CF181" s="723"/>
      <c r="CG181" s="723"/>
      <c r="CH181" s="723"/>
      <c r="CI181" s="723"/>
      <c r="CJ181" s="723"/>
      <c r="CK181" s="723"/>
      <c r="CL181" s="723"/>
      <c r="CM181" s="723"/>
      <c r="CN181" s="723"/>
      <c r="CO181" s="723"/>
      <c r="CP181" s="723"/>
      <c r="CQ181" s="723"/>
      <c r="CR181" s="723"/>
      <c r="CS181" s="723"/>
      <c r="CT181" s="723"/>
      <c r="CU181" s="723"/>
      <c r="CV181" s="723"/>
      <c r="CW181" s="723"/>
      <c r="CX181" s="723"/>
      <c r="CY181" s="723"/>
      <c r="CZ181" s="723"/>
      <c r="DA181" s="723"/>
      <c r="DB181" s="723"/>
      <c r="DC181" s="723"/>
      <c r="DD181" s="723"/>
      <c r="DE181" s="723"/>
      <c r="DF181" s="723"/>
      <c r="DG181" s="723"/>
      <c r="DH181" s="723"/>
      <c r="DI181" s="723"/>
      <c r="DJ181" s="723"/>
      <c r="DK181" s="723"/>
      <c r="DL181" s="723"/>
      <c r="DM181" s="723"/>
      <c r="DN181" s="723"/>
      <c r="DO181" s="723"/>
      <c r="DP181" s="723"/>
      <c r="DQ181" s="723"/>
      <c r="DR181" s="723"/>
      <c r="DS181" s="723"/>
      <c r="DT181" s="723"/>
      <c r="DU181" s="723"/>
      <c r="DV181" s="723"/>
      <c r="DW181" s="723"/>
      <c r="DX181" s="723"/>
      <c r="DY181" s="723"/>
      <c r="DZ181" s="723"/>
      <c r="EA181" s="723"/>
      <c r="EB181" s="723"/>
      <c r="EC181" s="723"/>
      <c r="ED181" s="723"/>
      <c r="EE181" s="723"/>
      <c r="EF181" s="723"/>
      <c r="EG181" s="723"/>
      <c r="EH181" s="723"/>
      <c r="EI181" s="723"/>
      <c r="EJ181" s="723"/>
      <c r="EK181" s="723"/>
      <c r="EL181" s="723"/>
      <c r="EM181" s="723"/>
      <c r="EN181" s="723"/>
      <c r="EO181" s="723"/>
      <c r="EP181" s="723"/>
      <c r="EQ181" s="723"/>
      <c r="ER181" s="723"/>
      <c r="ES181" s="723"/>
      <c r="ET181" s="723"/>
      <c r="EU181" s="723"/>
      <c r="EV181" s="723"/>
      <c r="EW181" s="723"/>
      <c r="EX181" s="723"/>
      <c r="EY181" s="723"/>
      <c r="EZ181" s="723"/>
      <c r="FA181" s="723"/>
      <c r="FB181" s="723"/>
      <c r="FC181" s="723"/>
      <c r="FD181" s="723"/>
      <c r="FE181" s="723"/>
      <c r="FF181" s="723"/>
      <c r="FG181" s="723"/>
      <c r="FH181" s="723"/>
      <c r="FI181" s="723"/>
      <c r="FJ181" s="723"/>
      <c r="FK181" s="723"/>
      <c r="FL181" s="723"/>
      <c r="FM181" s="723"/>
      <c r="FN181" s="723"/>
      <c r="FO181" s="723"/>
      <c r="FP181" s="723"/>
      <c r="FQ181" s="723"/>
      <c r="FR181" s="723"/>
      <c r="FS181" s="723"/>
      <c r="FT181" s="723"/>
      <c r="FU181" s="723"/>
      <c r="FV181" s="723"/>
      <c r="FW181" s="723"/>
      <c r="FX181" s="723"/>
      <c r="FY181" s="723"/>
      <c r="FZ181" s="723"/>
      <c r="GA181" s="723"/>
      <c r="GB181" s="723"/>
      <c r="GC181" s="723"/>
      <c r="GD181" s="723"/>
      <c r="GE181" s="723"/>
      <c r="GF181" s="723"/>
      <c r="GG181" s="723"/>
      <c r="GH181" s="723"/>
      <c r="GI181" s="723"/>
      <c r="GJ181" s="723"/>
      <c r="GK181" s="723"/>
      <c r="GL181" s="723"/>
      <c r="GM181" s="723"/>
      <c r="GN181" s="723"/>
      <c r="GO181" s="723"/>
      <c r="GP181" s="723"/>
      <c r="GQ181" s="723"/>
      <c r="GR181" s="723"/>
      <c r="GS181" s="723"/>
      <c r="GT181" s="723"/>
      <c r="GU181" s="723"/>
      <c r="GV181" s="723"/>
      <c r="GW181" s="723"/>
      <c r="GX181" s="723"/>
      <c r="GY181" s="723"/>
      <c r="GZ181" s="723"/>
      <c r="HA181" s="723"/>
      <c r="HB181" s="723"/>
      <c r="HC181" s="723"/>
      <c r="HD181" s="723"/>
      <c r="HE181" s="723"/>
      <c r="HF181" s="723"/>
      <c r="HG181" s="723"/>
      <c r="HH181" s="723"/>
      <c r="HI181" s="723"/>
      <c r="HJ181" s="723"/>
      <c r="HK181" s="723"/>
      <c r="HL181" s="723"/>
      <c r="HM181" s="723"/>
      <c r="HN181" s="723"/>
      <c r="HO181" s="723"/>
      <c r="HP181" s="723"/>
      <c r="HQ181" s="723"/>
      <c r="HR181" s="723"/>
      <c r="HS181" s="723"/>
      <c r="HT181" s="723"/>
      <c r="HU181" s="723"/>
      <c r="HV181" s="723"/>
      <c r="HW181" s="723"/>
      <c r="HX181" s="723"/>
      <c r="HY181" s="723"/>
      <c r="HZ181" s="723"/>
      <c r="IA181" s="723"/>
      <c r="IB181" s="723"/>
      <c r="IC181" s="723"/>
      <c r="ID181" s="723"/>
      <c r="IE181" s="723"/>
      <c r="IF181" s="723"/>
      <c r="IG181" s="723"/>
      <c r="IH181" s="723"/>
      <c r="II181" s="723"/>
      <c r="IJ181" s="723"/>
      <c r="IK181" s="723"/>
      <c r="IL181" s="723"/>
      <c r="IM181" s="723"/>
    </row>
    <row r="182" spans="1:247" s="521" customFormat="1" ht="34.5" customHeight="1" x14ac:dyDescent="0.2">
      <c r="A182" s="515"/>
      <c r="B182" s="515"/>
      <c r="C182" s="516" t="s">
        <v>655</v>
      </c>
      <c r="D182" s="517"/>
      <c r="E182" s="518"/>
      <c r="F182" s="518"/>
      <c r="G182" s="518"/>
      <c r="H182" s="519"/>
      <c r="I182" s="519">
        <f>+I183+I187</f>
        <v>9</v>
      </c>
      <c r="J182" s="519">
        <f>+J183+J187</f>
        <v>9</v>
      </c>
      <c r="K182" s="519"/>
      <c r="L182" s="669"/>
      <c r="M182" s="519"/>
      <c r="N182" s="519"/>
      <c r="O182" s="981"/>
      <c r="P182" s="1390"/>
      <c r="Q182" s="1396"/>
      <c r="R182" s="1393"/>
      <c r="S182" s="519"/>
      <c r="T182" s="519"/>
      <c r="U182" s="519"/>
      <c r="V182" s="519"/>
      <c r="W182" s="519"/>
      <c r="X182" s="519"/>
      <c r="Y182" s="519"/>
      <c r="Z182" s="520"/>
      <c r="AA182" s="519"/>
      <c r="AB182" s="519"/>
      <c r="AC182" s="1436"/>
      <c r="AD182" s="1509"/>
      <c r="AE182" s="1510"/>
      <c r="AF182" s="1459"/>
      <c r="AG182" s="519"/>
      <c r="AH182" s="519"/>
      <c r="AI182" s="519"/>
      <c r="AJ182" s="520"/>
      <c r="AK182" s="519"/>
      <c r="AL182" s="519"/>
      <c r="AM182" s="519"/>
      <c r="AN182" s="519"/>
      <c r="BH182" s="519"/>
    </row>
    <row r="183" spans="1:247" s="521" customFormat="1" ht="34.5" customHeight="1" x14ac:dyDescent="0.2">
      <c r="A183" s="524" t="s">
        <v>899</v>
      </c>
      <c r="B183" s="524" t="s">
        <v>468</v>
      </c>
      <c r="C183" s="525" t="s">
        <v>820</v>
      </c>
      <c r="D183" s="526"/>
      <c r="E183" s="526" t="s">
        <v>726</v>
      </c>
      <c r="F183" s="526"/>
      <c r="G183" s="527" t="s">
        <v>681</v>
      </c>
      <c r="H183" s="528" t="s">
        <v>819</v>
      </c>
      <c r="I183" s="529">
        <v>6</v>
      </c>
      <c r="J183" s="528">
        <v>6</v>
      </c>
      <c r="K183" s="529"/>
      <c r="L183" s="599"/>
      <c r="M183" s="529"/>
      <c r="N183" s="528"/>
      <c r="O183" s="977"/>
      <c r="P183" s="1391"/>
      <c r="Q183" s="1373"/>
      <c r="R183" s="1371"/>
      <c r="S183" s="530"/>
      <c r="T183" s="530"/>
      <c r="U183" s="530"/>
      <c r="V183" s="530"/>
      <c r="W183" s="532"/>
      <c r="X183" s="532"/>
      <c r="Y183" s="532"/>
      <c r="Z183" s="533"/>
      <c r="AA183" s="534"/>
      <c r="AB183" s="534"/>
      <c r="AC183" s="1438"/>
      <c r="AD183" s="1502"/>
      <c r="AE183" s="1503"/>
      <c r="AF183" s="1461"/>
      <c r="AG183" s="534"/>
      <c r="AH183" s="534"/>
      <c r="AI183" s="534"/>
      <c r="AJ183" s="535"/>
      <c r="AK183" s="534"/>
      <c r="AL183" s="534"/>
      <c r="AM183" s="534"/>
      <c r="AN183" s="536"/>
    </row>
    <row r="184" spans="1:247" s="412" customFormat="1" ht="49.5" customHeight="1" x14ac:dyDescent="0.2">
      <c r="A184" s="446"/>
      <c r="B184" s="446" t="s">
        <v>388</v>
      </c>
      <c r="C184" s="444" t="s">
        <v>220</v>
      </c>
      <c r="D184" s="631" t="s">
        <v>542</v>
      </c>
      <c r="E184" s="414" t="s">
        <v>130</v>
      </c>
      <c r="F184" s="414"/>
      <c r="G184" s="415" t="s">
        <v>681</v>
      </c>
      <c r="H184" s="413"/>
      <c r="I184" s="414" t="s">
        <v>30</v>
      </c>
      <c r="J184" s="414" t="s">
        <v>30</v>
      </c>
      <c r="K184" s="1356" t="s">
        <v>1215</v>
      </c>
      <c r="L184" s="647" t="s">
        <v>57</v>
      </c>
      <c r="M184" s="502"/>
      <c r="N184" s="415"/>
      <c r="O184" s="1399"/>
      <c r="P184" s="1404">
        <v>24</v>
      </c>
      <c r="Q184" s="1405"/>
      <c r="R184" s="1383"/>
      <c r="S184" s="416"/>
      <c r="T184" s="1319" t="s">
        <v>1256</v>
      </c>
      <c r="U184" s="1319" t="s">
        <v>1257</v>
      </c>
      <c r="V184" s="640" t="s">
        <v>689</v>
      </c>
      <c r="W184" s="640" t="s">
        <v>348</v>
      </c>
      <c r="X184" s="640" t="s">
        <v>312</v>
      </c>
      <c r="Y184" s="640" t="s">
        <v>391</v>
      </c>
      <c r="Z184" s="449">
        <v>1</v>
      </c>
      <c r="AA184" s="386" t="s">
        <v>314</v>
      </c>
      <c r="AB184" s="386" t="s">
        <v>312</v>
      </c>
      <c r="AC184" s="1441" t="s">
        <v>354</v>
      </c>
      <c r="AD184" s="1495" t="s">
        <v>1257</v>
      </c>
      <c r="AE184" s="1486" t="str">
        <f t="shared" ref="AE184:AE186" si="18">+AD184</f>
        <v>100% CT = Devoir en temps limité (3 heures)
dépôt sujet et restitution copie sur CELENE</v>
      </c>
      <c r="AF184" s="1463">
        <v>1</v>
      </c>
      <c r="AG184" s="640" t="s">
        <v>314</v>
      </c>
      <c r="AH184" s="640" t="s">
        <v>312</v>
      </c>
      <c r="AI184" s="640" t="s">
        <v>354</v>
      </c>
      <c r="AJ184" s="449">
        <v>1</v>
      </c>
      <c r="AK184" s="386" t="s">
        <v>314</v>
      </c>
      <c r="AL184" s="386" t="s">
        <v>312</v>
      </c>
      <c r="AM184" s="460" t="s">
        <v>354</v>
      </c>
      <c r="AN184" s="466" t="s">
        <v>605</v>
      </c>
      <c r="AO184" s="411"/>
      <c r="AP184" s="411"/>
      <c r="AQ184" s="411"/>
      <c r="AR184" s="411"/>
      <c r="AS184" s="411"/>
      <c r="AT184" s="411"/>
      <c r="AU184" s="411"/>
      <c r="AV184" s="411"/>
      <c r="AW184" s="411"/>
      <c r="AX184" s="411"/>
      <c r="AY184" s="411"/>
      <c r="AZ184" s="411"/>
      <c r="BA184" s="411"/>
      <c r="BB184" s="411"/>
      <c r="BC184" s="411"/>
      <c r="BD184" s="411"/>
      <c r="BE184" s="411"/>
      <c r="BF184" s="411"/>
      <c r="BG184" s="411"/>
      <c r="BH184" s="502"/>
      <c r="BI184" s="411"/>
      <c r="BJ184" s="411"/>
      <c r="BK184" s="411"/>
      <c r="BL184" s="411"/>
      <c r="BM184" s="411"/>
      <c r="BN184" s="411"/>
      <c r="BO184" s="411"/>
      <c r="BP184" s="411"/>
      <c r="BQ184" s="411"/>
      <c r="BR184" s="411"/>
      <c r="BS184" s="411"/>
      <c r="BT184" s="411"/>
      <c r="BU184" s="411"/>
      <c r="BV184" s="411"/>
      <c r="BW184" s="411"/>
      <c r="BX184" s="411"/>
      <c r="BY184" s="411"/>
      <c r="BZ184" s="411"/>
      <c r="CA184" s="411"/>
      <c r="CB184" s="411"/>
      <c r="CC184" s="411"/>
      <c r="CD184" s="411"/>
      <c r="CE184" s="411"/>
      <c r="CF184" s="411"/>
      <c r="CG184" s="411"/>
      <c r="CH184" s="411"/>
      <c r="CI184" s="411"/>
      <c r="CJ184" s="411"/>
      <c r="CK184" s="411"/>
      <c r="CL184" s="411"/>
      <c r="CM184" s="411"/>
      <c r="CN184" s="411"/>
      <c r="CO184" s="411"/>
      <c r="CP184" s="411"/>
      <c r="CQ184" s="411"/>
      <c r="CR184" s="411"/>
      <c r="CS184" s="411"/>
      <c r="CT184" s="411"/>
      <c r="CU184" s="411"/>
      <c r="CV184" s="411"/>
      <c r="CW184" s="411"/>
      <c r="CX184" s="411"/>
      <c r="CY184" s="411"/>
      <c r="CZ184" s="411"/>
      <c r="DA184" s="411"/>
      <c r="DB184" s="411"/>
      <c r="DC184" s="411"/>
      <c r="DD184" s="411"/>
      <c r="DE184" s="411"/>
      <c r="DF184" s="411"/>
      <c r="DG184" s="411"/>
      <c r="DH184" s="411"/>
      <c r="DI184" s="411"/>
      <c r="DJ184" s="411"/>
      <c r="DK184" s="411"/>
      <c r="DL184" s="411"/>
      <c r="DM184" s="411"/>
      <c r="DN184" s="411"/>
      <c r="DO184" s="411"/>
      <c r="DP184" s="411"/>
      <c r="DQ184" s="411"/>
      <c r="DR184" s="411"/>
      <c r="DS184" s="411"/>
      <c r="DT184" s="411"/>
      <c r="DU184" s="411"/>
      <c r="DV184" s="411"/>
      <c r="DW184" s="411"/>
      <c r="DX184" s="411"/>
      <c r="DY184" s="411"/>
      <c r="DZ184" s="411"/>
      <c r="EA184" s="411"/>
      <c r="EB184" s="411"/>
      <c r="EC184" s="411"/>
      <c r="ED184" s="411"/>
      <c r="EE184" s="411"/>
      <c r="EF184" s="411"/>
      <c r="EG184" s="411"/>
      <c r="EH184" s="411"/>
      <c r="EI184" s="411"/>
      <c r="EJ184" s="411"/>
      <c r="EK184" s="411"/>
      <c r="EL184" s="411"/>
      <c r="EM184" s="411"/>
      <c r="EN184" s="411"/>
      <c r="EO184" s="411"/>
      <c r="EP184" s="411"/>
      <c r="EQ184" s="411"/>
      <c r="ER184" s="411"/>
      <c r="ES184" s="411"/>
      <c r="ET184" s="411"/>
      <c r="EU184" s="411"/>
      <c r="EV184" s="411"/>
      <c r="EW184" s="411"/>
      <c r="EX184" s="411"/>
      <c r="EY184" s="411"/>
      <c r="EZ184" s="411"/>
      <c r="FA184" s="411"/>
      <c r="FB184" s="411"/>
      <c r="FC184" s="411"/>
      <c r="FD184" s="411"/>
      <c r="FE184" s="411"/>
      <c r="FF184" s="411"/>
      <c r="FG184" s="411"/>
      <c r="FH184" s="411"/>
      <c r="FI184" s="411"/>
      <c r="FJ184" s="411"/>
      <c r="FK184" s="411"/>
      <c r="FL184" s="411"/>
      <c r="FM184" s="411"/>
      <c r="FN184" s="411"/>
      <c r="FO184" s="411"/>
      <c r="FP184" s="411"/>
      <c r="FQ184" s="411"/>
      <c r="FR184" s="411"/>
      <c r="FS184" s="411"/>
      <c r="FT184" s="411"/>
      <c r="FU184" s="411"/>
      <c r="FV184" s="411"/>
      <c r="FW184" s="411"/>
      <c r="FX184" s="411"/>
      <c r="FY184" s="411"/>
      <c r="FZ184" s="411"/>
      <c r="GA184" s="411"/>
      <c r="GB184" s="411"/>
      <c r="GC184" s="411"/>
      <c r="GD184" s="411"/>
      <c r="GE184" s="411"/>
      <c r="GF184" s="411"/>
      <c r="GG184" s="411"/>
      <c r="GH184" s="411"/>
      <c r="GI184" s="411"/>
      <c r="GJ184" s="411"/>
      <c r="GK184" s="411"/>
      <c r="GL184" s="411"/>
      <c r="GM184" s="411"/>
      <c r="GN184" s="411"/>
      <c r="GO184" s="411"/>
      <c r="GP184" s="411"/>
      <c r="GQ184" s="411"/>
      <c r="GR184" s="411"/>
      <c r="GS184" s="411"/>
      <c r="GT184" s="411"/>
      <c r="GU184" s="411"/>
      <c r="GV184" s="411"/>
      <c r="GW184" s="411"/>
      <c r="GX184" s="411"/>
      <c r="GY184" s="411"/>
      <c r="GZ184" s="411"/>
      <c r="HA184" s="411"/>
      <c r="HB184" s="411"/>
      <c r="HC184" s="411"/>
      <c r="HD184" s="411"/>
      <c r="HE184" s="411"/>
      <c r="HF184" s="411"/>
      <c r="HG184" s="411"/>
      <c r="HH184" s="411"/>
      <c r="HI184" s="411"/>
      <c r="HJ184" s="411"/>
      <c r="HK184" s="411"/>
      <c r="HL184" s="411"/>
      <c r="HM184" s="411"/>
      <c r="HN184" s="411"/>
      <c r="HO184" s="411"/>
      <c r="HP184" s="411"/>
      <c r="HQ184" s="411"/>
      <c r="HR184" s="411"/>
      <c r="HS184" s="411"/>
      <c r="HT184" s="411"/>
      <c r="HU184" s="411"/>
      <c r="HV184" s="411"/>
      <c r="HW184" s="411"/>
    </row>
    <row r="185" spans="1:247" s="412" customFormat="1" ht="49.5" customHeight="1" x14ac:dyDescent="0.2">
      <c r="A185" s="446"/>
      <c r="B185" s="446" t="s">
        <v>389</v>
      </c>
      <c r="C185" s="445" t="s">
        <v>900</v>
      </c>
      <c r="D185" s="631" t="s">
        <v>543</v>
      </c>
      <c r="E185" s="414" t="s">
        <v>130</v>
      </c>
      <c r="F185" s="414" t="s">
        <v>64</v>
      </c>
      <c r="G185" s="415" t="s">
        <v>681</v>
      </c>
      <c r="H185" s="413"/>
      <c r="I185" s="414" t="s">
        <v>30</v>
      </c>
      <c r="J185" s="414" t="s">
        <v>30</v>
      </c>
      <c r="K185" s="1397" t="s">
        <v>813</v>
      </c>
      <c r="L185" s="647" t="s">
        <v>31</v>
      </c>
      <c r="M185" s="502"/>
      <c r="N185" s="1381"/>
      <c r="O185" s="1385"/>
      <c r="P185" s="1385">
        <v>24</v>
      </c>
      <c r="Q185" s="1385"/>
      <c r="R185" s="1383"/>
      <c r="S185" s="416"/>
      <c r="T185" s="1319" t="s">
        <v>1161</v>
      </c>
      <c r="U185" s="1319" t="s">
        <v>1162</v>
      </c>
      <c r="V185" s="640" t="s">
        <v>689</v>
      </c>
      <c r="W185" s="640" t="s">
        <v>348</v>
      </c>
      <c r="X185" s="640" t="s">
        <v>349</v>
      </c>
      <c r="Y185" s="640" t="s">
        <v>373</v>
      </c>
      <c r="Z185" s="449">
        <v>1</v>
      </c>
      <c r="AA185" s="386" t="s">
        <v>314</v>
      </c>
      <c r="AB185" s="386" t="s">
        <v>312</v>
      </c>
      <c r="AC185" s="1441" t="s">
        <v>353</v>
      </c>
      <c r="AD185" s="1495" t="s">
        <v>1258</v>
      </c>
      <c r="AE185" s="1486" t="str">
        <f t="shared" si="18"/>
        <v>100% CT= DM devoir maison en temps libre
plusieurs jours pour composer
dépôt sujet et restitution copie sur CELENE</v>
      </c>
      <c r="AF185" s="1463">
        <v>1</v>
      </c>
      <c r="AG185" s="640" t="s">
        <v>314</v>
      </c>
      <c r="AH185" s="640" t="s">
        <v>312</v>
      </c>
      <c r="AI185" s="640" t="s">
        <v>353</v>
      </c>
      <c r="AJ185" s="449">
        <v>1</v>
      </c>
      <c r="AK185" s="386" t="s">
        <v>314</v>
      </c>
      <c r="AL185" s="386" t="s">
        <v>312</v>
      </c>
      <c r="AM185" s="460" t="s">
        <v>353</v>
      </c>
      <c r="AN185" s="466" t="s">
        <v>615</v>
      </c>
      <c r="AO185" s="411"/>
      <c r="AP185" s="411"/>
      <c r="AQ185" s="411"/>
      <c r="AR185" s="411"/>
      <c r="AS185" s="411"/>
      <c r="AT185" s="411"/>
      <c r="AU185" s="411"/>
      <c r="AV185" s="411"/>
      <c r="AW185" s="411"/>
      <c r="AX185" s="411"/>
      <c r="AY185" s="411"/>
      <c r="AZ185" s="411"/>
      <c r="BA185" s="411"/>
      <c r="BB185" s="411"/>
      <c r="BC185" s="411"/>
      <c r="BD185" s="411"/>
      <c r="BE185" s="411"/>
      <c r="BF185" s="411"/>
      <c r="BG185" s="411"/>
      <c r="BH185" s="502"/>
      <c r="BI185" s="411"/>
      <c r="BJ185" s="411"/>
      <c r="BK185" s="411"/>
      <c r="BL185" s="411"/>
      <c r="BM185" s="411"/>
      <c r="BN185" s="411"/>
      <c r="BO185" s="411"/>
      <c r="BP185" s="411"/>
      <c r="BQ185" s="411"/>
      <c r="BR185" s="411"/>
      <c r="BS185" s="411"/>
      <c r="BT185" s="411"/>
      <c r="BU185" s="411"/>
      <c r="BV185" s="411"/>
      <c r="BW185" s="411"/>
      <c r="BX185" s="411"/>
      <c r="BY185" s="411"/>
      <c r="BZ185" s="411"/>
      <c r="CA185" s="411"/>
      <c r="CB185" s="411"/>
      <c r="CC185" s="411"/>
      <c r="CD185" s="411"/>
      <c r="CE185" s="411"/>
      <c r="CF185" s="411"/>
      <c r="CG185" s="411"/>
      <c r="CH185" s="411"/>
      <c r="CI185" s="411"/>
      <c r="CJ185" s="411"/>
      <c r="CK185" s="411"/>
      <c r="CL185" s="411"/>
      <c r="CM185" s="411"/>
      <c r="CN185" s="411"/>
      <c r="CO185" s="411"/>
      <c r="CP185" s="411"/>
      <c r="CQ185" s="411"/>
      <c r="CR185" s="411"/>
      <c r="CS185" s="411"/>
      <c r="CT185" s="411"/>
      <c r="CU185" s="411"/>
      <c r="CV185" s="411"/>
      <c r="CW185" s="411"/>
      <c r="CX185" s="411"/>
      <c r="CY185" s="411"/>
      <c r="CZ185" s="411"/>
      <c r="DA185" s="411"/>
      <c r="DB185" s="411"/>
      <c r="DC185" s="411"/>
      <c r="DD185" s="411"/>
      <c r="DE185" s="411"/>
      <c r="DF185" s="411"/>
      <c r="DG185" s="411"/>
      <c r="DH185" s="411"/>
      <c r="DI185" s="411"/>
      <c r="DJ185" s="411"/>
      <c r="DK185" s="411"/>
      <c r="DL185" s="411"/>
      <c r="DM185" s="411"/>
      <c r="DN185" s="411"/>
      <c r="DO185" s="411"/>
      <c r="DP185" s="411"/>
      <c r="DQ185" s="411"/>
      <c r="DR185" s="411"/>
      <c r="DS185" s="411"/>
      <c r="DT185" s="411"/>
      <c r="DU185" s="411"/>
      <c r="DV185" s="411"/>
      <c r="DW185" s="411"/>
      <c r="DX185" s="411"/>
      <c r="DY185" s="411"/>
      <c r="DZ185" s="411"/>
      <c r="EA185" s="411"/>
      <c r="EB185" s="411"/>
      <c r="EC185" s="411"/>
      <c r="ED185" s="411"/>
      <c r="EE185" s="411"/>
      <c r="EF185" s="411"/>
      <c r="EG185" s="411"/>
      <c r="EH185" s="411"/>
      <c r="EI185" s="411"/>
      <c r="EJ185" s="411"/>
      <c r="EK185" s="411"/>
      <c r="EL185" s="411"/>
      <c r="EM185" s="411"/>
      <c r="EN185" s="411"/>
      <c r="EO185" s="411"/>
      <c r="EP185" s="411"/>
      <c r="EQ185" s="411"/>
      <c r="ER185" s="411"/>
      <c r="ES185" s="411"/>
      <c r="ET185" s="411"/>
      <c r="EU185" s="411"/>
      <c r="EV185" s="411"/>
      <c r="EW185" s="411"/>
      <c r="EX185" s="411"/>
      <c r="EY185" s="411"/>
      <c r="EZ185" s="411"/>
      <c r="FA185" s="411"/>
      <c r="FB185" s="411"/>
      <c r="FC185" s="411"/>
      <c r="FD185" s="411"/>
      <c r="FE185" s="411"/>
      <c r="FF185" s="411"/>
      <c r="FG185" s="411"/>
      <c r="FH185" s="411"/>
      <c r="FI185" s="411"/>
      <c r="FJ185" s="411"/>
      <c r="FK185" s="411"/>
      <c r="FL185" s="411"/>
      <c r="FM185" s="411"/>
      <c r="FN185" s="411"/>
      <c r="FO185" s="411"/>
      <c r="FP185" s="411"/>
      <c r="FQ185" s="411"/>
      <c r="FR185" s="411"/>
      <c r="FS185" s="411"/>
      <c r="FT185" s="411"/>
      <c r="FU185" s="411"/>
      <c r="FV185" s="411"/>
      <c r="FW185" s="411"/>
      <c r="FX185" s="411"/>
      <c r="FY185" s="411"/>
      <c r="FZ185" s="411"/>
      <c r="GA185" s="411"/>
      <c r="GB185" s="411"/>
      <c r="GC185" s="411"/>
      <c r="GD185" s="411"/>
      <c r="GE185" s="411"/>
      <c r="GF185" s="411"/>
      <c r="GG185" s="411"/>
      <c r="GH185" s="411"/>
      <c r="GI185" s="411"/>
      <c r="GJ185" s="411"/>
      <c r="GK185" s="411"/>
      <c r="GL185" s="411"/>
      <c r="GM185" s="411"/>
      <c r="GN185" s="411"/>
      <c r="GO185" s="411"/>
      <c r="GP185" s="411"/>
      <c r="GQ185" s="411"/>
      <c r="GR185" s="411"/>
      <c r="GS185" s="411"/>
      <c r="GT185" s="411"/>
      <c r="GU185" s="411"/>
      <c r="GV185" s="411"/>
      <c r="GW185" s="411"/>
      <c r="GX185" s="411"/>
      <c r="GY185" s="411"/>
      <c r="GZ185" s="411"/>
      <c r="HA185" s="411"/>
      <c r="HB185" s="411"/>
      <c r="HC185" s="411"/>
      <c r="HD185" s="411"/>
      <c r="HE185" s="411"/>
      <c r="HF185" s="411"/>
      <c r="HG185" s="411"/>
      <c r="HH185" s="411"/>
      <c r="HI185" s="411"/>
      <c r="HJ185" s="411"/>
      <c r="HK185" s="411"/>
      <c r="HL185" s="411"/>
      <c r="HM185" s="411"/>
      <c r="HN185" s="411"/>
      <c r="HO185" s="411"/>
      <c r="HP185" s="411"/>
      <c r="HQ185" s="411"/>
      <c r="HR185" s="411"/>
      <c r="HS185" s="411"/>
      <c r="HT185" s="411"/>
      <c r="HU185" s="411"/>
      <c r="HV185" s="411"/>
      <c r="HW185" s="411"/>
    </row>
    <row r="186" spans="1:247" s="412" customFormat="1" ht="49.5" customHeight="1" x14ac:dyDescent="0.2">
      <c r="A186" s="446"/>
      <c r="B186" s="446" t="s">
        <v>467</v>
      </c>
      <c r="C186" s="444" t="s">
        <v>529</v>
      </c>
      <c r="D186" s="631" t="s">
        <v>954</v>
      </c>
      <c r="E186" s="414" t="s">
        <v>130</v>
      </c>
      <c r="F186" s="436" t="s">
        <v>950</v>
      </c>
      <c r="G186" s="415" t="s">
        <v>681</v>
      </c>
      <c r="H186" s="413"/>
      <c r="I186" s="414" t="s">
        <v>30</v>
      </c>
      <c r="J186" s="414" t="s">
        <v>30</v>
      </c>
      <c r="K186" s="1356" t="s">
        <v>1216</v>
      </c>
      <c r="L186" s="647" t="s">
        <v>777</v>
      </c>
      <c r="M186" s="502"/>
      <c r="N186" s="1381"/>
      <c r="O186" s="1385"/>
      <c r="P186" s="1385">
        <v>24</v>
      </c>
      <c r="Q186" s="1385"/>
      <c r="R186" s="1383"/>
      <c r="S186" s="416"/>
      <c r="T186" s="1319" t="s">
        <v>1133</v>
      </c>
      <c r="U186" s="1319" t="s">
        <v>1244</v>
      </c>
      <c r="V186" s="645">
        <v>1</v>
      </c>
      <c r="W186" s="640" t="s">
        <v>311</v>
      </c>
      <c r="X186" s="640"/>
      <c r="Y186" s="640"/>
      <c r="Z186" s="449">
        <v>1</v>
      </c>
      <c r="AA186" s="386" t="s">
        <v>314</v>
      </c>
      <c r="AB186" s="386" t="s">
        <v>312</v>
      </c>
      <c r="AC186" s="1441" t="s">
        <v>353</v>
      </c>
      <c r="AD186" s="1495" t="s">
        <v>1244</v>
      </c>
      <c r="AE186" s="1486" t="str">
        <f t="shared" si="18"/>
        <v>100 % CT (dossier) dépôt du sujet et retour des copies sur CELENE</v>
      </c>
      <c r="AF186" s="1463">
        <v>1</v>
      </c>
      <c r="AG186" s="640" t="s">
        <v>314</v>
      </c>
      <c r="AH186" s="640" t="s">
        <v>312</v>
      </c>
      <c r="AI186" s="640" t="s">
        <v>353</v>
      </c>
      <c r="AJ186" s="449">
        <v>1</v>
      </c>
      <c r="AK186" s="386" t="s">
        <v>314</v>
      </c>
      <c r="AL186" s="386" t="s">
        <v>312</v>
      </c>
      <c r="AM186" s="460" t="s">
        <v>353</v>
      </c>
      <c r="AN186" s="466" t="s">
        <v>606</v>
      </c>
      <c r="AO186" s="411"/>
      <c r="AP186" s="411"/>
      <c r="AQ186" s="411"/>
      <c r="AR186" s="411"/>
      <c r="AS186" s="411"/>
      <c r="AT186" s="411"/>
      <c r="AU186" s="411"/>
      <c r="AV186" s="411"/>
      <c r="AW186" s="411"/>
      <c r="AX186" s="411"/>
      <c r="AY186" s="411"/>
      <c r="AZ186" s="411"/>
      <c r="BA186" s="411"/>
      <c r="BB186" s="411"/>
      <c r="BC186" s="411"/>
      <c r="BD186" s="411"/>
      <c r="BE186" s="411"/>
      <c r="BF186" s="411"/>
      <c r="BG186" s="411"/>
      <c r="BH186" s="502"/>
      <c r="BI186" s="411"/>
      <c r="BJ186" s="411"/>
      <c r="BK186" s="411"/>
      <c r="BL186" s="411"/>
      <c r="BM186" s="411"/>
      <c r="BN186" s="411"/>
      <c r="BO186" s="411"/>
      <c r="BP186" s="411"/>
      <c r="BQ186" s="411"/>
      <c r="BR186" s="411"/>
      <c r="BS186" s="411"/>
      <c r="BT186" s="411"/>
      <c r="BU186" s="411"/>
      <c r="BV186" s="411"/>
      <c r="BW186" s="411"/>
      <c r="BX186" s="411"/>
      <c r="BY186" s="411"/>
      <c r="BZ186" s="411"/>
      <c r="CA186" s="411"/>
      <c r="CB186" s="411"/>
      <c r="CC186" s="411"/>
      <c r="CD186" s="411"/>
      <c r="CE186" s="411"/>
      <c r="CF186" s="411"/>
      <c r="CG186" s="411"/>
      <c r="CH186" s="411"/>
      <c r="CI186" s="411"/>
      <c r="CJ186" s="411"/>
      <c r="CK186" s="411"/>
      <c r="CL186" s="411"/>
      <c r="CM186" s="411"/>
      <c r="CN186" s="411"/>
      <c r="CO186" s="411"/>
      <c r="CP186" s="411"/>
      <c r="CQ186" s="411"/>
      <c r="CR186" s="411"/>
      <c r="CS186" s="411"/>
      <c r="CT186" s="411"/>
      <c r="CU186" s="411"/>
      <c r="CV186" s="411"/>
      <c r="CW186" s="411"/>
      <c r="CX186" s="411"/>
      <c r="CY186" s="411"/>
      <c r="CZ186" s="411"/>
      <c r="DA186" s="411"/>
      <c r="DB186" s="411"/>
      <c r="DC186" s="411"/>
      <c r="DD186" s="411"/>
      <c r="DE186" s="411"/>
      <c r="DF186" s="411"/>
      <c r="DG186" s="411"/>
      <c r="DH186" s="411"/>
      <c r="DI186" s="411"/>
      <c r="DJ186" s="411"/>
      <c r="DK186" s="411"/>
      <c r="DL186" s="411"/>
      <c r="DM186" s="411"/>
      <c r="DN186" s="411"/>
      <c r="DO186" s="411"/>
      <c r="DP186" s="411"/>
      <c r="DQ186" s="411"/>
      <c r="DR186" s="411"/>
      <c r="DS186" s="411"/>
      <c r="DT186" s="411"/>
      <c r="DU186" s="411"/>
      <c r="DV186" s="411"/>
      <c r="DW186" s="411"/>
      <c r="DX186" s="411"/>
      <c r="DY186" s="411"/>
      <c r="DZ186" s="411"/>
      <c r="EA186" s="411"/>
      <c r="EB186" s="411"/>
      <c r="EC186" s="411"/>
      <c r="ED186" s="411"/>
      <c r="EE186" s="411"/>
      <c r="EF186" s="411"/>
      <c r="EG186" s="411"/>
      <c r="EH186" s="411"/>
      <c r="EI186" s="411"/>
      <c r="EJ186" s="411"/>
      <c r="EK186" s="411"/>
      <c r="EL186" s="411"/>
      <c r="EM186" s="411"/>
      <c r="EN186" s="411"/>
      <c r="EO186" s="411"/>
      <c r="EP186" s="411"/>
      <c r="EQ186" s="411"/>
      <c r="ER186" s="411"/>
      <c r="ES186" s="411"/>
      <c r="ET186" s="411"/>
      <c r="EU186" s="411"/>
      <c r="EV186" s="411"/>
      <c r="EW186" s="411"/>
      <c r="EX186" s="411"/>
      <c r="EY186" s="411"/>
      <c r="EZ186" s="411"/>
      <c r="FA186" s="411"/>
      <c r="FB186" s="411"/>
      <c r="FC186" s="411"/>
      <c r="FD186" s="411"/>
      <c r="FE186" s="411"/>
      <c r="FF186" s="411"/>
      <c r="FG186" s="411"/>
      <c r="FH186" s="411"/>
      <c r="FI186" s="411"/>
      <c r="FJ186" s="411"/>
      <c r="FK186" s="411"/>
      <c r="FL186" s="411"/>
      <c r="FM186" s="411"/>
      <c r="FN186" s="411"/>
      <c r="FO186" s="411"/>
      <c r="FP186" s="411"/>
      <c r="FQ186" s="411"/>
      <c r="FR186" s="411"/>
      <c r="FS186" s="411"/>
      <c r="FT186" s="411"/>
      <c r="FU186" s="411"/>
      <c r="FV186" s="411"/>
      <c r="FW186" s="411"/>
      <c r="FX186" s="411"/>
      <c r="FY186" s="411"/>
      <c r="FZ186" s="411"/>
      <c r="GA186" s="411"/>
      <c r="GB186" s="411"/>
      <c r="GC186" s="411"/>
      <c r="GD186" s="411"/>
      <c r="GE186" s="411"/>
      <c r="GF186" s="411"/>
      <c r="GG186" s="411"/>
      <c r="GH186" s="411"/>
      <c r="GI186" s="411"/>
      <c r="GJ186" s="411"/>
      <c r="GK186" s="411"/>
      <c r="GL186" s="411"/>
      <c r="GM186" s="411"/>
      <c r="GN186" s="411"/>
      <c r="GO186" s="411"/>
      <c r="GP186" s="411"/>
      <c r="GQ186" s="411"/>
      <c r="GR186" s="411"/>
      <c r="GS186" s="411"/>
      <c r="GT186" s="411"/>
      <c r="GU186" s="411"/>
      <c r="GV186" s="411"/>
      <c r="GW186" s="411"/>
      <c r="GX186" s="411"/>
      <c r="GY186" s="411"/>
      <c r="GZ186" s="411"/>
      <c r="HA186" s="411"/>
      <c r="HB186" s="411"/>
      <c r="HC186" s="411"/>
      <c r="HD186" s="411"/>
      <c r="HE186" s="411"/>
      <c r="HF186" s="411"/>
      <c r="HG186" s="411"/>
      <c r="HH186" s="411"/>
      <c r="HI186" s="411"/>
      <c r="HJ186" s="411"/>
      <c r="HK186" s="411"/>
      <c r="HL186" s="411"/>
      <c r="HM186" s="411"/>
      <c r="HN186" s="411"/>
      <c r="HO186" s="411"/>
      <c r="HP186" s="411"/>
      <c r="HQ186" s="411"/>
      <c r="HR186" s="411"/>
      <c r="HS186" s="411"/>
      <c r="HT186" s="411"/>
      <c r="HU186" s="411"/>
      <c r="HV186" s="411"/>
      <c r="HW186" s="411"/>
    </row>
    <row r="187" spans="1:247" s="521" customFormat="1" ht="34.5" customHeight="1" x14ac:dyDescent="0.2">
      <c r="A187" s="524" t="s">
        <v>901</v>
      </c>
      <c r="B187" s="524" t="s">
        <v>469</v>
      </c>
      <c r="C187" s="525" t="s">
        <v>821</v>
      </c>
      <c r="D187" s="526"/>
      <c r="E187" s="526" t="s">
        <v>676</v>
      </c>
      <c r="F187" s="526"/>
      <c r="G187" s="527" t="s">
        <v>681</v>
      </c>
      <c r="H187" s="528" t="s">
        <v>692</v>
      </c>
      <c r="I187" s="529">
        <v>3</v>
      </c>
      <c r="J187" s="528">
        <v>3</v>
      </c>
      <c r="K187" s="529"/>
      <c r="L187" s="599"/>
      <c r="M187" s="529"/>
      <c r="N187" s="1398"/>
      <c r="O187" s="1401"/>
      <c r="P187" s="1373"/>
      <c r="Q187" s="1373"/>
      <c r="R187" s="1371"/>
      <c r="S187" s="530"/>
      <c r="T187" s="530"/>
      <c r="U187" s="530"/>
      <c r="V187" s="530"/>
      <c r="W187" s="532"/>
      <c r="X187" s="532"/>
      <c r="Y187" s="532"/>
      <c r="Z187" s="533"/>
      <c r="AA187" s="534"/>
      <c r="AB187" s="534"/>
      <c r="AC187" s="1438"/>
      <c r="AD187" s="1502"/>
      <c r="AE187" s="1503"/>
      <c r="AF187" s="1461"/>
      <c r="AG187" s="534"/>
      <c r="AH187" s="534"/>
      <c r="AI187" s="534"/>
      <c r="AJ187" s="535"/>
      <c r="AK187" s="534"/>
      <c r="AL187" s="534"/>
      <c r="AM187" s="534"/>
      <c r="AN187" s="536"/>
    </row>
    <row r="188" spans="1:247" s="412" customFormat="1" ht="49.5" customHeight="1" x14ac:dyDescent="0.2">
      <c r="A188" s="448"/>
      <c r="B188" s="446" t="s">
        <v>479</v>
      </c>
      <c r="C188" s="444" t="s">
        <v>466</v>
      </c>
      <c r="D188" s="631" t="s">
        <v>955</v>
      </c>
      <c r="E188" s="414" t="s">
        <v>1114</v>
      </c>
      <c r="F188" s="414" t="s">
        <v>949</v>
      </c>
      <c r="G188" s="415" t="s">
        <v>681</v>
      </c>
      <c r="H188" s="413"/>
      <c r="I188" s="414" t="s">
        <v>30</v>
      </c>
      <c r="J188" s="414" t="s">
        <v>30</v>
      </c>
      <c r="K188" s="405" t="s">
        <v>805</v>
      </c>
      <c r="L188" s="647" t="s">
        <v>24</v>
      </c>
      <c r="M188" s="502"/>
      <c r="N188" s="1381">
        <v>20</v>
      </c>
      <c r="O188" s="1385"/>
      <c r="P188" s="1386"/>
      <c r="Q188" s="1386"/>
      <c r="R188" s="1383"/>
      <c r="S188" s="416"/>
      <c r="T188" s="1319" t="s">
        <v>1163</v>
      </c>
      <c r="U188" s="1319" t="s">
        <v>1259</v>
      </c>
      <c r="V188" s="640" t="s">
        <v>689</v>
      </c>
      <c r="W188" s="640" t="s">
        <v>348</v>
      </c>
      <c r="X188" s="640" t="s">
        <v>349</v>
      </c>
      <c r="Y188" s="640" t="s">
        <v>713</v>
      </c>
      <c r="Z188" s="449">
        <v>1</v>
      </c>
      <c r="AA188" s="386" t="s">
        <v>314</v>
      </c>
      <c r="AB188" s="386" t="s">
        <v>312</v>
      </c>
      <c r="AC188" s="1441" t="s">
        <v>351</v>
      </c>
      <c r="AD188" s="1495" t="s">
        <v>1186</v>
      </c>
      <c r="AE188" s="1486" t="str">
        <f t="shared" ref="AE188:AE189" si="19">+AD188</f>
        <v>100% CT= DM sur CELENE en temps limité 5H</v>
      </c>
      <c r="AF188" s="1463">
        <v>1</v>
      </c>
      <c r="AG188" s="640" t="s">
        <v>314</v>
      </c>
      <c r="AH188" s="640" t="s">
        <v>312</v>
      </c>
      <c r="AI188" s="640" t="s">
        <v>351</v>
      </c>
      <c r="AJ188" s="449">
        <v>1</v>
      </c>
      <c r="AK188" s="386" t="s">
        <v>314</v>
      </c>
      <c r="AL188" s="386" t="s">
        <v>312</v>
      </c>
      <c r="AM188" s="460" t="s">
        <v>351</v>
      </c>
      <c r="AN188" s="466" t="s">
        <v>603</v>
      </c>
      <c r="AO188" s="411"/>
      <c r="AP188" s="411"/>
      <c r="AQ188" s="411"/>
      <c r="AR188" s="411"/>
      <c r="AS188" s="411"/>
      <c r="AT188" s="411"/>
      <c r="AU188" s="411"/>
      <c r="AV188" s="411"/>
      <c r="AW188" s="411"/>
      <c r="AX188" s="411"/>
      <c r="AY188" s="411"/>
      <c r="AZ188" s="411"/>
      <c r="BA188" s="411"/>
      <c r="BB188" s="411"/>
      <c r="BC188" s="411"/>
      <c r="BD188" s="411"/>
      <c r="BE188" s="411"/>
      <c r="BF188" s="411"/>
      <c r="BG188" s="411"/>
      <c r="BH188" s="502"/>
      <c r="BI188" s="411"/>
      <c r="BJ188" s="411"/>
      <c r="BK188" s="411"/>
      <c r="BL188" s="411"/>
      <c r="BM188" s="411"/>
      <c r="BN188" s="411"/>
      <c r="BO188" s="411"/>
      <c r="BP188" s="411"/>
      <c r="BQ188" s="411"/>
      <c r="BR188" s="411"/>
      <c r="BS188" s="411"/>
      <c r="BT188" s="411"/>
      <c r="BU188" s="411"/>
      <c r="BV188" s="411"/>
      <c r="BW188" s="411"/>
      <c r="BX188" s="411"/>
      <c r="BY188" s="411"/>
      <c r="BZ188" s="411"/>
      <c r="CA188" s="411"/>
      <c r="CB188" s="411"/>
      <c r="CC188" s="411"/>
      <c r="CD188" s="411"/>
      <c r="CE188" s="411"/>
      <c r="CF188" s="411"/>
      <c r="CG188" s="411"/>
      <c r="CH188" s="411"/>
      <c r="CI188" s="411"/>
      <c r="CJ188" s="411"/>
      <c r="CK188" s="411"/>
      <c r="CL188" s="411"/>
      <c r="CM188" s="411"/>
      <c r="CN188" s="411"/>
      <c r="CO188" s="411"/>
      <c r="CP188" s="411"/>
      <c r="CQ188" s="411"/>
      <c r="CR188" s="411"/>
      <c r="CS188" s="411"/>
      <c r="CT188" s="411"/>
      <c r="CU188" s="411"/>
      <c r="CV188" s="411"/>
      <c r="CW188" s="411"/>
      <c r="CX188" s="411"/>
      <c r="CY188" s="411"/>
      <c r="CZ188" s="411"/>
      <c r="DA188" s="411"/>
      <c r="DB188" s="411"/>
      <c r="DC188" s="411"/>
      <c r="DD188" s="411"/>
      <c r="DE188" s="411"/>
      <c r="DF188" s="411"/>
      <c r="DG188" s="411"/>
      <c r="DH188" s="411"/>
      <c r="DI188" s="411"/>
      <c r="DJ188" s="411"/>
      <c r="DK188" s="411"/>
      <c r="DL188" s="411"/>
      <c r="DM188" s="411"/>
      <c r="DN188" s="411"/>
      <c r="DO188" s="411"/>
      <c r="DP188" s="411"/>
      <c r="DQ188" s="411"/>
      <c r="DR188" s="411"/>
      <c r="DS188" s="411"/>
      <c r="DT188" s="411"/>
      <c r="DU188" s="411"/>
      <c r="DV188" s="411"/>
      <c r="DW188" s="411"/>
      <c r="DX188" s="411"/>
      <c r="DY188" s="411"/>
      <c r="DZ188" s="411"/>
      <c r="EA188" s="411"/>
      <c r="EB188" s="411"/>
      <c r="EC188" s="411"/>
      <c r="ED188" s="411"/>
      <c r="EE188" s="411"/>
      <c r="EF188" s="411"/>
      <c r="EG188" s="411"/>
      <c r="EH188" s="411"/>
      <c r="EI188" s="411"/>
      <c r="EJ188" s="411"/>
      <c r="EK188" s="411"/>
      <c r="EL188" s="411"/>
      <c r="EM188" s="411"/>
      <c r="EN188" s="411"/>
      <c r="EO188" s="411"/>
      <c r="EP188" s="411"/>
      <c r="EQ188" s="411"/>
      <c r="ER188" s="411"/>
      <c r="ES188" s="411"/>
      <c r="ET188" s="411"/>
      <c r="EU188" s="411"/>
      <c r="EV188" s="411"/>
      <c r="EW188" s="411"/>
      <c r="EX188" s="411"/>
      <c r="EY188" s="411"/>
      <c r="EZ188" s="411"/>
      <c r="FA188" s="411"/>
      <c r="FB188" s="411"/>
      <c r="FC188" s="411"/>
      <c r="FD188" s="411"/>
      <c r="FE188" s="411"/>
      <c r="FF188" s="411"/>
      <c r="FG188" s="411"/>
      <c r="FH188" s="411"/>
      <c r="FI188" s="411"/>
      <c r="FJ188" s="411"/>
      <c r="FK188" s="411"/>
      <c r="FL188" s="411"/>
      <c r="FM188" s="411"/>
      <c r="FN188" s="411"/>
      <c r="FO188" s="411"/>
      <c r="FP188" s="411"/>
      <c r="FQ188" s="411"/>
      <c r="FR188" s="411"/>
      <c r="FS188" s="411"/>
      <c r="FT188" s="411"/>
      <c r="FU188" s="411"/>
      <c r="FV188" s="411"/>
      <c r="FW188" s="411"/>
      <c r="FX188" s="411"/>
      <c r="FY188" s="411"/>
      <c r="FZ188" s="411"/>
      <c r="GA188" s="411"/>
      <c r="GB188" s="411"/>
      <c r="GC188" s="411"/>
      <c r="GD188" s="411"/>
      <c r="GE188" s="411"/>
      <c r="GF188" s="411"/>
      <c r="GG188" s="411"/>
      <c r="GH188" s="411"/>
      <c r="GI188" s="411"/>
      <c r="GJ188" s="411"/>
      <c r="GK188" s="411"/>
      <c r="GL188" s="411"/>
      <c r="GM188" s="411"/>
      <c r="GN188" s="411"/>
      <c r="GO188" s="411"/>
      <c r="GP188" s="411"/>
      <c r="GQ188" s="411"/>
      <c r="GR188" s="411"/>
      <c r="GS188" s="411"/>
      <c r="GT188" s="411"/>
      <c r="GU188" s="411"/>
      <c r="GV188" s="411"/>
      <c r="GW188" s="411"/>
      <c r="GX188" s="411"/>
      <c r="GY188" s="411"/>
      <c r="GZ188" s="411"/>
      <c r="HA188" s="411"/>
      <c r="HB188" s="411"/>
      <c r="HC188" s="411"/>
      <c r="HD188" s="411"/>
      <c r="HE188" s="411"/>
      <c r="HF188" s="411"/>
      <c r="HG188" s="411"/>
      <c r="HH188" s="411"/>
      <c r="HI188" s="411"/>
      <c r="HJ188" s="411"/>
      <c r="HK188" s="411"/>
      <c r="HL188" s="411"/>
      <c r="HM188" s="411"/>
      <c r="HN188" s="411"/>
      <c r="HO188" s="411"/>
      <c r="HP188" s="411"/>
      <c r="HQ188" s="411"/>
      <c r="HR188" s="411"/>
      <c r="HS188" s="411"/>
      <c r="HT188" s="411"/>
      <c r="HU188" s="411"/>
      <c r="HV188" s="411"/>
      <c r="HW188" s="411"/>
    </row>
    <row r="189" spans="1:247" s="412" customFormat="1" ht="49.5" customHeight="1" x14ac:dyDescent="0.2">
      <c r="A189" s="448"/>
      <c r="B189" s="446" t="s">
        <v>549</v>
      </c>
      <c r="C189" s="445" t="s">
        <v>516</v>
      </c>
      <c r="D189" s="631" t="s">
        <v>541</v>
      </c>
      <c r="E189" s="414" t="s">
        <v>1115</v>
      </c>
      <c r="F189" s="414"/>
      <c r="G189" s="415" t="s">
        <v>681</v>
      </c>
      <c r="H189" s="413"/>
      <c r="I189" s="414" t="s">
        <v>30</v>
      </c>
      <c r="J189" s="414" t="s">
        <v>30</v>
      </c>
      <c r="K189" s="405" t="s">
        <v>806</v>
      </c>
      <c r="L189" s="647" t="s">
        <v>31</v>
      </c>
      <c r="M189" s="502"/>
      <c r="N189" s="1381">
        <v>20</v>
      </c>
      <c r="O189" s="1385"/>
      <c r="P189" s="1385"/>
      <c r="Q189" s="1385"/>
      <c r="R189" s="1383"/>
      <c r="S189" s="416"/>
      <c r="T189" s="1319" t="s">
        <v>1260</v>
      </c>
      <c r="U189" s="1319" t="s">
        <v>1261</v>
      </c>
      <c r="V189" s="645">
        <v>1</v>
      </c>
      <c r="W189" s="640" t="s">
        <v>311</v>
      </c>
      <c r="X189" s="640" t="s">
        <v>349</v>
      </c>
      <c r="Y189" s="640"/>
      <c r="Z189" s="449">
        <v>1</v>
      </c>
      <c r="AA189" s="386" t="s">
        <v>314</v>
      </c>
      <c r="AB189" s="386" t="s">
        <v>312</v>
      </c>
      <c r="AC189" s="1441" t="s">
        <v>353</v>
      </c>
      <c r="AD189" s="1495" t="s">
        <v>1261</v>
      </c>
      <c r="AE189" s="1486" t="str">
        <f t="shared" si="19"/>
        <v xml:space="preserve">100% CT = DM devoir maison en temps limité 2h
dépôt sujet et restitution copie sur CELENE </v>
      </c>
      <c r="AF189" s="1463">
        <v>1</v>
      </c>
      <c r="AG189" s="640" t="s">
        <v>314</v>
      </c>
      <c r="AH189" s="640" t="s">
        <v>312</v>
      </c>
      <c r="AI189" s="640" t="s">
        <v>353</v>
      </c>
      <c r="AJ189" s="449">
        <v>1</v>
      </c>
      <c r="AK189" s="386" t="s">
        <v>314</v>
      </c>
      <c r="AL189" s="386" t="s">
        <v>312</v>
      </c>
      <c r="AM189" s="460" t="s">
        <v>353</v>
      </c>
      <c r="AN189" s="466" t="s">
        <v>604</v>
      </c>
      <c r="AO189" s="411"/>
      <c r="AP189" s="411"/>
      <c r="AQ189" s="411"/>
      <c r="AR189" s="411"/>
      <c r="AS189" s="411"/>
      <c r="AT189" s="411"/>
      <c r="AU189" s="411"/>
      <c r="AV189" s="411"/>
      <c r="AW189" s="411"/>
      <c r="AX189" s="411"/>
      <c r="AY189" s="411"/>
      <c r="AZ189" s="411"/>
      <c r="BA189" s="411"/>
      <c r="BB189" s="411"/>
      <c r="BC189" s="411"/>
      <c r="BD189" s="411"/>
      <c r="BE189" s="411"/>
      <c r="BF189" s="411"/>
      <c r="BG189" s="411"/>
      <c r="BH189" s="502"/>
      <c r="BI189" s="411"/>
      <c r="BJ189" s="411"/>
      <c r="BK189" s="411"/>
      <c r="BL189" s="411"/>
      <c r="BM189" s="411"/>
      <c r="BN189" s="411"/>
      <c r="BO189" s="411"/>
      <c r="BP189" s="411"/>
      <c r="BQ189" s="411"/>
      <c r="BR189" s="411"/>
      <c r="BS189" s="411"/>
      <c r="BT189" s="411"/>
      <c r="BU189" s="411"/>
      <c r="BV189" s="411"/>
      <c r="BW189" s="411"/>
      <c r="BX189" s="411"/>
      <c r="BY189" s="411"/>
      <c r="BZ189" s="411"/>
      <c r="CA189" s="411"/>
      <c r="CB189" s="411"/>
      <c r="CC189" s="411"/>
      <c r="CD189" s="411"/>
      <c r="CE189" s="411"/>
      <c r="CF189" s="411"/>
      <c r="CG189" s="411"/>
      <c r="CH189" s="411"/>
      <c r="CI189" s="411"/>
      <c r="CJ189" s="411"/>
      <c r="CK189" s="411"/>
      <c r="CL189" s="411"/>
      <c r="CM189" s="411"/>
      <c r="CN189" s="411"/>
      <c r="CO189" s="411"/>
      <c r="CP189" s="411"/>
      <c r="CQ189" s="411"/>
      <c r="CR189" s="411"/>
      <c r="CS189" s="411"/>
      <c r="CT189" s="411"/>
      <c r="CU189" s="411"/>
      <c r="CV189" s="411"/>
      <c r="CW189" s="411"/>
      <c r="CX189" s="411"/>
      <c r="CY189" s="411"/>
      <c r="CZ189" s="411"/>
      <c r="DA189" s="411"/>
      <c r="DB189" s="411"/>
      <c r="DC189" s="411"/>
      <c r="DD189" s="411"/>
      <c r="DE189" s="411"/>
      <c r="DF189" s="411"/>
      <c r="DG189" s="411"/>
      <c r="DH189" s="411"/>
      <c r="DI189" s="411"/>
      <c r="DJ189" s="411"/>
      <c r="DK189" s="411"/>
      <c r="DL189" s="411"/>
      <c r="DM189" s="411"/>
      <c r="DN189" s="411"/>
      <c r="DO189" s="411"/>
      <c r="DP189" s="411"/>
      <c r="DQ189" s="411"/>
      <c r="DR189" s="411"/>
      <c r="DS189" s="411"/>
      <c r="DT189" s="411"/>
      <c r="DU189" s="411"/>
      <c r="DV189" s="411"/>
      <c r="DW189" s="411"/>
      <c r="DX189" s="411"/>
      <c r="DY189" s="411"/>
      <c r="DZ189" s="411"/>
      <c r="EA189" s="411"/>
      <c r="EB189" s="411"/>
      <c r="EC189" s="411"/>
      <c r="ED189" s="411"/>
      <c r="EE189" s="411"/>
      <c r="EF189" s="411"/>
      <c r="EG189" s="411"/>
      <c r="EH189" s="411"/>
      <c r="EI189" s="411"/>
      <c r="EJ189" s="411"/>
      <c r="EK189" s="411"/>
      <c r="EL189" s="411"/>
      <c r="EM189" s="411"/>
      <c r="EN189" s="411"/>
      <c r="EO189" s="411"/>
      <c r="EP189" s="411"/>
      <c r="EQ189" s="411"/>
      <c r="ER189" s="411"/>
      <c r="ES189" s="411"/>
      <c r="ET189" s="411"/>
      <c r="EU189" s="411"/>
      <c r="EV189" s="411"/>
      <c r="EW189" s="411"/>
      <c r="EX189" s="411"/>
      <c r="EY189" s="411"/>
      <c r="EZ189" s="411"/>
      <c r="FA189" s="411"/>
      <c r="FB189" s="411"/>
      <c r="FC189" s="411"/>
      <c r="FD189" s="411"/>
      <c r="FE189" s="411"/>
      <c r="FF189" s="411"/>
      <c r="FG189" s="411"/>
      <c r="FH189" s="411"/>
      <c r="FI189" s="411"/>
      <c r="FJ189" s="411"/>
      <c r="FK189" s="411"/>
      <c r="FL189" s="411"/>
      <c r="FM189" s="411"/>
      <c r="FN189" s="411"/>
      <c r="FO189" s="411"/>
      <c r="FP189" s="411"/>
      <c r="FQ189" s="411"/>
      <c r="FR189" s="411"/>
      <c r="FS189" s="411"/>
      <c r="FT189" s="411"/>
      <c r="FU189" s="411"/>
      <c r="FV189" s="411"/>
      <c r="FW189" s="411"/>
      <c r="FX189" s="411"/>
      <c r="FY189" s="411"/>
      <c r="FZ189" s="411"/>
      <c r="GA189" s="411"/>
      <c r="GB189" s="411"/>
      <c r="GC189" s="411"/>
      <c r="GD189" s="411"/>
      <c r="GE189" s="411"/>
      <c r="GF189" s="411"/>
      <c r="GG189" s="411"/>
      <c r="GH189" s="411"/>
      <c r="GI189" s="411"/>
      <c r="GJ189" s="411"/>
      <c r="GK189" s="411"/>
      <c r="GL189" s="411"/>
      <c r="GM189" s="411"/>
      <c r="GN189" s="411"/>
      <c r="GO189" s="411"/>
      <c r="GP189" s="411"/>
      <c r="GQ189" s="411"/>
      <c r="GR189" s="411"/>
      <c r="GS189" s="411"/>
      <c r="GT189" s="411"/>
      <c r="GU189" s="411"/>
      <c r="GV189" s="411"/>
      <c r="GW189" s="411"/>
      <c r="GX189" s="411"/>
      <c r="GY189" s="411"/>
      <c r="GZ189" s="411"/>
      <c r="HA189" s="411"/>
      <c r="HB189" s="411"/>
      <c r="HC189" s="411"/>
      <c r="HD189" s="411"/>
      <c r="HE189" s="411"/>
      <c r="HF189" s="411"/>
      <c r="HG189" s="411"/>
      <c r="HH189" s="411"/>
      <c r="HI189" s="411"/>
      <c r="HJ189" s="411"/>
      <c r="HK189" s="411"/>
      <c r="HL189" s="411"/>
      <c r="HM189" s="411"/>
      <c r="HN189" s="411"/>
      <c r="HO189" s="411"/>
      <c r="HP189" s="411"/>
      <c r="HQ189" s="411"/>
      <c r="HR189" s="411"/>
      <c r="HS189" s="411"/>
      <c r="HT189" s="411"/>
      <c r="HU189" s="411"/>
      <c r="HV189" s="411"/>
      <c r="HW189" s="411"/>
    </row>
    <row r="190" spans="1:247" s="521" customFormat="1" ht="34.5" customHeight="1" x14ac:dyDescent="0.2">
      <c r="A190" s="547" t="s">
        <v>1116</v>
      </c>
      <c r="B190" s="547" t="s">
        <v>471</v>
      </c>
      <c r="C190" s="548" t="s">
        <v>725</v>
      </c>
      <c r="D190" s="549" t="s">
        <v>553</v>
      </c>
      <c r="E190" s="550" t="s">
        <v>682</v>
      </c>
      <c r="F190" s="550"/>
      <c r="G190" s="550"/>
      <c r="H190" s="551"/>
      <c r="I190" s="552">
        <f>+I$174+I$182+I191</f>
        <v>30</v>
      </c>
      <c r="J190" s="552">
        <f>+J$174+J$182+J191</f>
        <v>30</v>
      </c>
      <c r="K190" s="552"/>
      <c r="L190" s="651"/>
      <c r="M190" s="552"/>
      <c r="N190" s="1402"/>
      <c r="O190" s="1375"/>
      <c r="P190" s="1375"/>
      <c r="Q190" s="1375"/>
      <c r="R190" s="1374"/>
      <c r="S190" s="553"/>
      <c r="T190" s="553"/>
      <c r="U190" s="553"/>
      <c r="V190" s="553"/>
      <c r="W190" s="555"/>
      <c r="X190" s="555"/>
      <c r="Y190" s="555"/>
      <c r="Z190" s="556"/>
      <c r="AA190" s="549"/>
      <c r="AB190" s="557"/>
      <c r="AC190" s="1432"/>
      <c r="AD190" s="1498"/>
      <c r="AE190" s="1499"/>
      <c r="AF190" s="1456"/>
      <c r="AG190" s="557"/>
      <c r="AH190" s="557"/>
      <c r="AI190" s="557"/>
      <c r="AJ190" s="559"/>
      <c r="AK190" s="557"/>
      <c r="AL190" s="557"/>
      <c r="AM190" s="557"/>
      <c r="AN190" s="560"/>
    </row>
    <row r="191" spans="1:247" s="521" customFormat="1" ht="34.5" customHeight="1" x14ac:dyDescent="0.2">
      <c r="A191" s="524" t="s">
        <v>827</v>
      </c>
      <c r="B191" s="524" t="s">
        <v>472</v>
      </c>
      <c r="C191" s="525" t="s">
        <v>825</v>
      </c>
      <c r="D191" s="526"/>
      <c r="E191" s="526" t="s">
        <v>726</v>
      </c>
      <c r="F191" s="526"/>
      <c r="G191" s="527" t="s">
        <v>681</v>
      </c>
      <c r="H191" s="528"/>
      <c r="I191" s="529">
        <v>7</v>
      </c>
      <c r="J191" s="528">
        <v>7</v>
      </c>
      <c r="K191" s="529"/>
      <c r="L191" s="599"/>
      <c r="M191" s="529"/>
      <c r="N191" s="1398"/>
      <c r="O191" s="1401"/>
      <c r="P191" s="1373"/>
      <c r="Q191" s="1373"/>
      <c r="R191" s="1403"/>
      <c r="S191" s="530"/>
      <c r="T191" s="530"/>
      <c r="U191" s="530"/>
      <c r="V191" s="530"/>
      <c r="W191" s="532"/>
      <c r="X191" s="532"/>
      <c r="Y191" s="532"/>
      <c r="Z191" s="533"/>
      <c r="AA191" s="534"/>
      <c r="AB191" s="534"/>
      <c r="AC191" s="1438"/>
      <c r="AD191" s="1502"/>
      <c r="AE191" s="1503"/>
      <c r="AF191" s="1461"/>
      <c r="AG191" s="534"/>
      <c r="AH191" s="534"/>
      <c r="AI191" s="534"/>
      <c r="AJ191" s="535"/>
      <c r="AK191" s="534"/>
      <c r="AL191" s="534"/>
      <c r="AM191" s="534"/>
      <c r="AN191" s="536"/>
    </row>
    <row r="192" spans="1:247" s="412" customFormat="1" ht="49.5" customHeight="1" x14ac:dyDescent="0.2">
      <c r="A192" s="448"/>
      <c r="B192" s="446" t="s">
        <v>390</v>
      </c>
      <c r="C192" s="445" t="s">
        <v>224</v>
      </c>
      <c r="D192" s="631" t="s">
        <v>544</v>
      </c>
      <c r="E192" s="414" t="s">
        <v>120</v>
      </c>
      <c r="F192" s="414"/>
      <c r="G192" s="415" t="s">
        <v>681</v>
      </c>
      <c r="H192" s="413"/>
      <c r="I192" s="414" t="s">
        <v>56</v>
      </c>
      <c r="J192" s="414" t="s">
        <v>56</v>
      </c>
      <c r="K192" s="405" t="s">
        <v>805</v>
      </c>
      <c r="L192" s="647" t="s">
        <v>24</v>
      </c>
      <c r="M192" s="502"/>
      <c r="N192" s="1381">
        <v>22</v>
      </c>
      <c r="O192" s="1385"/>
      <c r="P192" s="1386"/>
      <c r="Q192" s="1386"/>
      <c r="R192" s="1383"/>
      <c r="S192" s="416"/>
      <c r="T192" s="1319" t="s">
        <v>1262</v>
      </c>
      <c r="U192" s="1319" t="s">
        <v>1263</v>
      </c>
      <c r="V192" s="645" t="s">
        <v>689</v>
      </c>
      <c r="W192" s="640" t="s">
        <v>348</v>
      </c>
      <c r="X192" s="640" t="s">
        <v>315</v>
      </c>
      <c r="Y192" s="640" t="s">
        <v>370</v>
      </c>
      <c r="Z192" s="449">
        <v>1</v>
      </c>
      <c r="AA192" s="386" t="s">
        <v>314</v>
      </c>
      <c r="AB192" s="386" t="s">
        <v>315</v>
      </c>
      <c r="AC192" s="1441" t="s">
        <v>370</v>
      </c>
      <c r="AD192" s="1495" t="s">
        <v>1187</v>
      </c>
      <c r="AE192" s="1486" t="str">
        <f t="shared" ref="AE192:AE194" si="20">+AD192</f>
        <v>100% CT= DM  sur CELENE en temps limité 3H</v>
      </c>
      <c r="AF192" s="1463">
        <v>1</v>
      </c>
      <c r="AG192" s="640" t="s">
        <v>314</v>
      </c>
      <c r="AH192" s="640" t="s">
        <v>315</v>
      </c>
      <c r="AI192" s="640" t="s">
        <v>370</v>
      </c>
      <c r="AJ192" s="449">
        <v>1</v>
      </c>
      <c r="AK192" s="386" t="s">
        <v>314</v>
      </c>
      <c r="AL192" s="386" t="s">
        <v>315</v>
      </c>
      <c r="AM192" s="460" t="s">
        <v>370</v>
      </c>
      <c r="AN192" s="466" t="s">
        <v>607</v>
      </c>
      <c r="AO192" s="411"/>
      <c r="AP192" s="411"/>
      <c r="AQ192" s="411"/>
      <c r="AR192" s="411"/>
      <c r="AS192" s="411"/>
      <c r="AT192" s="411"/>
      <c r="AU192" s="411"/>
      <c r="AV192" s="411"/>
      <c r="AW192" s="411"/>
      <c r="AX192" s="411"/>
      <c r="AY192" s="411"/>
      <c r="AZ192" s="411"/>
      <c r="BA192" s="411"/>
      <c r="BB192" s="411"/>
      <c r="BC192" s="411"/>
      <c r="BD192" s="411"/>
      <c r="BE192" s="411"/>
      <c r="BF192" s="411"/>
      <c r="BG192" s="411"/>
      <c r="BH192" s="502"/>
      <c r="BI192" s="411"/>
      <c r="BJ192" s="411"/>
      <c r="BK192" s="411"/>
      <c r="BL192" s="411"/>
      <c r="BM192" s="411"/>
      <c r="BN192" s="411"/>
      <c r="BO192" s="411"/>
      <c r="BP192" s="411"/>
      <c r="BQ192" s="411"/>
      <c r="BR192" s="411"/>
      <c r="BS192" s="411"/>
      <c r="BT192" s="411"/>
      <c r="BU192" s="411"/>
      <c r="BV192" s="411"/>
      <c r="BW192" s="411"/>
      <c r="BX192" s="411"/>
      <c r="BY192" s="411"/>
      <c r="BZ192" s="411"/>
      <c r="CA192" s="411"/>
      <c r="CB192" s="411"/>
      <c r="CC192" s="411"/>
      <c r="CD192" s="411"/>
      <c r="CE192" s="411"/>
      <c r="CF192" s="411"/>
      <c r="CG192" s="411"/>
      <c r="CH192" s="411"/>
      <c r="CI192" s="411"/>
      <c r="CJ192" s="411"/>
      <c r="CK192" s="411"/>
      <c r="CL192" s="411"/>
      <c r="CM192" s="411"/>
      <c r="CN192" s="411"/>
      <c r="CO192" s="411"/>
      <c r="CP192" s="411"/>
      <c r="CQ192" s="411"/>
      <c r="CR192" s="411"/>
      <c r="CS192" s="411"/>
      <c r="CT192" s="411"/>
      <c r="CU192" s="411"/>
      <c r="CV192" s="411"/>
      <c r="CW192" s="411"/>
      <c r="CX192" s="411"/>
      <c r="CY192" s="411"/>
      <c r="CZ192" s="411"/>
      <c r="DA192" s="411"/>
      <c r="DB192" s="411"/>
      <c r="DC192" s="411"/>
      <c r="DD192" s="411"/>
      <c r="DE192" s="411"/>
      <c r="DF192" s="411"/>
      <c r="DG192" s="411"/>
      <c r="DH192" s="411"/>
      <c r="DI192" s="411"/>
      <c r="DJ192" s="411"/>
      <c r="DK192" s="411"/>
      <c r="DL192" s="411"/>
      <c r="DM192" s="411"/>
      <c r="DN192" s="411"/>
      <c r="DO192" s="411"/>
      <c r="DP192" s="411"/>
      <c r="DQ192" s="411"/>
      <c r="DR192" s="411"/>
      <c r="DS192" s="411"/>
      <c r="DT192" s="411"/>
      <c r="DU192" s="411"/>
      <c r="DV192" s="411"/>
      <c r="DW192" s="411"/>
      <c r="DX192" s="411"/>
      <c r="DY192" s="411"/>
      <c r="DZ192" s="411"/>
      <c r="EA192" s="411"/>
      <c r="EB192" s="411"/>
      <c r="EC192" s="411"/>
      <c r="ED192" s="411"/>
      <c r="EE192" s="411"/>
      <c r="EF192" s="411"/>
      <c r="EG192" s="411"/>
      <c r="EH192" s="411"/>
      <c r="EI192" s="411"/>
      <c r="EJ192" s="411"/>
      <c r="EK192" s="411"/>
      <c r="EL192" s="411"/>
      <c r="EM192" s="411"/>
      <c r="EN192" s="411"/>
      <c r="EO192" s="411"/>
      <c r="EP192" s="411"/>
      <c r="EQ192" s="411"/>
      <c r="ER192" s="411"/>
      <c r="ES192" s="411"/>
      <c r="ET192" s="411"/>
      <c r="EU192" s="411"/>
      <c r="EV192" s="411"/>
      <c r="EW192" s="411"/>
      <c r="EX192" s="411"/>
      <c r="EY192" s="411"/>
      <c r="EZ192" s="411"/>
      <c r="FA192" s="411"/>
      <c r="FB192" s="411"/>
      <c r="FC192" s="411"/>
      <c r="FD192" s="411"/>
      <c r="FE192" s="411"/>
      <c r="FF192" s="411"/>
      <c r="FG192" s="411"/>
      <c r="FH192" s="411"/>
      <c r="FI192" s="411"/>
      <c r="FJ192" s="411"/>
      <c r="FK192" s="411"/>
      <c r="FL192" s="411"/>
      <c r="FM192" s="411"/>
      <c r="FN192" s="411"/>
      <c r="FO192" s="411"/>
      <c r="FP192" s="411"/>
      <c r="FQ192" s="411"/>
      <c r="FR192" s="411"/>
      <c r="FS192" s="411"/>
      <c r="FT192" s="411"/>
      <c r="FU192" s="411"/>
      <c r="FV192" s="411"/>
      <c r="FW192" s="411"/>
      <c r="FX192" s="411"/>
      <c r="FY192" s="411"/>
      <c r="FZ192" s="411"/>
      <c r="GA192" s="411"/>
      <c r="GB192" s="411"/>
      <c r="GC192" s="411"/>
      <c r="GD192" s="411"/>
      <c r="GE192" s="411"/>
      <c r="GF192" s="411"/>
      <c r="GG192" s="411"/>
      <c r="GH192" s="411"/>
      <c r="GI192" s="411"/>
      <c r="GJ192" s="411"/>
      <c r="GK192" s="411"/>
      <c r="GL192" s="411"/>
      <c r="GM192" s="411"/>
      <c r="GN192" s="411"/>
      <c r="GO192" s="411"/>
      <c r="GP192" s="411"/>
      <c r="GQ192" s="411"/>
      <c r="GR192" s="411"/>
      <c r="GS192" s="411"/>
      <c r="GT192" s="411"/>
      <c r="GU192" s="411"/>
      <c r="GV192" s="411"/>
      <c r="GW192" s="411"/>
      <c r="GX192" s="411"/>
      <c r="GY192" s="411"/>
      <c r="GZ192" s="411"/>
      <c r="HA192" s="411"/>
      <c r="HB192" s="411"/>
      <c r="HC192" s="411"/>
      <c r="HD192" s="411"/>
      <c r="HE192" s="411"/>
      <c r="HF192" s="411"/>
      <c r="HG192" s="411"/>
      <c r="HH192" s="411"/>
      <c r="HI192" s="411"/>
      <c r="HJ192" s="411"/>
      <c r="HK192" s="411"/>
      <c r="HL192" s="411"/>
      <c r="HM192" s="411"/>
      <c r="HN192" s="411"/>
      <c r="HO192" s="411"/>
      <c r="HP192" s="411"/>
      <c r="HQ192" s="411"/>
      <c r="HR192" s="411"/>
      <c r="HS192" s="411"/>
      <c r="HT192" s="411"/>
      <c r="HU192" s="411"/>
      <c r="HV192" s="411"/>
      <c r="HW192" s="411"/>
    </row>
    <row r="193" spans="1:247" s="412" customFormat="1" ht="49.5" customHeight="1" x14ac:dyDescent="0.2">
      <c r="A193" s="448"/>
      <c r="B193" s="446" t="s">
        <v>392</v>
      </c>
      <c r="C193" s="444" t="s">
        <v>824</v>
      </c>
      <c r="D193" s="631"/>
      <c r="E193" s="414" t="s">
        <v>120</v>
      </c>
      <c r="F193" s="414" t="s">
        <v>29</v>
      </c>
      <c r="G193" s="415" t="s">
        <v>686</v>
      </c>
      <c r="H193" s="413"/>
      <c r="I193" s="414" t="s">
        <v>56</v>
      </c>
      <c r="J193" s="414" t="s">
        <v>56</v>
      </c>
      <c r="K193" s="405" t="s">
        <v>826</v>
      </c>
      <c r="L193" s="647" t="s">
        <v>42</v>
      </c>
      <c r="M193" s="502"/>
      <c r="N193" s="1381">
        <v>15</v>
      </c>
      <c r="O193" s="1385"/>
      <c r="P193" s="1385"/>
      <c r="Q193" s="1385"/>
      <c r="R193" s="1383"/>
      <c r="S193" s="416"/>
      <c r="T193" s="1319" t="s">
        <v>1132</v>
      </c>
      <c r="U193" s="1319" t="s">
        <v>1132</v>
      </c>
      <c r="V193" s="645">
        <v>1</v>
      </c>
      <c r="W193" s="640" t="s">
        <v>314</v>
      </c>
      <c r="X193" s="640" t="s">
        <v>350</v>
      </c>
      <c r="Y193" s="640" t="s">
        <v>354</v>
      </c>
      <c r="Z193" s="449">
        <v>1</v>
      </c>
      <c r="AA193" s="386" t="s">
        <v>314</v>
      </c>
      <c r="AB193" s="386" t="s">
        <v>350</v>
      </c>
      <c r="AC193" s="1441" t="s">
        <v>354</v>
      </c>
      <c r="AD193" s="1495" t="s">
        <v>1132</v>
      </c>
      <c r="AE193" s="1486" t="str">
        <f t="shared" si="20"/>
        <v>100% CT DOSSIER</v>
      </c>
      <c r="AF193" s="1463">
        <v>1</v>
      </c>
      <c r="AG193" s="640" t="s">
        <v>314</v>
      </c>
      <c r="AH193" s="640" t="s">
        <v>315</v>
      </c>
      <c r="AI193" s="640" t="s">
        <v>359</v>
      </c>
      <c r="AJ193" s="449">
        <v>1</v>
      </c>
      <c r="AK193" s="386" t="s">
        <v>314</v>
      </c>
      <c r="AL193" s="386" t="s">
        <v>358</v>
      </c>
      <c r="AM193" s="460" t="s">
        <v>359</v>
      </c>
      <c r="AN193" s="466" t="s">
        <v>612</v>
      </c>
      <c r="AO193" s="411"/>
      <c r="AP193" s="411"/>
      <c r="AQ193" s="411"/>
      <c r="AR193" s="411"/>
      <c r="AS193" s="411"/>
      <c r="AT193" s="411"/>
      <c r="AU193" s="411"/>
      <c r="AV193" s="411"/>
      <c r="AW193" s="411"/>
      <c r="AX193" s="411"/>
      <c r="AY193" s="411"/>
      <c r="AZ193" s="411"/>
      <c r="BA193" s="411"/>
      <c r="BB193" s="411"/>
      <c r="BC193" s="411"/>
      <c r="BD193" s="411"/>
      <c r="BE193" s="411"/>
      <c r="BF193" s="411"/>
      <c r="BG193" s="411"/>
      <c r="BH193" s="502"/>
      <c r="BI193" s="411"/>
      <c r="BJ193" s="411"/>
      <c r="BK193" s="411"/>
      <c r="BL193" s="411"/>
      <c r="BM193" s="411"/>
      <c r="BN193" s="411"/>
      <c r="BO193" s="411"/>
      <c r="BP193" s="411"/>
      <c r="BQ193" s="411"/>
      <c r="BR193" s="411"/>
      <c r="BS193" s="411"/>
      <c r="BT193" s="411"/>
      <c r="BU193" s="411"/>
      <c r="BV193" s="411"/>
      <c r="BW193" s="411"/>
      <c r="BX193" s="411"/>
      <c r="BY193" s="411"/>
      <c r="BZ193" s="411"/>
      <c r="CA193" s="411"/>
      <c r="CB193" s="411"/>
      <c r="CC193" s="411"/>
      <c r="CD193" s="411"/>
      <c r="CE193" s="411"/>
      <c r="CF193" s="411"/>
      <c r="CG193" s="411"/>
      <c r="CH193" s="411"/>
      <c r="CI193" s="411"/>
      <c r="CJ193" s="411"/>
      <c r="CK193" s="411"/>
      <c r="CL193" s="411"/>
      <c r="CM193" s="411"/>
      <c r="CN193" s="411"/>
      <c r="CO193" s="411"/>
      <c r="CP193" s="411"/>
      <c r="CQ193" s="411"/>
      <c r="CR193" s="411"/>
      <c r="CS193" s="411"/>
      <c r="CT193" s="411"/>
      <c r="CU193" s="411"/>
      <c r="CV193" s="411"/>
      <c r="CW193" s="411"/>
      <c r="CX193" s="411"/>
      <c r="CY193" s="411"/>
      <c r="CZ193" s="411"/>
      <c r="DA193" s="411"/>
      <c r="DB193" s="411"/>
      <c r="DC193" s="411"/>
      <c r="DD193" s="411"/>
      <c r="DE193" s="411"/>
      <c r="DF193" s="411"/>
      <c r="DG193" s="411"/>
      <c r="DH193" s="411"/>
      <c r="DI193" s="411"/>
      <c r="DJ193" s="411"/>
      <c r="DK193" s="411"/>
      <c r="DL193" s="411"/>
      <c r="DM193" s="411"/>
      <c r="DN193" s="411"/>
      <c r="DO193" s="411"/>
      <c r="DP193" s="411"/>
      <c r="DQ193" s="411"/>
      <c r="DR193" s="411"/>
      <c r="DS193" s="411"/>
      <c r="DT193" s="411"/>
      <c r="DU193" s="411"/>
      <c r="DV193" s="411"/>
      <c r="DW193" s="411"/>
      <c r="DX193" s="411"/>
      <c r="DY193" s="411"/>
      <c r="DZ193" s="411"/>
      <c r="EA193" s="411"/>
      <c r="EB193" s="411"/>
      <c r="EC193" s="411"/>
      <c r="ED193" s="411"/>
      <c r="EE193" s="411"/>
      <c r="EF193" s="411"/>
      <c r="EG193" s="411"/>
      <c r="EH193" s="411"/>
      <c r="EI193" s="411"/>
      <c r="EJ193" s="411"/>
      <c r="EK193" s="411"/>
      <c r="EL193" s="411"/>
      <c r="EM193" s="411"/>
      <c r="EN193" s="411"/>
      <c r="EO193" s="411"/>
      <c r="EP193" s="411"/>
      <c r="EQ193" s="411"/>
      <c r="ER193" s="411"/>
      <c r="ES193" s="411"/>
      <c r="ET193" s="411"/>
      <c r="EU193" s="411"/>
      <c r="EV193" s="411"/>
      <c r="EW193" s="411"/>
      <c r="EX193" s="411"/>
      <c r="EY193" s="411"/>
      <c r="EZ193" s="411"/>
      <c r="FA193" s="411"/>
      <c r="FB193" s="411"/>
      <c r="FC193" s="411"/>
      <c r="FD193" s="411"/>
      <c r="FE193" s="411"/>
      <c r="FF193" s="411"/>
      <c r="FG193" s="411"/>
      <c r="FH193" s="411"/>
      <c r="FI193" s="411"/>
      <c r="FJ193" s="411"/>
      <c r="FK193" s="411"/>
      <c r="FL193" s="411"/>
      <c r="FM193" s="411"/>
      <c r="FN193" s="411"/>
      <c r="FO193" s="411"/>
      <c r="FP193" s="411"/>
      <c r="FQ193" s="411"/>
      <c r="FR193" s="411"/>
      <c r="FS193" s="411"/>
      <c r="FT193" s="411"/>
      <c r="FU193" s="411"/>
      <c r="FV193" s="411"/>
      <c r="FW193" s="411"/>
      <c r="FX193" s="411"/>
      <c r="FY193" s="411"/>
      <c r="FZ193" s="411"/>
      <c r="GA193" s="411"/>
      <c r="GB193" s="411"/>
      <c r="GC193" s="411"/>
      <c r="GD193" s="411"/>
      <c r="GE193" s="411"/>
      <c r="GF193" s="411"/>
      <c r="GG193" s="411"/>
      <c r="GH193" s="411"/>
      <c r="GI193" s="411"/>
      <c r="GJ193" s="411"/>
      <c r="GK193" s="411"/>
      <c r="GL193" s="411"/>
      <c r="GM193" s="411"/>
      <c r="GN193" s="411"/>
      <c r="GO193" s="411"/>
      <c r="GP193" s="411"/>
      <c r="GQ193" s="411"/>
      <c r="GR193" s="411"/>
      <c r="GS193" s="411"/>
      <c r="GT193" s="411"/>
      <c r="GU193" s="411"/>
      <c r="GV193" s="411"/>
      <c r="GW193" s="411"/>
      <c r="GX193" s="411"/>
      <c r="GY193" s="411"/>
      <c r="GZ193" s="411"/>
      <c r="HA193" s="411"/>
      <c r="HB193" s="411"/>
      <c r="HC193" s="411"/>
      <c r="HD193" s="411"/>
      <c r="HE193" s="411"/>
      <c r="HF193" s="411"/>
      <c r="HG193" s="411"/>
      <c r="HH193" s="411"/>
      <c r="HI193" s="411"/>
      <c r="HJ193" s="411"/>
      <c r="HK193" s="411"/>
      <c r="HL193" s="411"/>
      <c r="HM193" s="411"/>
      <c r="HN193" s="411"/>
      <c r="HO193" s="411"/>
      <c r="HP193" s="411"/>
      <c r="HQ193" s="411"/>
      <c r="HR193" s="411"/>
      <c r="HS193" s="411"/>
      <c r="HT193" s="411"/>
      <c r="HU193" s="411"/>
      <c r="HV193" s="411"/>
      <c r="HW193" s="411"/>
    </row>
    <row r="194" spans="1:247" s="671" customFormat="1" ht="49.5" customHeight="1" x14ac:dyDescent="0.2">
      <c r="A194" s="725"/>
      <c r="B194" s="725" t="s">
        <v>470</v>
      </c>
      <c r="C194" s="726" t="s">
        <v>530</v>
      </c>
      <c r="D194" s="635" t="s">
        <v>822</v>
      </c>
      <c r="E194" s="618" t="s">
        <v>120</v>
      </c>
      <c r="F194" s="915" t="s">
        <v>1129</v>
      </c>
      <c r="G194" s="642" t="s">
        <v>1104</v>
      </c>
      <c r="H194" s="653"/>
      <c r="I194" s="622" t="s">
        <v>30</v>
      </c>
      <c r="J194" s="622" t="s">
        <v>30</v>
      </c>
      <c r="K194" s="762" t="s">
        <v>823</v>
      </c>
      <c r="L194" s="763">
        <v>70</v>
      </c>
      <c r="M194" s="662"/>
      <c r="N194" s="415">
        <v>22</v>
      </c>
      <c r="O194" s="1400"/>
      <c r="P194" s="1400"/>
      <c r="Q194" s="1394"/>
      <c r="R194" s="416"/>
      <c r="S194" s="416"/>
      <c r="T194" s="1319" t="s">
        <v>1209</v>
      </c>
      <c r="U194" s="1319" t="s">
        <v>1209</v>
      </c>
      <c r="V194" s="645">
        <v>1</v>
      </c>
      <c r="W194" s="640" t="s">
        <v>314</v>
      </c>
      <c r="X194" s="640" t="s">
        <v>312</v>
      </c>
      <c r="Y194" s="640" t="s">
        <v>1096</v>
      </c>
      <c r="Z194" s="449">
        <v>1</v>
      </c>
      <c r="AA194" s="386" t="s">
        <v>314</v>
      </c>
      <c r="AB194" s="386" t="s">
        <v>312</v>
      </c>
      <c r="AC194" s="1441" t="s">
        <v>1096</v>
      </c>
      <c r="AD194" s="1495" t="s">
        <v>1209</v>
      </c>
      <c r="AE194" s="1486" t="str">
        <f t="shared" si="20"/>
        <v>100% CT DM / dépôt copie sur CELENE / devoir-pdf</v>
      </c>
      <c r="AF194" s="1463">
        <v>1</v>
      </c>
      <c r="AG194" s="640" t="s">
        <v>314</v>
      </c>
      <c r="AH194" s="640" t="s">
        <v>358</v>
      </c>
      <c r="AI194" s="640" t="s">
        <v>359</v>
      </c>
      <c r="AJ194" s="449">
        <v>1</v>
      </c>
      <c r="AK194" s="386" t="s">
        <v>314</v>
      </c>
      <c r="AL194" s="386" t="s">
        <v>358</v>
      </c>
      <c r="AM194" s="460" t="s">
        <v>359</v>
      </c>
      <c r="AN194" s="628" t="s">
        <v>611</v>
      </c>
      <c r="AO194" s="679"/>
      <c r="AP194" s="679"/>
      <c r="AQ194" s="679"/>
      <c r="AR194" s="679"/>
      <c r="AS194" s="679"/>
      <c r="AT194" s="679"/>
      <c r="AU194" s="679"/>
      <c r="AV194" s="679"/>
      <c r="AW194" s="679"/>
      <c r="AX194" s="679"/>
      <c r="AY194" s="679"/>
      <c r="AZ194" s="679"/>
      <c r="BA194" s="679"/>
      <c r="BB194" s="679"/>
      <c r="BC194" s="679"/>
      <c r="BD194" s="679"/>
      <c r="BE194" s="679"/>
      <c r="BF194" s="679"/>
      <c r="BG194" s="679"/>
      <c r="BH194" s="679"/>
      <c r="BI194" s="679"/>
      <c r="BJ194" s="679"/>
      <c r="BK194" s="679"/>
      <c r="BL194" s="679"/>
      <c r="BM194" s="679"/>
      <c r="BN194" s="679"/>
      <c r="BO194" s="679"/>
      <c r="BP194" s="679"/>
      <c r="BQ194" s="679"/>
      <c r="BR194" s="679"/>
      <c r="BS194" s="679"/>
      <c r="BT194" s="679"/>
      <c r="BU194" s="679"/>
      <c r="BV194" s="679"/>
      <c r="BW194" s="679"/>
      <c r="BX194" s="679"/>
      <c r="BY194" s="679"/>
      <c r="BZ194" s="679"/>
      <c r="CA194" s="679"/>
      <c r="CB194" s="679"/>
      <c r="CC194" s="679"/>
      <c r="CD194" s="679"/>
      <c r="CE194" s="679"/>
      <c r="CF194" s="679"/>
      <c r="CG194" s="679"/>
      <c r="CH194" s="679"/>
      <c r="CI194" s="679"/>
      <c r="CJ194" s="679"/>
      <c r="CK194" s="679"/>
      <c r="CL194" s="679"/>
      <c r="CM194" s="679"/>
      <c r="CN194" s="679"/>
      <c r="CO194" s="679"/>
      <c r="CP194" s="679"/>
      <c r="CQ194" s="679"/>
      <c r="CR194" s="679"/>
      <c r="CS194" s="679"/>
      <c r="CT194" s="679"/>
      <c r="CU194" s="679"/>
      <c r="CV194" s="679"/>
      <c r="CW194" s="679"/>
      <c r="CX194" s="679"/>
      <c r="CY194" s="679"/>
      <c r="CZ194" s="679"/>
      <c r="DA194" s="679"/>
      <c r="DB194" s="679"/>
      <c r="DC194" s="679"/>
      <c r="DD194" s="679"/>
      <c r="DE194" s="679"/>
      <c r="DF194" s="679"/>
      <c r="DG194" s="679"/>
      <c r="DH194" s="679"/>
      <c r="DI194" s="679"/>
      <c r="DJ194" s="679"/>
      <c r="DK194" s="679"/>
      <c r="DL194" s="679"/>
      <c r="DM194" s="679"/>
      <c r="DN194" s="679"/>
      <c r="DO194" s="679"/>
      <c r="DP194" s="679"/>
      <c r="DQ194" s="679"/>
      <c r="DR194" s="679"/>
      <c r="DS194" s="679"/>
      <c r="DT194" s="679"/>
      <c r="DU194" s="679"/>
      <c r="DV194" s="679"/>
      <c r="DW194" s="679"/>
      <c r="DX194" s="679"/>
      <c r="DY194" s="679"/>
      <c r="DZ194" s="679"/>
      <c r="EA194" s="679"/>
      <c r="EB194" s="679"/>
      <c r="EC194" s="679"/>
      <c r="ED194" s="679"/>
      <c r="EE194" s="679"/>
      <c r="EF194" s="679"/>
      <c r="EG194" s="679"/>
      <c r="EH194" s="679"/>
      <c r="EI194" s="679"/>
      <c r="EJ194" s="679"/>
      <c r="EK194" s="679"/>
      <c r="EL194" s="679"/>
      <c r="EM194" s="679"/>
      <c r="EN194" s="679"/>
      <c r="EO194" s="679"/>
      <c r="EP194" s="679"/>
      <c r="EQ194" s="679"/>
      <c r="ER194" s="679"/>
      <c r="ES194" s="679"/>
      <c r="ET194" s="679"/>
      <c r="EU194" s="679"/>
      <c r="EV194" s="679"/>
      <c r="EW194" s="679"/>
      <c r="EX194" s="679"/>
      <c r="EY194" s="679"/>
      <c r="EZ194" s="679"/>
      <c r="FA194" s="679"/>
      <c r="FB194" s="679"/>
      <c r="FC194" s="679"/>
      <c r="FD194" s="679"/>
      <c r="FE194" s="679"/>
      <c r="FF194" s="679"/>
      <c r="FG194" s="679"/>
      <c r="FH194" s="679"/>
      <c r="FI194" s="679"/>
      <c r="FJ194" s="679"/>
      <c r="FK194" s="679"/>
      <c r="FL194" s="679"/>
      <c r="FM194" s="679"/>
      <c r="FN194" s="679"/>
      <c r="FO194" s="679"/>
      <c r="FP194" s="679"/>
      <c r="FQ194" s="679"/>
      <c r="FR194" s="679"/>
      <c r="FS194" s="679"/>
      <c r="FT194" s="679"/>
      <c r="FU194" s="679"/>
      <c r="FV194" s="679"/>
      <c r="FW194" s="679"/>
      <c r="FX194" s="679"/>
      <c r="FY194" s="679"/>
      <c r="FZ194" s="679"/>
      <c r="GA194" s="679"/>
      <c r="GB194" s="679"/>
      <c r="GC194" s="679"/>
      <c r="GD194" s="679"/>
      <c r="GE194" s="679"/>
      <c r="GF194" s="679"/>
      <c r="GG194" s="679"/>
      <c r="GH194" s="679"/>
      <c r="GI194" s="679"/>
      <c r="GJ194" s="679"/>
      <c r="GK194" s="679"/>
      <c r="GL194" s="679"/>
      <c r="GM194" s="679"/>
      <c r="GN194" s="679"/>
      <c r="GO194" s="679"/>
      <c r="GP194" s="679"/>
      <c r="GQ194" s="679"/>
      <c r="GR194" s="679"/>
      <c r="GS194" s="679"/>
      <c r="GT194" s="679"/>
      <c r="GU194" s="679"/>
      <c r="GV194" s="679"/>
      <c r="GW194" s="679"/>
      <c r="GX194" s="679"/>
      <c r="GY194" s="679"/>
      <c r="GZ194" s="679"/>
      <c r="HA194" s="679"/>
      <c r="HB194" s="679"/>
      <c r="HC194" s="679"/>
      <c r="HD194" s="679"/>
      <c r="HE194" s="679"/>
      <c r="HF194" s="679"/>
      <c r="HG194" s="679"/>
      <c r="HH194" s="679"/>
      <c r="HI194" s="679"/>
      <c r="HJ194" s="679"/>
      <c r="HK194" s="679"/>
      <c r="HL194" s="679"/>
      <c r="HM194" s="679"/>
      <c r="HN194" s="679"/>
      <c r="HO194" s="679"/>
      <c r="HP194" s="679"/>
      <c r="HQ194" s="679"/>
      <c r="HR194" s="679"/>
      <c r="HS194" s="679"/>
      <c r="HT194" s="679"/>
      <c r="HU194" s="679"/>
      <c r="HV194" s="679"/>
      <c r="HW194" s="679"/>
      <c r="HX194" s="679"/>
      <c r="HY194" s="679"/>
      <c r="HZ194" s="679"/>
      <c r="IA194" s="679"/>
      <c r="IB194" s="679"/>
      <c r="IC194" s="679"/>
      <c r="ID194" s="679"/>
      <c r="IE194" s="679"/>
      <c r="IF194" s="679"/>
      <c r="IG194" s="679"/>
      <c r="IH194" s="679"/>
      <c r="II194" s="679"/>
      <c r="IJ194" s="679"/>
      <c r="IK194" s="679"/>
      <c r="IL194" s="679"/>
      <c r="IM194" s="679"/>
    </row>
    <row r="195" spans="1:247" s="521" customFormat="1" ht="34.5" customHeight="1" x14ac:dyDescent="0.2">
      <c r="A195" s="547" t="s">
        <v>1117</v>
      </c>
      <c r="B195" s="547" t="s">
        <v>473</v>
      </c>
      <c r="C195" s="548" t="s">
        <v>188</v>
      </c>
      <c r="D195" s="549" t="s">
        <v>554</v>
      </c>
      <c r="E195" s="550" t="s">
        <v>682</v>
      </c>
      <c r="F195" s="550"/>
      <c r="G195" s="550"/>
      <c r="H195" s="551"/>
      <c r="I195" s="552">
        <f>+I$174+I$182+I196</f>
        <v>30</v>
      </c>
      <c r="J195" s="552">
        <f>+J$174+J$182+J196</f>
        <v>30</v>
      </c>
      <c r="K195" s="552"/>
      <c r="L195" s="651"/>
      <c r="M195" s="552"/>
      <c r="N195" s="553"/>
      <c r="O195" s="983"/>
      <c r="P195" s="553"/>
      <c r="Q195" s="983"/>
      <c r="R195" s="553"/>
      <c r="S195" s="553"/>
      <c r="T195" s="553"/>
      <c r="U195" s="553"/>
      <c r="V195" s="553"/>
      <c r="W195" s="555"/>
      <c r="X195" s="555"/>
      <c r="Y195" s="555"/>
      <c r="Z195" s="556"/>
      <c r="AA195" s="549"/>
      <c r="AB195" s="557"/>
      <c r="AC195" s="1432"/>
      <c r="AD195" s="1498"/>
      <c r="AE195" s="1499"/>
      <c r="AF195" s="1456"/>
      <c r="AG195" s="557"/>
      <c r="AH195" s="557"/>
      <c r="AI195" s="557"/>
      <c r="AJ195" s="559"/>
      <c r="AK195" s="557"/>
      <c r="AL195" s="557"/>
      <c r="AM195" s="557"/>
      <c r="AN195" s="560"/>
    </row>
    <row r="196" spans="1:247" s="521" customFormat="1" ht="34.5" customHeight="1" x14ac:dyDescent="0.2">
      <c r="A196" s="524" t="s">
        <v>828</v>
      </c>
      <c r="B196" s="524" t="s">
        <v>474</v>
      </c>
      <c r="C196" s="525" t="s">
        <v>475</v>
      </c>
      <c r="D196" s="526"/>
      <c r="E196" s="526" t="s">
        <v>726</v>
      </c>
      <c r="F196" s="526"/>
      <c r="G196" s="527" t="s">
        <v>681</v>
      </c>
      <c r="H196" s="528"/>
      <c r="I196" s="529">
        <v>7</v>
      </c>
      <c r="J196" s="528">
        <v>7</v>
      </c>
      <c r="K196" s="529"/>
      <c r="L196" s="599"/>
      <c r="M196" s="529"/>
      <c r="N196" s="528"/>
      <c r="O196" s="977"/>
      <c r="P196" s="530"/>
      <c r="Q196" s="999"/>
      <c r="R196" s="530"/>
      <c r="S196" s="530"/>
      <c r="T196" s="530"/>
      <c r="U196" s="530"/>
      <c r="V196" s="530"/>
      <c r="W196" s="532"/>
      <c r="X196" s="532"/>
      <c r="Y196" s="532"/>
      <c r="Z196" s="533"/>
      <c r="AA196" s="534"/>
      <c r="AB196" s="534"/>
      <c r="AC196" s="1438"/>
      <c r="AD196" s="1502"/>
      <c r="AE196" s="1503"/>
      <c r="AF196" s="1461"/>
      <c r="AG196" s="534"/>
      <c r="AH196" s="534"/>
      <c r="AI196" s="534"/>
      <c r="AJ196" s="535"/>
      <c r="AK196" s="534"/>
      <c r="AL196" s="534"/>
      <c r="AM196" s="534"/>
      <c r="AN196" s="536"/>
    </row>
    <row r="197" spans="1:247" s="412" customFormat="1" ht="49.5" customHeight="1" x14ac:dyDescent="0.2">
      <c r="A197" s="448"/>
      <c r="B197" s="446" t="s">
        <v>486</v>
      </c>
      <c r="C197" s="445" t="s">
        <v>206</v>
      </c>
      <c r="D197" s="631"/>
      <c r="E197" s="414" t="s">
        <v>120</v>
      </c>
      <c r="F197" s="414"/>
      <c r="G197" s="415" t="s">
        <v>681</v>
      </c>
      <c r="H197" s="413"/>
      <c r="I197" s="414" t="s">
        <v>56</v>
      </c>
      <c r="J197" s="414">
        <v>2</v>
      </c>
      <c r="K197" s="405" t="s">
        <v>813</v>
      </c>
      <c r="L197" s="647" t="s">
        <v>57</v>
      </c>
      <c r="M197" s="502"/>
      <c r="N197" s="415"/>
      <c r="O197" s="986"/>
      <c r="P197" s="415">
        <v>24</v>
      </c>
      <c r="Q197" s="1001"/>
      <c r="R197" s="416"/>
      <c r="S197" s="416"/>
      <c r="T197" s="1319" t="s">
        <v>1164</v>
      </c>
      <c r="U197" s="1319" t="s">
        <v>1165</v>
      </c>
      <c r="V197" s="645" t="s">
        <v>756</v>
      </c>
      <c r="W197" s="640" t="s">
        <v>348</v>
      </c>
      <c r="X197" s="640" t="s">
        <v>349</v>
      </c>
      <c r="Y197" s="640" t="s">
        <v>440</v>
      </c>
      <c r="Z197" s="449">
        <v>1</v>
      </c>
      <c r="AA197" s="386" t="s">
        <v>314</v>
      </c>
      <c r="AB197" s="386" t="s">
        <v>312</v>
      </c>
      <c r="AC197" s="1441" t="s">
        <v>353</v>
      </c>
      <c r="AD197" s="1495" t="s">
        <v>1178</v>
      </c>
      <c r="AE197" s="1486" t="str">
        <f t="shared" ref="AE197:AE199" si="21">+AD197</f>
        <v xml:space="preserve">100% CT= DM devoir maison en temps libre
plusieurs jours pour composer
dépôt sujet et restitution sur CELENE </v>
      </c>
      <c r="AF197" s="1463">
        <v>1</v>
      </c>
      <c r="AG197" s="640" t="s">
        <v>314</v>
      </c>
      <c r="AH197" s="640" t="s">
        <v>312</v>
      </c>
      <c r="AI197" s="640" t="s">
        <v>353</v>
      </c>
      <c r="AJ197" s="449">
        <v>1</v>
      </c>
      <c r="AK197" s="386" t="s">
        <v>314</v>
      </c>
      <c r="AL197" s="386" t="s">
        <v>312</v>
      </c>
      <c r="AM197" s="460" t="s">
        <v>353</v>
      </c>
      <c r="AN197" s="466" t="s">
        <v>608</v>
      </c>
      <c r="AO197" s="411"/>
      <c r="AP197" s="411"/>
      <c r="AQ197" s="411"/>
      <c r="AR197" s="411"/>
      <c r="AS197" s="411"/>
      <c r="AT197" s="411"/>
      <c r="AU197" s="411"/>
      <c r="AV197" s="411"/>
      <c r="AW197" s="411"/>
      <c r="AX197" s="411"/>
      <c r="AY197" s="411"/>
      <c r="AZ197" s="411"/>
      <c r="BA197" s="411"/>
      <c r="BB197" s="411"/>
      <c r="BC197" s="411"/>
      <c r="BD197" s="411"/>
      <c r="BE197" s="411"/>
      <c r="BF197" s="411"/>
      <c r="BG197" s="411"/>
      <c r="BH197" s="502"/>
      <c r="BI197" s="411"/>
      <c r="BJ197" s="411"/>
      <c r="BK197" s="411"/>
      <c r="BL197" s="411"/>
      <c r="BM197" s="411"/>
      <c r="BN197" s="411"/>
      <c r="BO197" s="411"/>
      <c r="BP197" s="411"/>
      <c r="BQ197" s="411"/>
      <c r="BR197" s="411"/>
      <c r="BS197" s="411"/>
      <c r="BT197" s="411"/>
      <c r="BU197" s="411"/>
      <c r="BV197" s="411"/>
      <c r="BW197" s="411"/>
      <c r="BX197" s="411"/>
      <c r="BY197" s="411"/>
      <c r="BZ197" s="411"/>
      <c r="CA197" s="411"/>
      <c r="CB197" s="411"/>
      <c r="CC197" s="411"/>
      <c r="CD197" s="411"/>
      <c r="CE197" s="411"/>
      <c r="CF197" s="411"/>
      <c r="CG197" s="411"/>
      <c r="CH197" s="411"/>
      <c r="CI197" s="411"/>
      <c r="CJ197" s="411"/>
      <c r="CK197" s="411"/>
      <c r="CL197" s="411"/>
      <c r="CM197" s="411"/>
      <c r="CN197" s="411"/>
      <c r="CO197" s="411"/>
      <c r="CP197" s="411"/>
      <c r="CQ197" s="411"/>
      <c r="CR197" s="411"/>
      <c r="CS197" s="411"/>
      <c r="CT197" s="411"/>
      <c r="CU197" s="411"/>
      <c r="CV197" s="411"/>
      <c r="CW197" s="411"/>
      <c r="CX197" s="411"/>
      <c r="CY197" s="411"/>
      <c r="CZ197" s="411"/>
      <c r="DA197" s="411"/>
      <c r="DB197" s="411"/>
      <c r="DC197" s="411"/>
      <c r="DD197" s="411"/>
      <c r="DE197" s="411"/>
      <c r="DF197" s="411"/>
      <c r="DG197" s="411"/>
      <c r="DH197" s="411"/>
      <c r="DI197" s="411"/>
      <c r="DJ197" s="411"/>
      <c r="DK197" s="411"/>
      <c r="DL197" s="411"/>
      <c r="DM197" s="411"/>
      <c r="DN197" s="411"/>
      <c r="DO197" s="411"/>
      <c r="DP197" s="411"/>
      <c r="DQ197" s="411"/>
      <c r="DR197" s="411"/>
      <c r="DS197" s="411"/>
      <c r="DT197" s="411"/>
      <c r="DU197" s="411"/>
      <c r="DV197" s="411"/>
      <c r="DW197" s="411"/>
      <c r="DX197" s="411"/>
      <c r="DY197" s="411"/>
      <c r="DZ197" s="411"/>
      <c r="EA197" s="411"/>
      <c r="EB197" s="411"/>
      <c r="EC197" s="411"/>
      <c r="ED197" s="411"/>
      <c r="EE197" s="411"/>
      <c r="EF197" s="411"/>
      <c r="EG197" s="411"/>
      <c r="EH197" s="411"/>
      <c r="EI197" s="411"/>
      <c r="EJ197" s="411"/>
      <c r="EK197" s="411"/>
      <c r="EL197" s="411"/>
      <c r="EM197" s="411"/>
      <c r="EN197" s="411"/>
      <c r="EO197" s="411"/>
      <c r="EP197" s="411"/>
      <c r="EQ197" s="411"/>
      <c r="ER197" s="411"/>
      <c r="ES197" s="411"/>
      <c r="ET197" s="411"/>
      <c r="EU197" s="411"/>
      <c r="EV197" s="411"/>
      <c r="EW197" s="411"/>
      <c r="EX197" s="411"/>
      <c r="EY197" s="411"/>
      <c r="EZ197" s="411"/>
      <c r="FA197" s="411"/>
      <c r="FB197" s="411"/>
      <c r="FC197" s="411"/>
      <c r="FD197" s="411"/>
      <c r="FE197" s="411"/>
      <c r="FF197" s="411"/>
      <c r="FG197" s="411"/>
      <c r="FH197" s="411"/>
      <c r="FI197" s="411"/>
      <c r="FJ197" s="411"/>
      <c r="FK197" s="411"/>
      <c r="FL197" s="411"/>
      <c r="FM197" s="411"/>
      <c r="FN197" s="411"/>
      <c r="FO197" s="411"/>
      <c r="FP197" s="411"/>
      <c r="FQ197" s="411"/>
      <c r="FR197" s="411"/>
      <c r="FS197" s="411"/>
      <c r="FT197" s="411"/>
      <c r="FU197" s="411"/>
      <c r="FV197" s="411"/>
      <c r="FW197" s="411"/>
      <c r="FX197" s="411"/>
      <c r="FY197" s="411"/>
      <c r="FZ197" s="411"/>
      <c r="GA197" s="411"/>
      <c r="GB197" s="411"/>
      <c r="GC197" s="411"/>
      <c r="GD197" s="411"/>
      <c r="GE197" s="411"/>
      <c r="GF197" s="411"/>
      <c r="GG197" s="411"/>
      <c r="GH197" s="411"/>
      <c r="GI197" s="411"/>
      <c r="GJ197" s="411"/>
      <c r="GK197" s="411"/>
      <c r="GL197" s="411"/>
      <c r="GM197" s="411"/>
      <c r="GN197" s="411"/>
      <c r="GO197" s="411"/>
      <c r="GP197" s="411"/>
      <c r="GQ197" s="411"/>
      <c r="GR197" s="411"/>
      <c r="GS197" s="411"/>
      <c r="GT197" s="411"/>
      <c r="GU197" s="411"/>
      <c r="GV197" s="411"/>
      <c r="GW197" s="411"/>
      <c r="GX197" s="411"/>
      <c r="GY197" s="411"/>
      <c r="GZ197" s="411"/>
      <c r="HA197" s="411"/>
      <c r="HB197" s="411"/>
      <c r="HC197" s="411"/>
      <c r="HD197" s="411"/>
      <c r="HE197" s="411"/>
      <c r="HF197" s="411"/>
      <c r="HG197" s="411"/>
      <c r="HH197" s="411"/>
      <c r="HI197" s="411"/>
      <c r="HJ197" s="411"/>
      <c r="HK197" s="411"/>
      <c r="HL197" s="411"/>
      <c r="HM197" s="411"/>
      <c r="HN197" s="411"/>
      <c r="HO197" s="411"/>
      <c r="HP197" s="411"/>
      <c r="HQ197" s="411"/>
      <c r="HR197" s="411"/>
      <c r="HS197" s="411"/>
      <c r="HT197" s="411"/>
      <c r="HU197" s="411"/>
      <c r="HV197" s="411"/>
      <c r="HW197" s="411"/>
    </row>
    <row r="198" spans="1:247" s="412" customFormat="1" ht="67.5" customHeight="1" x14ac:dyDescent="0.2">
      <c r="A198" s="448"/>
      <c r="B198" s="446" t="s">
        <v>487</v>
      </c>
      <c r="C198" s="444" t="s">
        <v>225</v>
      </c>
      <c r="D198" s="631" t="s">
        <v>956</v>
      </c>
      <c r="E198" s="414" t="s">
        <v>120</v>
      </c>
      <c r="F198" s="434" t="s">
        <v>951</v>
      </c>
      <c r="G198" s="415" t="s">
        <v>681</v>
      </c>
      <c r="H198" s="413"/>
      <c r="I198" s="414" t="s">
        <v>30</v>
      </c>
      <c r="J198" s="414" t="s">
        <v>30</v>
      </c>
      <c r="K198" s="405" t="s">
        <v>919</v>
      </c>
      <c r="L198" s="647" t="s">
        <v>24</v>
      </c>
      <c r="M198" s="502"/>
      <c r="N198" s="415">
        <v>18</v>
      </c>
      <c r="O198" s="986"/>
      <c r="P198" s="415">
        <v>8</v>
      </c>
      <c r="Q198" s="1001"/>
      <c r="R198" s="416"/>
      <c r="S198" s="416"/>
      <c r="T198" s="1319" t="s">
        <v>1166</v>
      </c>
      <c r="U198" s="1319" t="s">
        <v>1167</v>
      </c>
      <c r="V198" s="645">
        <v>1</v>
      </c>
      <c r="W198" s="640" t="s">
        <v>311</v>
      </c>
      <c r="X198" s="640" t="s">
        <v>393</v>
      </c>
      <c r="Y198" s="640"/>
      <c r="Z198" s="449">
        <v>1</v>
      </c>
      <c r="AA198" s="386" t="s">
        <v>314</v>
      </c>
      <c r="AB198" s="386" t="s">
        <v>358</v>
      </c>
      <c r="AC198" s="1441" t="s">
        <v>359</v>
      </c>
      <c r="AD198" s="1495" t="s">
        <v>1188</v>
      </c>
      <c r="AE198" s="1486" t="str">
        <f t="shared" si="21"/>
        <v xml:space="preserve">100% CT= DM devoir maison en temps libre
9 jours pour composer
dépôt sujet et restitution sur CELENE </v>
      </c>
      <c r="AF198" s="1463">
        <v>1</v>
      </c>
      <c r="AG198" s="640" t="s">
        <v>314</v>
      </c>
      <c r="AH198" s="640" t="s">
        <v>358</v>
      </c>
      <c r="AI198" s="640" t="s">
        <v>359</v>
      </c>
      <c r="AJ198" s="449">
        <v>1</v>
      </c>
      <c r="AK198" s="386" t="s">
        <v>314</v>
      </c>
      <c r="AL198" s="386" t="s">
        <v>358</v>
      </c>
      <c r="AM198" s="460" t="s">
        <v>359</v>
      </c>
      <c r="AN198" s="466" t="s">
        <v>609</v>
      </c>
      <c r="AO198" s="411"/>
      <c r="AP198" s="411"/>
      <c r="AQ198" s="411"/>
      <c r="AR198" s="411"/>
      <c r="AS198" s="411"/>
      <c r="AT198" s="411"/>
      <c r="AU198" s="411"/>
      <c r="AV198" s="411"/>
      <c r="AW198" s="411"/>
      <c r="AX198" s="411"/>
      <c r="AY198" s="411"/>
      <c r="AZ198" s="411"/>
      <c r="BA198" s="411"/>
      <c r="BB198" s="411"/>
      <c r="BC198" s="411"/>
      <c r="BD198" s="411"/>
      <c r="BE198" s="411"/>
      <c r="BF198" s="411"/>
      <c r="BG198" s="411"/>
      <c r="BH198" s="502"/>
      <c r="BI198" s="411"/>
      <c r="BJ198" s="411"/>
      <c r="BK198" s="411"/>
      <c r="BL198" s="411"/>
      <c r="BM198" s="411"/>
      <c r="BN198" s="411"/>
      <c r="BO198" s="411"/>
      <c r="BP198" s="411"/>
      <c r="BQ198" s="411"/>
      <c r="BR198" s="411"/>
      <c r="BS198" s="411"/>
      <c r="BT198" s="411"/>
      <c r="BU198" s="411"/>
      <c r="BV198" s="411"/>
      <c r="BW198" s="411"/>
      <c r="BX198" s="411"/>
      <c r="BY198" s="411"/>
      <c r="BZ198" s="411"/>
      <c r="CA198" s="411"/>
      <c r="CB198" s="411"/>
      <c r="CC198" s="411"/>
      <c r="CD198" s="411"/>
      <c r="CE198" s="411"/>
      <c r="CF198" s="411"/>
      <c r="CG198" s="411"/>
      <c r="CH198" s="411"/>
      <c r="CI198" s="411"/>
      <c r="CJ198" s="411"/>
      <c r="CK198" s="411"/>
      <c r="CL198" s="411"/>
      <c r="CM198" s="411"/>
      <c r="CN198" s="411"/>
      <c r="CO198" s="411"/>
      <c r="CP198" s="411"/>
      <c r="CQ198" s="411"/>
      <c r="CR198" s="411"/>
      <c r="CS198" s="411"/>
      <c r="CT198" s="411"/>
      <c r="CU198" s="411"/>
      <c r="CV198" s="411"/>
      <c r="CW198" s="411"/>
      <c r="CX198" s="411"/>
      <c r="CY198" s="411"/>
      <c r="CZ198" s="411"/>
      <c r="DA198" s="411"/>
      <c r="DB198" s="411"/>
      <c r="DC198" s="411"/>
      <c r="DD198" s="411"/>
      <c r="DE198" s="411"/>
      <c r="DF198" s="411"/>
      <c r="DG198" s="411"/>
      <c r="DH198" s="411"/>
      <c r="DI198" s="411"/>
      <c r="DJ198" s="411"/>
      <c r="DK198" s="411"/>
      <c r="DL198" s="411"/>
      <c r="DM198" s="411"/>
      <c r="DN198" s="411"/>
      <c r="DO198" s="411"/>
      <c r="DP198" s="411"/>
      <c r="DQ198" s="411"/>
      <c r="DR198" s="411"/>
      <c r="DS198" s="411"/>
      <c r="DT198" s="411"/>
      <c r="DU198" s="411"/>
      <c r="DV198" s="411"/>
      <c r="DW198" s="411"/>
      <c r="DX198" s="411"/>
      <c r="DY198" s="411"/>
      <c r="DZ198" s="411"/>
      <c r="EA198" s="411"/>
      <c r="EB198" s="411"/>
      <c r="EC198" s="411"/>
      <c r="ED198" s="411"/>
      <c r="EE198" s="411"/>
      <c r="EF198" s="411"/>
      <c r="EG198" s="411"/>
      <c r="EH198" s="411"/>
      <c r="EI198" s="411"/>
      <c r="EJ198" s="411"/>
      <c r="EK198" s="411"/>
      <c r="EL198" s="411"/>
      <c r="EM198" s="411"/>
      <c r="EN198" s="411"/>
      <c r="EO198" s="411"/>
      <c r="EP198" s="411"/>
      <c r="EQ198" s="411"/>
      <c r="ER198" s="411"/>
      <c r="ES198" s="411"/>
      <c r="ET198" s="411"/>
      <c r="EU198" s="411"/>
      <c r="EV198" s="411"/>
      <c r="EW198" s="411"/>
      <c r="EX198" s="411"/>
      <c r="EY198" s="411"/>
      <c r="EZ198" s="411"/>
      <c r="FA198" s="411"/>
      <c r="FB198" s="411"/>
      <c r="FC198" s="411"/>
      <c r="FD198" s="411"/>
      <c r="FE198" s="411"/>
      <c r="FF198" s="411"/>
      <c r="FG198" s="411"/>
      <c r="FH198" s="411"/>
      <c r="FI198" s="411"/>
      <c r="FJ198" s="411"/>
      <c r="FK198" s="411"/>
      <c r="FL198" s="411"/>
      <c r="FM198" s="411"/>
      <c r="FN198" s="411"/>
      <c r="FO198" s="411"/>
      <c r="FP198" s="411"/>
      <c r="FQ198" s="411"/>
      <c r="FR198" s="411"/>
      <c r="FS198" s="411"/>
      <c r="FT198" s="411"/>
      <c r="FU198" s="411"/>
      <c r="FV198" s="411"/>
      <c r="FW198" s="411"/>
      <c r="FX198" s="411"/>
      <c r="FY198" s="411"/>
      <c r="FZ198" s="411"/>
      <c r="GA198" s="411"/>
      <c r="GB198" s="411"/>
      <c r="GC198" s="411"/>
      <c r="GD198" s="411"/>
      <c r="GE198" s="411"/>
      <c r="GF198" s="411"/>
      <c r="GG198" s="411"/>
      <c r="GH198" s="411"/>
      <c r="GI198" s="411"/>
      <c r="GJ198" s="411"/>
      <c r="GK198" s="411"/>
      <c r="GL198" s="411"/>
      <c r="GM198" s="411"/>
      <c r="GN198" s="411"/>
      <c r="GO198" s="411"/>
      <c r="GP198" s="411"/>
      <c r="GQ198" s="411"/>
      <c r="GR198" s="411"/>
      <c r="GS198" s="411"/>
      <c r="GT198" s="411"/>
      <c r="GU198" s="411"/>
      <c r="GV198" s="411"/>
      <c r="GW198" s="411"/>
      <c r="GX198" s="411"/>
      <c r="GY198" s="411"/>
      <c r="GZ198" s="411"/>
      <c r="HA198" s="411"/>
      <c r="HB198" s="411"/>
      <c r="HC198" s="411"/>
      <c r="HD198" s="411"/>
      <c r="HE198" s="411"/>
      <c r="HF198" s="411"/>
      <c r="HG198" s="411"/>
      <c r="HH198" s="411"/>
      <c r="HI198" s="411"/>
      <c r="HJ198" s="411"/>
      <c r="HK198" s="411"/>
      <c r="HL198" s="411"/>
      <c r="HM198" s="411"/>
      <c r="HN198" s="411"/>
      <c r="HO198" s="411"/>
      <c r="HP198" s="411"/>
      <c r="HQ198" s="411"/>
      <c r="HR198" s="411"/>
      <c r="HS198" s="411"/>
      <c r="HT198" s="411"/>
      <c r="HU198" s="411"/>
      <c r="HV198" s="411"/>
      <c r="HW198" s="411"/>
    </row>
    <row r="199" spans="1:247" s="412" customFormat="1" ht="49.5" customHeight="1" x14ac:dyDescent="0.2">
      <c r="A199" s="448"/>
      <c r="B199" s="446" t="s">
        <v>488</v>
      </c>
      <c r="C199" s="444" t="s">
        <v>514</v>
      </c>
      <c r="D199" s="631" t="s">
        <v>545</v>
      </c>
      <c r="E199" s="414" t="s">
        <v>120</v>
      </c>
      <c r="F199" s="414"/>
      <c r="G199" s="415" t="s">
        <v>681</v>
      </c>
      <c r="H199" s="413"/>
      <c r="I199" s="414" t="s">
        <v>56</v>
      </c>
      <c r="J199" s="414" t="s">
        <v>56</v>
      </c>
      <c r="K199" s="911" t="s">
        <v>806</v>
      </c>
      <c r="L199" s="647" t="s">
        <v>24</v>
      </c>
      <c r="M199" s="502"/>
      <c r="N199" s="415"/>
      <c r="O199" s="986"/>
      <c r="P199" s="415">
        <v>12</v>
      </c>
      <c r="Q199" s="1001"/>
      <c r="R199" s="416"/>
      <c r="S199" s="416"/>
      <c r="T199" s="1319" t="s">
        <v>1168</v>
      </c>
      <c r="U199" s="1319" t="s">
        <v>1169</v>
      </c>
      <c r="V199" s="645">
        <v>1</v>
      </c>
      <c r="W199" s="640" t="s">
        <v>311</v>
      </c>
      <c r="X199" s="640"/>
      <c r="Y199" s="640"/>
      <c r="Z199" s="449">
        <v>1</v>
      </c>
      <c r="AA199" s="386" t="s">
        <v>314</v>
      </c>
      <c r="AB199" s="386" t="s">
        <v>358</v>
      </c>
      <c r="AC199" s="1441" t="s">
        <v>370</v>
      </c>
      <c r="AD199" s="1495" t="s">
        <v>1255</v>
      </c>
      <c r="AE199" s="1486" t="str">
        <f t="shared" si="21"/>
        <v xml:space="preserve">100% CT= DM devoir maison en temps libre
plusieurs jours pour composer
dépôt sujet et restitution copie sur CELENE </v>
      </c>
      <c r="AF199" s="1463">
        <v>1</v>
      </c>
      <c r="AG199" s="640" t="s">
        <v>314</v>
      </c>
      <c r="AH199" s="640" t="s">
        <v>358</v>
      </c>
      <c r="AI199" s="640" t="s">
        <v>370</v>
      </c>
      <c r="AJ199" s="449">
        <v>1</v>
      </c>
      <c r="AK199" s="386" t="s">
        <v>314</v>
      </c>
      <c r="AL199" s="386" t="s">
        <v>358</v>
      </c>
      <c r="AM199" s="460" t="s">
        <v>370</v>
      </c>
      <c r="AN199" s="466" t="s">
        <v>610</v>
      </c>
      <c r="AO199" s="411"/>
      <c r="AP199" s="411"/>
      <c r="AQ199" s="411"/>
      <c r="AR199" s="411"/>
      <c r="AS199" s="411"/>
      <c r="AT199" s="411"/>
      <c r="AU199" s="411"/>
      <c r="AV199" s="411"/>
      <c r="AW199" s="411"/>
      <c r="AX199" s="411"/>
      <c r="AY199" s="411"/>
      <c r="AZ199" s="411"/>
      <c r="BA199" s="411"/>
      <c r="BB199" s="411"/>
      <c r="BC199" s="411"/>
      <c r="BD199" s="411"/>
      <c r="BE199" s="411"/>
      <c r="BF199" s="411"/>
      <c r="BG199" s="411"/>
      <c r="BH199" s="502"/>
      <c r="BI199" s="411"/>
      <c r="BJ199" s="411"/>
      <c r="BK199" s="411"/>
      <c r="BL199" s="411"/>
      <c r="BM199" s="411"/>
      <c r="BN199" s="411"/>
      <c r="BO199" s="411"/>
      <c r="BP199" s="411"/>
      <c r="BQ199" s="411"/>
      <c r="BR199" s="411"/>
      <c r="BS199" s="411"/>
      <c r="BT199" s="411"/>
      <c r="BU199" s="411"/>
      <c r="BV199" s="411"/>
      <c r="BW199" s="411"/>
      <c r="BX199" s="411"/>
      <c r="BY199" s="411"/>
      <c r="BZ199" s="411"/>
      <c r="CA199" s="411"/>
      <c r="CB199" s="411"/>
      <c r="CC199" s="411"/>
      <c r="CD199" s="411"/>
      <c r="CE199" s="411"/>
      <c r="CF199" s="411"/>
      <c r="CG199" s="411"/>
      <c r="CH199" s="411"/>
      <c r="CI199" s="411"/>
      <c r="CJ199" s="411"/>
      <c r="CK199" s="411"/>
      <c r="CL199" s="411"/>
      <c r="CM199" s="411"/>
      <c r="CN199" s="411"/>
      <c r="CO199" s="411"/>
      <c r="CP199" s="411"/>
      <c r="CQ199" s="411"/>
      <c r="CR199" s="411"/>
      <c r="CS199" s="411"/>
      <c r="CT199" s="411"/>
      <c r="CU199" s="411"/>
      <c r="CV199" s="411"/>
      <c r="CW199" s="411"/>
      <c r="CX199" s="411"/>
      <c r="CY199" s="411"/>
      <c r="CZ199" s="411"/>
      <c r="DA199" s="411"/>
      <c r="DB199" s="411"/>
      <c r="DC199" s="411"/>
      <c r="DD199" s="411"/>
      <c r="DE199" s="411"/>
      <c r="DF199" s="411"/>
      <c r="DG199" s="411"/>
      <c r="DH199" s="411"/>
      <c r="DI199" s="411"/>
      <c r="DJ199" s="411"/>
      <c r="DK199" s="411"/>
      <c r="DL199" s="411"/>
      <c r="DM199" s="411"/>
      <c r="DN199" s="411"/>
      <c r="DO199" s="411"/>
      <c r="DP199" s="411"/>
      <c r="DQ199" s="411"/>
      <c r="DR199" s="411"/>
      <c r="DS199" s="411"/>
      <c r="DT199" s="411"/>
      <c r="DU199" s="411"/>
      <c r="DV199" s="411"/>
      <c r="DW199" s="411"/>
      <c r="DX199" s="411"/>
      <c r="DY199" s="411"/>
      <c r="DZ199" s="411"/>
      <c r="EA199" s="411"/>
      <c r="EB199" s="411"/>
      <c r="EC199" s="411"/>
      <c r="ED199" s="411"/>
      <c r="EE199" s="411"/>
      <c r="EF199" s="411"/>
      <c r="EG199" s="411"/>
      <c r="EH199" s="411"/>
      <c r="EI199" s="411"/>
      <c r="EJ199" s="411"/>
      <c r="EK199" s="411"/>
      <c r="EL199" s="411"/>
      <c r="EM199" s="411"/>
      <c r="EN199" s="411"/>
      <c r="EO199" s="411"/>
      <c r="EP199" s="411"/>
      <c r="EQ199" s="411"/>
      <c r="ER199" s="411"/>
      <c r="ES199" s="411"/>
      <c r="ET199" s="411"/>
      <c r="EU199" s="411"/>
      <c r="EV199" s="411"/>
      <c r="EW199" s="411"/>
      <c r="EX199" s="411"/>
      <c r="EY199" s="411"/>
      <c r="EZ199" s="411"/>
      <c r="FA199" s="411"/>
      <c r="FB199" s="411"/>
      <c r="FC199" s="411"/>
      <c r="FD199" s="411"/>
      <c r="FE199" s="411"/>
      <c r="FF199" s="411"/>
      <c r="FG199" s="411"/>
      <c r="FH199" s="411"/>
      <c r="FI199" s="411"/>
      <c r="FJ199" s="411"/>
      <c r="FK199" s="411"/>
      <c r="FL199" s="411"/>
      <c r="FM199" s="411"/>
      <c r="FN199" s="411"/>
      <c r="FO199" s="411"/>
      <c r="FP199" s="411"/>
      <c r="FQ199" s="411"/>
      <c r="FR199" s="411"/>
      <c r="FS199" s="411"/>
      <c r="FT199" s="411"/>
      <c r="FU199" s="411"/>
      <c r="FV199" s="411"/>
      <c r="FW199" s="411"/>
      <c r="FX199" s="411"/>
      <c r="FY199" s="411"/>
      <c r="FZ199" s="411"/>
      <c r="GA199" s="411"/>
      <c r="GB199" s="411"/>
      <c r="GC199" s="411"/>
      <c r="GD199" s="411"/>
      <c r="GE199" s="411"/>
      <c r="GF199" s="411"/>
      <c r="GG199" s="411"/>
      <c r="GH199" s="411"/>
      <c r="GI199" s="411"/>
      <c r="GJ199" s="411"/>
      <c r="GK199" s="411"/>
      <c r="GL199" s="411"/>
      <c r="GM199" s="411"/>
      <c r="GN199" s="411"/>
      <c r="GO199" s="411"/>
      <c r="GP199" s="411"/>
      <c r="GQ199" s="411"/>
      <c r="GR199" s="411"/>
      <c r="GS199" s="411"/>
      <c r="GT199" s="411"/>
      <c r="GU199" s="411"/>
      <c r="GV199" s="411"/>
      <c r="GW199" s="411"/>
      <c r="GX199" s="411"/>
      <c r="GY199" s="411"/>
      <c r="GZ199" s="411"/>
      <c r="HA199" s="411"/>
      <c r="HB199" s="411"/>
      <c r="HC199" s="411"/>
      <c r="HD199" s="411"/>
      <c r="HE199" s="411"/>
      <c r="HF199" s="411"/>
      <c r="HG199" s="411"/>
      <c r="HH199" s="411"/>
      <c r="HI199" s="411"/>
      <c r="HJ199" s="411"/>
      <c r="HK199" s="411"/>
      <c r="HL199" s="411"/>
      <c r="HM199" s="411"/>
      <c r="HN199" s="411"/>
      <c r="HO199" s="411"/>
      <c r="HP199" s="411"/>
      <c r="HQ199" s="411"/>
      <c r="HR199" s="411"/>
      <c r="HS199" s="411"/>
      <c r="HT199" s="411"/>
      <c r="HU199" s="411"/>
      <c r="HV199" s="411"/>
      <c r="HW199" s="411"/>
    </row>
    <row r="200" spans="1:247" s="521" customFormat="1" ht="24" customHeight="1" x14ac:dyDescent="0.2">
      <c r="A200" s="547" t="s">
        <v>829</v>
      </c>
      <c r="B200" s="547" t="s">
        <v>476</v>
      </c>
      <c r="C200" s="548" t="s">
        <v>477</v>
      </c>
      <c r="D200" s="549" t="s">
        <v>555</v>
      </c>
      <c r="E200" s="550" t="s">
        <v>682</v>
      </c>
      <c r="F200" s="550"/>
      <c r="G200" s="550"/>
      <c r="H200" s="551"/>
      <c r="I200" s="552">
        <f>+I$174+I201+I202+I208</f>
        <v>30</v>
      </c>
      <c r="J200" s="552">
        <f>+J$174+J201+J202+J208</f>
        <v>30</v>
      </c>
      <c r="K200" s="552"/>
      <c r="L200" s="651"/>
      <c r="M200" s="552"/>
      <c r="N200" s="553"/>
      <c r="O200" s="983"/>
      <c r="P200" s="553"/>
      <c r="Q200" s="983"/>
      <c r="R200" s="553"/>
      <c r="S200" s="553"/>
      <c r="T200" s="553"/>
      <c r="U200" s="553"/>
      <c r="V200" s="554"/>
      <c r="W200" s="555"/>
      <c r="X200" s="555"/>
      <c r="Y200" s="555"/>
      <c r="Z200" s="556"/>
      <c r="AA200" s="549"/>
      <c r="AB200" s="557"/>
      <c r="AC200" s="1432"/>
      <c r="AD200" s="1498"/>
      <c r="AE200" s="1499"/>
      <c r="AF200" s="1456"/>
      <c r="AG200" s="557"/>
      <c r="AH200" s="557"/>
      <c r="AI200" s="557"/>
      <c r="AJ200" s="559"/>
      <c r="AK200" s="557"/>
      <c r="AL200" s="557"/>
      <c r="AM200" s="557"/>
      <c r="AN200" s="560"/>
    </row>
    <row r="201" spans="1:247" s="412" customFormat="1" ht="49.5" customHeight="1" x14ac:dyDescent="0.2">
      <c r="A201" s="448" t="str">
        <f>IF(A188="","",A188)</f>
        <v/>
      </c>
      <c r="B201" s="446" t="str">
        <f t="shared" ref="B201:G201" si="22">IF(B188="","",B188)</f>
        <v>LLA5E4A</v>
      </c>
      <c r="C201" s="444" t="str">
        <f t="shared" si="22"/>
        <v>Atelier d'histoire contemporaine S5</v>
      </c>
      <c r="D201" s="631" t="str">
        <f t="shared" si="22"/>
        <v>DOL5DH23
LOL5DH25
LOL5E3A</v>
      </c>
      <c r="E201" s="414" t="str">
        <f t="shared" si="22"/>
        <v>parcours MEEF et DROIT</v>
      </c>
      <c r="F201" s="414" t="str">
        <f t="shared" si="22"/>
        <v>L3 Histoire (Parc. Histoire-Droit = CM uniquement) et DEG (L3 Histoire-Droit)</v>
      </c>
      <c r="G201" s="415" t="str">
        <f t="shared" si="22"/>
        <v>HIST</v>
      </c>
      <c r="H201" s="413"/>
      <c r="I201" s="414" t="s">
        <v>30</v>
      </c>
      <c r="J201" s="414" t="s">
        <v>30</v>
      </c>
      <c r="K201" s="405" t="str">
        <f t="shared" ref="K201:AN201" si="23">IF(K188="","",K188)</f>
        <v>CASTAGNEZ Noëlline</v>
      </c>
      <c r="L201" s="647" t="str">
        <f t="shared" si="23"/>
        <v>22</v>
      </c>
      <c r="M201" s="502" t="str">
        <f t="shared" si="23"/>
        <v/>
      </c>
      <c r="N201" s="415">
        <f t="shared" si="23"/>
        <v>20</v>
      </c>
      <c r="O201" s="986"/>
      <c r="P201" s="415" t="str">
        <f t="shared" si="23"/>
        <v/>
      </c>
      <c r="Q201" s="986"/>
      <c r="R201" s="415" t="str">
        <f t="shared" ref="R201" si="24">IF(R188="","",R188)</f>
        <v/>
      </c>
      <c r="S201" s="415" t="str">
        <f t="shared" si="23"/>
        <v/>
      </c>
      <c r="T201" s="1319" t="s">
        <v>1264</v>
      </c>
      <c r="U201" s="1319" t="s">
        <v>1259</v>
      </c>
      <c r="V201" s="645" t="str">
        <f t="shared" si="23"/>
        <v>50% CC
50% CT</v>
      </c>
      <c r="W201" s="640" t="str">
        <f t="shared" si="23"/>
        <v>Mixte</v>
      </c>
      <c r="X201" s="640" t="str">
        <f t="shared" si="23"/>
        <v>écrit + oral</v>
      </c>
      <c r="Y201" s="640" t="str">
        <f t="shared" si="23"/>
        <v>CT = écrit 4h00</v>
      </c>
      <c r="Z201" s="449">
        <f t="shared" si="23"/>
        <v>1</v>
      </c>
      <c r="AA201" s="386" t="str">
        <f t="shared" si="23"/>
        <v>CT</v>
      </c>
      <c r="AB201" s="386" t="str">
        <f t="shared" si="23"/>
        <v>écrit</v>
      </c>
      <c r="AC201" s="1441" t="str">
        <f t="shared" si="23"/>
        <v>4h00</v>
      </c>
      <c r="AD201" s="1517" t="str">
        <f t="shared" ref="AD201:AE201" si="25">IF(AD188="","",AD188)</f>
        <v>100% CT= DM sur CELENE en temps limité 5H</v>
      </c>
      <c r="AE201" s="1501" t="str">
        <f t="shared" si="25"/>
        <v>100% CT= DM sur CELENE en temps limité 5H</v>
      </c>
      <c r="AF201" s="1463">
        <f t="shared" si="23"/>
        <v>1</v>
      </c>
      <c r="AG201" s="640" t="str">
        <f t="shared" si="23"/>
        <v>CT</v>
      </c>
      <c r="AH201" s="640" t="str">
        <f t="shared" si="23"/>
        <v>écrit</v>
      </c>
      <c r="AI201" s="640" t="str">
        <f t="shared" si="23"/>
        <v>4h00</v>
      </c>
      <c r="AJ201" s="449">
        <f t="shared" si="23"/>
        <v>1</v>
      </c>
      <c r="AK201" s="386" t="str">
        <f t="shared" si="23"/>
        <v>CT</v>
      </c>
      <c r="AL201" s="386" t="str">
        <f t="shared" si="23"/>
        <v>écrit</v>
      </c>
      <c r="AM201" s="460" t="str">
        <f t="shared" si="23"/>
        <v>4h00</v>
      </c>
      <c r="AN201" s="466" t="str">
        <f t="shared" si="23"/>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c r="AO201" s="411"/>
      <c r="AP201" s="411"/>
      <c r="AQ201" s="411"/>
      <c r="AR201" s="411"/>
      <c r="AS201" s="411"/>
      <c r="AT201" s="411"/>
      <c r="AU201" s="411"/>
      <c r="AV201" s="411"/>
      <c r="AW201" s="411"/>
      <c r="AX201" s="411"/>
      <c r="AY201" s="411"/>
      <c r="AZ201" s="411"/>
      <c r="BA201" s="411"/>
      <c r="BB201" s="411"/>
      <c r="BC201" s="411"/>
      <c r="BD201" s="411"/>
      <c r="BE201" s="411"/>
      <c r="BF201" s="411"/>
      <c r="BG201" s="411"/>
      <c r="BH201" s="502"/>
      <c r="BI201" s="411"/>
      <c r="BJ201" s="411"/>
      <c r="BK201" s="411"/>
      <c r="BL201" s="411"/>
      <c r="BM201" s="411"/>
      <c r="BN201" s="411"/>
      <c r="BO201" s="411"/>
      <c r="BP201" s="411"/>
      <c r="BQ201" s="411"/>
      <c r="BR201" s="411"/>
      <c r="BS201" s="411"/>
      <c r="BT201" s="411"/>
      <c r="BU201" s="411"/>
      <c r="BV201" s="411"/>
      <c r="BW201" s="411"/>
      <c r="BX201" s="411"/>
      <c r="BY201" s="411"/>
      <c r="BZ201" s="411"/>
      <c r="CA201" s="411"/>
      <c r="CB201" s="411"/>
      <c r="CC201" s="411"/>
      <c r="CD201" s="411"/>
      <c r="CE201" s="411"/>
      <c r="CF201" s="411"/>
      <c r="CG201" s="411"/>
      <c r="CH201" s="411"/>
      <c r="CI201" s="411"/>
      <c r="CJ201" s="411"/>
      <c r="CK201" s="411"/>
      <c r="CL201" s="411"/>
      <c r="CM201" s="411"/>
      <c r="CN201" s="411"/>
      <c r="CO201" s="411"/>
      <c r="CP201" s="411"/>
      <c r="CQ201" s="411"/>
      <c r="CR201" s="411"/>
      <c r="CS201" s="411"/>
      <c r="CT201" s="411"/>
      <c r="CU201" s="411"/>
      <c r="CV201" s="411"/>
      <c r="CW201" s="411"/>
      <c r="CX201" s="411"/>
      <c r="CY201" s="411"/>
      <c r="CZ201" s="411"/>
      <c r="DA201" s="411"/>
      <c r="DB201" s="411"/>
      <c r="DC201" s="411"/>
      <c r="DD201" s="411"/>
      <c r="DE201" s="411"/>
      <c r="DF201" s="411"/>
      <c r="DG201" s="411"/>
      <c r="DH201" s="411"/>
      <c r="DI201" s="411"/>
      <c r="DJ201" s="411"/>
      <c r="DK201" s="411"/>
      <c r="DL201" s="411"/>
      <c r="DM201" s="411"/>
      <c r="DN201" s="411"/>
      <c r="DO201" s="411"/>
      <c r="DP201" s="411"/>
      <c r="DQ201" s="411"/>
      <c r="DR201" s="411"/>
      <c r="DS201" s="411"/>
      <c r="DT201" s="411"/>
      <c r="DU201" s="411"/>
      <c r="DV201" s="411"/>
      <c r="DW201" s="411"/>
      <c r="DX201" s="411"/>
      <c r="DY201" s="411"/>
      <c r="DZ201" s="411"/>
      <c r="EA201" s="411"/>
      <c r="EB201" s="411"/>
      <c r="EC201" s="411"/>
      <c r="ED201" s="411"/>
      <c r="EE201" s="411"/>
      <c r="EF201" s="411"/>
      <c r="EG201" s="411"/>
      <c r="EH201" s="411"/>
      <c r="EI201" s="411"/>
      <c r="EJ201" s="411"/>
      <c r="EK201" s="411"/>
      <c r="EL201" s="411"/>
      <c r="EM201" s="411"/>
      <c r="EN201" s="411"/>
      <c r="EO201" s="411"/>
      <c r="EP201" s="411"/>
      <c r="EQ201" s="411"/>
      <c r="ER201" s="411"/>
      <c r="ES201" s="411"/>
      <c r="ET201" s="411"/>
      <c r="EU201" s="411"/>
      <c r="EV201" s="411"/>
      <c r="EW201" s="411"/>
      <c r="EX201" s="411"/>
      <c r="EY201" s="411"/>
      <c r="EZ201" s="411"/>
      <c r="FA201" s="411"/>
      <c r="FB201" s="411"/>
      <c r="FC201" s="411"/>
      <c r="FD201" s="411"/>
      <c r="FE201" s="411"/>
      <c r="FF201" s="411"/>
      <c r="FG201" s="411"/>
      <c r="FH201" s="411"/>
      <c r="FI201" s="411"/>
      <c r="FJ201" s="411"/>
      <c r="FK201" s="411"/>
      <c r="FL201" s="411"/>
      <c r="FM201" s="411"/>
      <c r="FN201" s="411"/>
      <c r="FO201" s="411"/>
      <c r="FP201" s="411"/>
      <c r="FQ201" s="411"/>
      <c r="FR201" s="411"/>
      <c r="FS201" s="411"/>
      <c r="FT201" s="411"/>
      <c r="FU201" s="411"/>
      <c r="FV201" s="411"/>
      <c r="FW201" s="411"/>
      <c r="FX201" s="411"/>
      <c r="FY201" s="411"/>
      <c r="FZ201" s="411"/>
      <c r="GA201" s="411"/>
      <c r="GB201" s="411"/>
      <c r="GC201" s="411"/>
      <c r="GD201" s="411"/>
      <c r="GE201" s="411"/>
      <c r="GF201" s="411"/>
      <c r="GG201" s="411"/>
      <c r="GH201" s="411"/>
      <c r="GI201" s="411"/>
      <c r="GJ201" s="411"/>
      <c r="GK201" s="411"/>
      <c r="GL201" s="411"/>
      <c r="GM201" s="411"/>
      <c r="GN201" s="411"/>
      <c r="GO201" s="411"/>
      <c r="GP201" s="411"/>
      <c r="GQ201" s="411"/>
      <c r="GR201" s="411"/>
      <c r="GS201" s="411"/>
      <c r="GT201" s="411"/>
      <c r="GU201" s="411"/>
      <c r="GV201" s="411"/>
      <c r="GW201" s="411"/>
      <c r="GX201" s="411"/>
      <c r="GY201" s="411"/>
      <c r="GZ201" s="411"/>
      <c r="HA201" s="411"/>
      <c r="HB201" s="411"/>
      <c r="HC201" s="411"/>
      <c r="HD201" s="411"/>
      <c r="HE201" s="411"/>
      <c r="HF201" s="411"/>
      <c r="HG201" s="411"/>
      <c r="HH201" s="411"/>
      <c r="HI201" s="411"/>
      <c r="HJ201" s="411"/>
      <c r="HK201" s="411"/>
      <c r="HL201" s="411"/>
      <c r="HM201" s="411"/>
      <c r="HN201" s="411"/>
      <c r="HO201" s="411"/>
      <c r="HP201" s="411"/>
      <c r="HQ201" s="411"/>
      <c r="HR201" s="411"/>
      <c r="HS201" s="411"/>
      <c r="HT201" s="411"/>
      <c r="HU201" s="411"/>
      <c r="HV201" s="411"/>
      <c r="HW201" s="411"/>
    </row>
    <row r="202" spans="1:247" s="521" customFormat="1" ht="34.5" customHeight="1" x14ac:dyDescent="0.2">
      <c r="A202" s="524" t="s">
        <v>830</v>
      </c>
      <c r="B202" s="524" t="s">
        <v>478</v>
      </c>
      <c r="C202" s="525" t="s">
        <v>832</v>
      </c>
      <c r="D202" s="526"/>
      <c r="E202" s="526" t="s">
        <v>676</v>
      </c>
      <c r="F202" s="526"/>
      <c r="G202" s="527"/>
      <c r="H202" s="528" t="s">
        <v>485</v>
      </c>
      <c r="I202" s="529">
        <v>10</v>
      </c>
      <c r="J202" s="528">
        <v>10</v>
      </c>
      <c r="K202" s="529"/>
      <c r="L202" s="599"/>
      <c r="M202" s="529"/>
      <c r="N202" s="528"/>
      <c r="O202" s="977"/>
      <c r="P202" s="530"/>
      <c r="Q202" s="1000"/>
      <c r="R202" s="530"/>
      <c r="S202" s="530"/>
      <c r="T202" s="530"/>
      <c r="U202" s="530"/>
      <c r="V202" s="530"/>
      <c r="W202" s="532"/>
      <c r="X202" s="532"/>
      <c r="Y202" s="532"/>
      <c r="Z202" s="533"/>
      <c r="AA202" s="534"/>
      <c r="AB202" s="534"/>
      <c r="AC202" s="1438"/>
      <c r="AD202" s="1502"/>
      <c r="AE202" s="1503"/>
      <c r="AF202" s="1461"/>
      <c r="AG202" s="534"/>
      <c r="AH202" s="534"/>
      <c r="AI202" s="534"/>
      <c r="AJ202" s="535"/>
      <c r="AK202" s="534"/>
      <c r="AL202" s="534"/>
      <c r="AM202" s="534"/>
      <c r="AN202" s="536"/>
    </row>
    <row r="203" spans="1:247" ht="34.5" customHeight="1" x14ac:dyDescent="0.2">
      <c r="A203" s="448"/>
      <c r="B203" s="446" t="s">
        <v>481</v>
      </c>
      <c r="C203" s="440" t="s">
        <v>903</v>
      </c>
      <c r="D203" s="419" t="s">
        <v>957</v>
      </c>
      <c r="E203" s="414" t="s">
        <v>120</v>
      </c>
      <c r="F203" s="297" t="s">
        <v>102</v>
      </c>
      <c r="G203" s="297" t="s">
        <v>102</v>
      </c>
      <c r="H203" s="296"/>
      <c r="I203" s="450">
        <v>5</v>
      </c>
      <c r="J203" s="450">
        <v>5</v>
      </c>
      <c r="K203" s="488" t="s">
        <v>902</v>
      </c>
      <c r="L203" s="615" t="s">
        <v>706</v>
      </c>
      <c r="M203" s="493"/>
      <c r="N203" s="298">
        <v>30</v>
      </c>
      <c r="O203" s="964"/>
      <c r="P203" s="298">
        <v>15</v>
      </c>
      <c r="Q203" s="764"/>
      <c r="R203" s="299"/>
      <c r="S203" s="299"/>
      <c r="T203" s="954" t="s">
        <v>375</v>
      </c>
      <c r="U203" s="954" t="s">
        <v>375</v>
      </c>
      <c r="V203" s="640" t="s">
        <v>375</v>
      </c>
      <c r="W203" s="640" t="s">
        <v>375</v>
      </c>
      <c r="X203" s="640" t="s">
        <v>375</v>
      </c>
      <c r="Y203" s="640" t="s">
        <v>375</v>
      </c>
      <c r="Z203" s="386" t="s">
        <v>375</v>
      </c>
      <c r="AA203" s="386" t="s">
        <v>375</v>
      </c>
      <c r="AB203" s="386" t="s">
        <v>375</v>
      </c>
      <c r="AC203" s="1441" t="s">
        <v>375</v>
      </c>
      <c r="AD203" s="1504" t="s">
        <v>375</v>
      </c>
      <c r="AE203" s="1486" t="str">
        <f t="shared" ref="AE203:AE207" si="26">+AD203</f>
        <v>voir modalités en DEG</v>
      </c>
      <c r="AF203" s="1465" t="s">
        <v>375</v>
      </c>
      <c r="AG203" s="640" t="s">
        <v>375</v>
      </c>
      <c r="AH203" s="640" t="s">
        <v>375</v>
      </c>
      <c r="AI203" s="640" t="s">
        <v>375</v>
      </c>
      <c r="AJ203" s="386" t="s">
        <v>375</v>
      </c>
      <c r="AK203" s="386" t="s">
        <v>375</v>
      </c>
      <c r="AL203" s="386" t="s">
        <v>375</v>
      </c>
      <c r="AM203" s="460" t="s">
        <v>375</v>
      </c>
      <c r="AN203" s="464"/>
      <c r="BH203" s="493"/>
    </row>
    <row r="204" spans="1:247" ht="34.5" customHeight="1" x14ac:dyDescent="0.2">
      <c r="A204" s="448"/>
      <c r="B204" s="446" t="s">
        <v>482</v>
      </c>
      <c r="C204" s="308" t="s">
        <v>905</v>
      </c>
      <c r="D204" s="419" t="s">
        <v>958</v>
      </c>
      <c r="E204" s="414" t="s">
        <v>120</v>
      </c>
      <c r="F204" s="297" t="s">
        <v>102</v>
      </c>
      <c r="G204" s="297" t="s">
        <v>102</v>
      </c>
      <c r="H204" s="296"/>
      <c r="I204" s="450">
        <v>5</v>
      </c>
      <c r="J204" s="450">
        <v>5</v>
      </c>
      <c r="K204" s="488" t="s">
        <v>904</v>
      </c>
      <c r="L204" s="615" t="s">
        <v>706</v>
      </c>
      <c r="M204" s="493"/>
      <c r="N204" s="298">
        <v>30</v>
      </c>
      <c r="O204" s="964"/>
      <c r="P204" s="298">
        <v>15</v>
      </c>
      <c r="Q204" s="764"/>
      <c r="R204" s="299"/>
      <c r="S204" s="299"/>
      <c r="T204" s="954" t="s">
        <v>375</v>
      </c>
      <c r="U204" s="954" t="s">
        <v>375</v>
      </c>
      <c r="V204" s="640" t="s">
        <v>375</v>
      </c>
      <c r="W204" s="640" t="s">
        <v>375</v>
      </c>
      <c r="X204" s="640" t="s">
        <v>375</v>
      </c>
      <c r="Y204" s="640" t="s">
        <v>375</v>
      </c>
      <c r="Z204" s="386" t="s">
        <v>375</v>
      </c>
      <c r="AA204" s="386" t="s">
        <v>375</v>
      </c>
      <c r="AB204" s="386" t="s">
        <v>375</v>
      </c>
      <c r="AC204" s="1441" t="s">
        <v>375</v>
      </c>
      <c r="AD204" s="1504" t="s">
        <v>375</v>
      </c>
      <c r="AE204" s="1486" t="str">
        <f t="shared" si="26"/>
        <v>voir modalités en DEG</v>
      </c>
      <c r="AF204" s="1465" t="s">
        <v>375</v>
      </c>
      <c r="AG204" s="640" t="s">
        <v>375</v>
      </c>
      <c r="AH204" s="640" t="s">
        <v>375</v>
      </c>
      <c r="AI204" s="640" t="s">
        <v>375</v>
      </c>
      <c r="AJ204" s="386" t="s">
        <v>375</v>
      </c>
      <c r="AK204" s="386" t="s">
        <v>375</v>
      </c>
      <c r="AL204" s="386" t="s">
        <v>375</v>
      </c>
      <c r="AM204" s="460" t="s">
        <v>375</v>
      </c>
      <c r="AN204" s="464"/>
      <c r="BH204" s="493"/>
    </row>
    <row r="205" spans="1:247" ht="34.5" customHeight="1" x14ac:dyDescent="0.2">
      <c r="A205" s="448"/>
      <c r="B205" s="446" t="s">
        <v>484</v>
      </c>
      <c r="C205" s="308" t="s">
        <v>906</v>
      </c>
      <c r="D205" s="419" t="s">
        <v>959</v>
      </c>
      <c r="E205" s="414" t="s">
        <v>120</v>
      </c>
      <c r="F205" s="297" t="s">
        <v>102</v>
      </c>
      <c r="G205" s="297" t="s">
        <v>102</v>
      </c>
      <c r="H205" s="296"/>
      <c r="I205" s="450">
        <v>5</v>
      </c>
      <c r="J205" s="450">
        <v>5</v>
      </c>
      <c r="K205" s="488" t="s">
        <v>909</v>
      </c>
      <c r="L205" s="615" t="s">
        <v>707</v>
      </c>
      <c r="M205" s="493"/>
      <c r="N205" s="298">
        <v>30</v>
      </c>
      <c r="O205" s="964"/>
      <c r="P205" s="298">
        <v>15</v>
      </c>
      <c r="Q205" s="764"/>
      <c r="R205" s="299"/>
      <c r="S205" s="299"/>
      <c r="T205" s="954" t="s">
        <v>375</v>
      </c>
      <c r="U205" s="954" t="s">
        <v>375</v>
      </c>
      <c r="V205" s="640" t="s">
        <v>375</v>
      </c>
      <c r="W205" s="640" t="s">
        <v>375</v>
      </c>
      <c r="X205" s="640" t="s">
        <v>375</v>
      </c>
      <c r="Y205" s="640" t="s">
        <v>375</v>
      </c>
      <c r="Z205" s="386" t="s">
        <v>375</v>
      </c>
      <c r="AA205" s="386" t="s">
        <v>375</v>
      </c>
      <c r="AB205" s="386" t="s">
        <v>375</v>
      </c>
      <c r="AC205" s="1441" t="s">
        <v>375</v>
      </c>
      <c r="AD205" s="1504" t="s">
        <v>375</v>
      </c>
      <c r="AE205" s="1486" t="str">
        <f t="shared" si="26"/>
        <v>voir modalités en DEG</v>
      </c>
      <c r="AF205" s="1465" t="s">
        <v>375</v>
      </c>
      <c r="AG205" s="640" t="s">
        <v>375</v>
      </c>
      <c r="AH205" s="640" t="s">
        <v>375</v>
      </c>
      <c r="AI205" s="640" t="s">
        <v>375</v>
      </c>
      <c r="AJ205" s="386" t="s">
        <v>375</v>
      </c>
      <c r="AK205" s="386" t="s">
        <v>375</v>
      </c>
      <c r="AL205" s="386" t="s">
        <v>375</v>
      </c>
      <c r="AM205" s="460" t="s">
        <v>375</v>
      </c>
      <c r="AN205" s="464"/>
      <c r="BH205" s="493"/>
    </row>
    <row r="206" spans="1:247" ht="34.5" customHeight="1" x14ac:dyDescent="0.2">
      <c r="A206" s="448"/>
      <c r="B206" s="446" t="s">
        <v>483</v>
      </c>
      <c r="C206" s="440" t="s">
        <v>907</v>
      </c>
      <c r="D206" s="419" t="s">
        <v>960</v>
      </c>
      <c r="E206" s="414" t="s">
        <v>120</v>
      </c>
      <c r="F206" s="297" t="s">
        <v>102</v>
      </c>
      <c r="G206" s="297" t="s">
        <v>102</v>
      </c>
      <c r="H206" s="296"/>
      <c r="I206" s="450">
        <v>5</v>
      </c>
      <c r="J206" s="450">
        <v>5</v>
      </c>
      <c r="K206" s="488" t="s">
        <v>910</v>
      </c>
      <c r="L206" s="615" t="s">
        <v>707</v>
      </c>
      <c r="M206" s="493"/>
      <c r="N206" s="298">
        <v>30</v>
      </c>
      <c r="O206" s="964"/>
      <c r="P206" s="298">
        <v>15</v>
      </c>
      <c r="Q206" s="764"/>
      <c r="R206" s="299"/>
      <c r="S206" s="299"/>
      <c r="T206" s="954" t="s">
        <v>375</v>
      </c>
      <c r="U206" s="954" t="s">
        <v>375</v>
      </c>
      <c r="V206" s="640" t="s">
        <v>375</v>
      </c>
      <c r="W206" s="640" t="s">
        <v>375</v>
      </c>
      <c r="X206" s="640" t="s">
        <v>375</v>
      </c>
      <c r="Y206" s="640" t="s">
        <v>375</v>
      </c>
      <c r="Z206" s="386" t="s">
        <v>375</v>
      </c>
      <c r="AA206" s="386" t="s">
        <v>375</v>
      </c>
      <c r="AB206" s="386" t="s">
        <v>375</v>
      </c>
      <c r="AC206" s="1441" t="s">
        <v>375</v>
      </c>
      <c r="AD206" s="1504" t="s">
        <v>375</v>
      </c>
      <c r="AE206" s="1486" t="str">
        <f t="shared" si="26"/>
        <v>voir modalités en DEG</v>
      </c>
      <c r="AF206" s="1465" t="s">
        <v>375</v>
      </c>
      <c r="AG206" s="640" t="s">
        <v>375</v>
      </c>
      <c r="AH206" s="640" t="s">
        <v>375</v>
      </c>
      <c r="AI206" s="640" t="s">
        <v>375</v>
      </c>
      <c r="AJ206" s="386" t="s">
        <v>375</v>
      </c>
      <c r="AK206" s="386" t="s">
        <v>375</v>
      </c>
      <c r="AL206" s="386" t="s">
        <v>375</v>
      </c>
      <c r="AM206" s="460" t="s">
        <v>375</v>
      </c>
      <c r="AN206" s="464"/>
      <c r="BH206" s="493"/>
    </row>
    <row r="207" spans="1:247" ht="34.5" customHeight="1" x14ac:dyDescent="0.2">
      <c r="A207" s="448"/>
      <c r="B207" s="446" t="s">
        <v>480</v>
      </c>
      <c r="C207" s="308" t="s">
        <v>908</v>
      </c>
      <c r="D207" s="419" t="s">
        <v>961</v>
      </c>
      <c r="E207" s="414" t="s">
        <v>120</v>
      </c>
      <c r="F207" s="297" t="s">
        <v>102</v>
      </c>
      <c r="G207" s="297" t="s">
        <v>102</v>
      </c>
      <c r="H207" s="296"/>
      <c r="I207" s="450">
        <v>5</v>
      </c>
      <c r="J207" s="450">
        <v>5</v>
      </c>
      <c r="K207" s="488" t="s">
        <v>911</v>
      </c>
      <c r="L207" s="615" t="s">
        <v>706</v>
      </c>
      <c r="M207" s="493"/>
      <c r="N207" s="298">
        <v>30</v>
      </c>
      <c r="O207" s="964"/>
      <c r="P207" s="298">
        <v>15</v>
      </c>
      <c r="Q207" s="764"/>
      <c r="R207" s="299"/>
      <c r="S207" s="299"/>
      <c r="T207" s="954" t="s">
        <v>375</v>
      </c>
      <c r="U207" s="954" t="s">
        <v>375</v>
      </c>
      <c r="V207" s="640" t="s">
        <v>375</v>
      </c>
      <c r="W207" s="640" t="s">
        <v>375</v>
      </c>
      <c r="X207" s="640" t="s">
        <v>375</v>
      </c>
      <c r="Y207" s="640" t="s">
        <v>375</v>
      </c>
      <c r="Z207" s="386" t="s">
        <v>375</v>
      </c>
      <c r="AA207" s="386" t="s">
        <v>375</v>
      </c>
      <c r="AB207" s="386" t="s">
        <v>375</v>
      </c>
      <c r="AC207" s="1441" t="s">
        <v>375</v>
      </c>
      <c r="AD207" s="1504" t="s">
        <v>375</v>
      </c>
      <c r="AE207" s="1486" t="str">
        <f t="shared" si="26"/>
        <v>voir modalités en DEG</v>
      </c>
      <c r="AF207" s="1465" t="s">
        <v>375</v>
      </c>
      <c r="AG207" s="640" t="s">
        <v>375</v>
      </c>
      <c r="AH207" s="640" t="s">
        <v>375</v>
      </c>
      <c r="AI207" s="640" t="s">
        <v>375</v>
      </c>
      <c r="AJ207" s="386" t="s">
        <v>375</v>
      </c>
      <c r="AK207" s="386" t="s">
        <v>375</v>
      </c>
      <c r="AL207" s="386" t="s">
        <v>375</v>
      </c>
      <c r="AM207" s="460" t="s">
        <v>375</v>
      </c>
      <c r="AN207" s="464"/>
      <c r="BH207" s="493"/>
    </row>
    <row r="208" spans="1:247" s="521" customFormat="1" ht="34.5" customHeight="1" x14ac:dyDescent="0.2">
      <c r="A208" s="524" t="s">
        <v>831</v>
      </c>
      <c r="B208" s="524" t="s">
        <v>395</v>
      </c>
      <c r="C208" s="525" t="s">
        <v>833</v>
      </c>
      <c r="D208" s="526"/>
      <c r="E208" s="526" t="s">
        <v>676</v>
      </c>
      <c r="F208" s="526"/>
      <c r="G208" s="527"/>
      <c r="H208" s="528" t="s">
        <v>692</v>
      </c>
      <c r="I208" s="529">
        <v>3</v>
      </c>
      <c r="J208" s="528">
        <v>3</v>
      </c>
      <c r="K208" s="668"/>
      <c r="L208" s="599"/>
      <c r="M208" s="529"/>
      <c r="N208" s="528"/>
      <c r="O208" s="977"/>
      <c r="P208" s="530"/>
      <c r="Q208" s="1000"/>
      <c r="R208" s="530"/>
      <c r="S208" s="530"/>
      <c r="T208" s="530"/>
      <c r="U208" s="530"/>
      <c r="V208" s="530"/>
      <c r="W208" s="532"/>
      <c r="X208" s="532"/>
      <c r="Y208" s="532"/>
      <c r="Z208" s="533"/>
      <c r="AA208" s="534"/>
      <c r="AB208" s="534"/>
      <c r="AC208" s="1438"/>
      <c r="AD208" s="1502"/>
      <c r="AE208" s="1503"/>
      <c r="AF208" s="1461"/>
      <c r="AG208" s="534"/>
      <c r="AH208" s="534"/>
      <c r="AI208" s="534"/>
      <c r="AJ208" s="535"/>
      <c r="AK208" s="534"/>
      <c r="AL208" s="534"/>
      <c r="AM208" s="534"/>
      <c r="AN208" s="536"/>
    </row>
    <row r="209" spans="1:247" ht="34.5" customHeight="1" x14ac:dyDescent="0.2">
      <c r="A209" s="448"/>
      <c r="B209" s="446" t="s">
        <v>1118</v>
      </c>
      <c r="C209" s="325" t="s">
        <v>912</v>
      </c>
      <c r="D209" s="422" t="s">
        <v>546</v>
      </c>
      <c r="E209" s="414" t="s">
        <v>120</v>
      </c>
      <c r="F209" s="297" t="s">
        <v>102</v>
      </c>
      <c r="G209" s="297" t="s">
        <v>102</v>
      </c>
      <c r="H209" s="328"/>
      <c r="I209" s="433">
        <v>3</v>
      </c>
      <c r="J209" s="629">
        <v>3</v>
      </c>
      <c r="K209" s="620" t="s">
        <v>983</v>
      </c>
      <c r="L209" s="665" t="s">
        <v>782</v>
      </c>
      <c r="M209" s="501"/>
      <c r="N209" s="329">
        <v>30</v>
      </c>
      <c r="O209" s="966"/>
      <c r="P209" s="329"/>
      <c r="Q209" s="993"/>
      <c r="R209" s="330"/>
      <c r="S209" s="330"/>
      <c r="T209" s="954" t="s">
        <v>375</v>
      </c>
      <c r="U209" s="954" t="s">
        <v>375</v>
      </c>
      <c r="V209" s="640" t="s">
        <v>375</v>
      </c>
      <c r="W209" s="640" t="s">
        <v>375</v>
      </c>
      <c r="X209" s="640" t="s">
        <v>375</v>
      </c>
      <c r="Y209" s="640" t="s">
        <v>375</v>
      </c>
      <c r="Z209" s="386" t="s">
        <v>375</v>
      </c>
      <c r="AA209" s="386" t="s">
        <v>375</v>
      </c>
      <c r="AB209" s="386" t="s">
        <v>375</v>
      </c>
      <c r="AC209" s="1441" t="s">
        <v>375</v>
      </c>
      <c r="AD209" s="1504" t="s">
        <v>375</v>
      </c>
      <c r="AE209" s="1486" t="str">
        <f t="shared" ref="AE209:AE210" si="27">+AD209</f>
        <v>voir modalités en DEG</v>
      </c>
      <c r="AF209" s="1465" t="s">
        <v>375</v>
      </c>
      <c r="AG209" s="640" t="s">
        <v>375</v>
      </c>
      <c r="AH209" s="640" t="s">
        <v>375</v>
      </c>
      <c r="AI209" s="640" t="s">
        <v>375</v>
      </c>
      <c r="AJ209" s="386" t="s">
        <v>375</v>
      </c>
      <c r="AK209" s="386" t="s">
        <v>375</v>
      </c>
      <c r="AL209" s="386" t="s">
        <v>375</v>
      </c>
      <c r="AM209" s="460" t="s">
        <v>375</v>
      </c>
      <c r="AN209" s="464"/>
      <c r="BH209" s="501"/>
    </row>
    <row r="210" spans="1:247" ht="34.5" customHeight="1" x14ac:dyDescent="0.2">
      <c r="A210" s="448"/>
      <c r="B210" s="446" t="s">
        <v>1119</v>
      </c>
      <c r="C210" s="396" t="s">
        <v>913</v>
      </c>
      <c r="D210" s="670" t="s">
        <v>547</v>
      </c>
      <c r="E210" s="414" t="s">
        <v>120</v>
      </c>
      <c r="F210" s="297" t="s">
        <v>102</v>
      </c>
      <c r="G210" s="297" t="s">
        <v>102</v>
      </c>
      <c r="H210" s="397"/>
      <c r="I210" s="433">
        <v>3</v>
      </c>
      <c r="J210" s="629">
        <v>3</v>
      </c>
      <c r="K210" s="620" t="s">
        <v>984</v>
      </c>
      <c r="L210" s="665" t="s">
        <v>782</v>
      </c>
      <c r="M210" s="504"/>
      <c r="N210" s="398">
        <v>30</v>
      </c>
      <c r="O210" s="805"/>
      <c r="P210" s="398"/>
      <c r="Q210" s="805"/>
      <c r="R210" s="398"/>
      <c r="S210" s="398"/>
      <c r="T210" s="954" t="s">
        <v>375</v>
      </c>
      <c r="U210" s="954" t="s">
        <v>375</v>
      </c>
      <c r="V210" s="640" t="s">
        <v>375</v>
      </c>
      <c r="W210" s="640" t="s">
        <v>375</v>
      </c>
      <c r="X210" s="640" t="s">
        <v>375</v>
      </c>
      <c r="Y210" s="640" t="s">
        <v>375</v>
      </c>
      <c r="Z210" s="386" t="s">
        <v>375</v>
      </c>
      <c r="AA210" s="386" t="s">
        <v>375</v>
      </c>
      <c r="AB210" s="386" t="s">
        <v>375</v>
      </c>
      <c r="AC210" s="1441" t="s">
        <v>375</v>
      </c>
      <c r="AD210" s="1504" t="s">
        <v>375</v>
      </c>
      <c r="AE210" s="1486" t="str">
        <f t="shared" si="27"/>
        <v>voir modalités en DEG</v>
      </c>
      <c r="AF210" s="1465" t="s">
        <v>375</v>
      </c>
      <c r="AG210" s="640" t="s">
        <v>375</v>
      </c>
      <c r="AH210" s="640" t="s">
        <v>375</v>
      </c>
      <c r="AI210" s="640" t="s">
        <v>375</v>
      </c>
      <c r="AJ210" s="386" t="s">
        <v>375</v>
      </c>
      <c r="AK210" s="386" t="s">
        <v>375</v>
      </c>
      <c r="AL210" s="386" t="s">
        <v>375</v>
      </c>
      <c r="AM210" s="460" t="s">
        <v>375</v>
      </c>
      <c r="AN210" s="464"/>
      <c r="BH210" s="504"/>
    </row>
    <row r="211" spans="1:247" x14ac:dyDescent="0.2">
      <c r="A211" s="334"/>
      <c r="B211" s="334"/>
      <c r="C211" s="370"/>
      <c r="D211" s="427"/>
      <c r="E211" s="962"/>
      <c r="F211" s="952"/>
      <c r="G211" s="952"/>
      <c r="H211" s="952"/>
      <c r="I211" s="952"/>
      <c r="J211" s="952"/>
      <c r="K211" s="952"/>
      <c r="L211" s="952"/>
      <c r="M211" s="952"/>
      <c r="N211" s="952"/>
      <c r="O211" s="952"/>
      <c r="P211" s="952"/>
      <c r="Q211" s="952"/>
      <c r="R211" s="952"/>
      <c r="S211" s="952"/>
      <c r="T211" s="952"/>
      <c r="U211" s="952"/>
      <c r="V211" s="334"/>
      <c r="W211" s="369"/>
      <c r="X211" s="369"/>
      <c r="Y211" s="918"/>
      <c r="Z211" s="918"/>
      <c r="AA211" s="918"/>
      <c r="AB211" s="918"/>
      <c r="AC211" s="918"/>
      <c r="AD211" s="1530"/>
      <c r="AE211" s="1531"/>
      <c r="AF211" s="918"/>
      <c r="AG211" s="918"/>
      <c r="AH211" s="918"/>
      <c r="AI211" s="918"/>
      <c r="AJ211" s="918"/>
      <c r="AK211" s="918"/>
      <c r="AL211" s="918"/>
      <c r="AM211" s="918"/>
      <c r="AN211" s="464"/>
    </row>
    <row r="212" spans="1:247" x14ac:dyDescent="0.2">
      <c r="A212" s="383"/>
      <c r="B212" s="383"/>
      <c r="C212" s="384"/>
      <c r="D212" s="430"/>
      <c r="E212" s="394"/>
      <c r="F212" s="394"/>
      <c r="G212" s="384"/>
      <c r="H212" s="384"/>
      <c r="I212" s="384"/>
      <c r="J212" s="384"/>
      <c r="K212" s="487"/>
      <c r="L212" s="674"/>
      <c r="M212" s="487"/>
      <c r="N212" s="394"/>
      <c r="O212" s="463"/>
      <c r="P212" s="394"/>
      <c r="Q212" s="463"/>
      <c r="R212" s="394"/>
      <c r="S212" s="394"/>
      <c r="T212" s="394"/>
      <c r="U212" s="394"/>
      <c r="V212" s="394"/>
      <c r="W212" s="394"/>
      <c r="X212" s="394"/>
      <c r="Y212" s="394"/>
      <c r="Z212" s="394"/>
      <c r="AA212" s="394"/>
      <c r="AB212" s="394"/>
      <c r="AC212" s="463"/>
      <c r="AD212" s="1524"/>
      <c r="AE212" s="1525"/>
      <c r="AF212" s="463"/>
      <c r="AG212" s="394"/>
      <c r="AH212" s="394"/>
      <c r="AI212" s="394"/>
      <c r="AJ212" s="394"/>
      <c r="AK212" s="394"/>
      <c r="AL212" s="394"/>
      <c r="AM212" s="463"/>
      <c r="AN212" s="464"/>
      <c r="BH212" s="487"/>
    </row>
    <row r="213" spans="1:247" s="514" customFormat="1" ht="34.5" customHeight="1" x14ac:dyDescent="0.2">
      <c r="A213" s="506" t="s">
        <v>649</v>
      </c>
      <c r="B213" s="507" t="s">
        <v>648</v>
      </c>
      <c r="C213" s="508" t="s">
        <v>650</v>
      </c>
      <c r="D213" s="509" t="s">
        <v>764</v>
      </c>
      <c r="E213" s="507" t="s">
        <v>683</v>
      </c>
      <c r="F213" s="507"/>
      <c r="G213" s="510"/>
      <c r="H213" s="507"/>
      <c r="I213" s="507"/>
      <c r="J213" s="507"/>
      <c r="K213" s="507"/>
      <c r="L213" s="666"/>
      <c r="M213" s="507"/>
      <c r="N213" s="511"/>
      <c r="O213" s="987"/>
      <c r="P213" s="511"/>
      <c r="Q213" s="987"/>
      <c r="R213" s="511"/>
      <c r="S213" s="511"/>
      <c r="T213" s="511"/>
      <c r="U213" s="511"/>
      <c r="V213" s="507"/>
      <c r="W213" s="507"/>
      <c r="X213" s="507"/>
      <c r="Y213" s="507"/>
      <c r="Z213" s="507"/>
      <c r="AA213" s="507"/>
      <c r="AB213" s="507"/>
      <c r="AC213" s="1435"/>
      <c r="AD213" s="1481"/>
      <c r="AE213" s="1482"/>
      <c r="AF213" s="1458"/>
      <c r="AG213" s="507"/>
      <c r="AH213" s="507"/>
      <c r="AI213" s="507"/>
      <c r="AJ213" s="507"/>
      <c r="AK213" s="507"/>
      <c r="AL213" s="507"/>
      <c r="AM213" s="507"/>
      <c r="AN213" s="512"/>
      <c r="AO213" s="513"/>
      <c r="AP213" s="513"/>
      <c r="AQ213" s="513"/>
      <c r="AR213" s="513"/>
      <c r="AS213" s="513"/>
      <c r="AT213" s="513"/>
      <c r="AU213" s="513"/>
      <c r="AV213" s="513"/>
      <c r="AW213" s="513"/>
      <c r="AX213" s="513"/>
      <c r="AY213" s="513"/>
      <c r="AZ213" s="513"/>
      <c r="BA213" s="513"/>
      <c r="BB213" s="513"/>
      <c r="BC213" s="513"/>
      <c r="BD213" s="513"/>
      <c r="BE213" s="513"/>
      <c r="BF213" s="513"/>
      <c r="BG213" s="513"/>
      <c r="BH213" s="507"/>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row>
    <row r="214" spans="1:247" s="521" customFormat="1" ht="34.5" customHeight="1" x14ac:dyDescent="0.2">
      <c r="A214" s="515"/>
      <c r="B214" s="515"/>
      <c r="C214" s="516" t="s">
        <v>834</v>
      </c>
      <c r="D214" s="517"/>
      <c r="E214" s="518"/>
      <c r="F214" s="518"/>
      <c r="G214" s="518"/>
      <c r="H214" s="519"/>
      <c r="I214" s="519">
        <f>+I215+I216+I217+I218</f>
        <v>16</v>
      </c>
      <c r="J214" s="519">
        <f>+J215+J216+J217+J218</f>
        <v>16</v>
      </c>
      <c r="K214" s="519"/>
      <c r="L214" s="669"/>
      <c r="M214" s="519"/>
      <c r="N214" s="519"/>
      <c r="O214" s="988"/>
      <c r="P214" s="519"/>
      <c r="Q214" s="988"/>
      <c r="R214" s="519"/>
      <c r="S214" s="519"/>
      <c r="T214" s="519"/>
      <c r="U214" s="519"/>
      <c r="V214" s="520"/>
      <c r="W214" s="519"/>
      <c r="X214" s="519"/>
      <c r="Y214" s="519"/>
      <c r="Z214" s="520"/>
      <c r="AA214" s="519"/>
      <c r="AB214" s="519"/>
      <c r="AC214" s="1436"/>
      <c r="AD214" s="1509"/>
      <c r="AE214" s="1510"/>
      <c r="AF214" s="1459"/>
      <c r="AG214" s="519"/>
      <c r="AH214" s="519"/>
      <c r="AI214" s="519"/>
      <c r="AJ214" s="520"/>
      <c r="AK214" s="519"/>
      <c r="AL214" s="519"/>
      <c r="AM214" s="519"/>
      <c r="AN214" s="519"/>
      <c r="BH214" s="519"/>
    </row>
    <row r="215" spans="1:247" s="673" customFormat="1" ht="86.25" customHeight="1" x14ac:dyDescent="0.2">
      <c r="A215" s="294"/>
      <c r="B215" s="294" t="s">
        <v>396</v>
      </c>
      <c r="C215" s="308" t="s">
        <v>227</v>
      </c>
      <c r="D215" s="419" t="s">
        <v>962</v>
      </c>
      <c r="E215" s="414" t="s">
        <v>130</v>
      </c>
      <c r="F215" s="298"/>
      <c r="G215" s="297" t="s">
        <v>681</v>
      </c>
      <c r="H215" s="296"/>
      <c r="I215" s="297" t="s">
        <v>84</v>
      </c>
      <c r="J215" s="297" t="s">
        <v>84</v>
      </c>
      <c r="K215" s="474" t="s">
        <v>806</v>
      </c>
      <c r="L215" s="615" t="s">
        <v>31</v>
      </c>
      <c r="M215" s="493"/>
      <c r="N215" s="298">
        <v>24</v>
      </c>
      <c r="O215" s="964"/>
      <c r="P215" s="298">
        <v>24</v>
      </c>
      <c r="Q215" s="1412"/>
      <c r="R215" s="299"/>
      <c r="S215" s="299"/>
      <c r="T215" s="1328" t="s">
        <v>1265</v>
      </c>
      <c r="U215" s="1328" t="s">
        <v>1266</v>
      </c>
      <c r="V215" s="640" t="s">
        <v>689</v>
      </c>
      <c r="W215" s="640" t="s">
        <v>348</v>
      </c>
      <c r="X215" s="640" t="s">
        <v>312</v>
      </c>
      <c r="Y215" s="640" t="s">
        <v>713</v>
      </c>
      <c r="Z215" s="608">
        <v>1</v>
      </c>
      <c r="AA215" s="386" t="s">
        <v>314</v>
      </c>
      <c r="AB215" s="386" t="s">
        <v>312</v>
      </c>
      <c r="AC215" s="1441" t="s">
        <v>351</v>
      </c>
      <c r="AD215" s="1495" t="s">
        <v>1268</v>
      </c>
      <c r="AE215" s="1486" t="str">
        <f t="shared" ref="AE215:AE221" si="28">+AD215</f>
        <v xml:space="preserve">100% CT= DM devoir maison en temps libre
dépôt sujet et restitution copie sur CELENE </v>
      </c>
      <c r="AF215" s="1463">
        <v>1</v>
      </c>
      <c r="AG215" s="640" t="s">
        <v>314</v>
      </c>
      <c r="AH215" s="640" t="s">
        <v>312</v>
      </c>
      <c r="AI215" s="640" t="s">
        <v>351</v>
      </c>
      <c r="AJ215" s="608">
        <v>1</v>
      </c>
      <c r="AK215" s="386" t="s">
        <v>314</v>
      </c>
      <c r="AL215" s="386" t="s">
        <v>312</v>
      </c>
      <c r="AM215" s="472" t="s">
        <v>351</v>
      </c>
      <c r="AN215" s="464" t="s">
        <v>613</v>
      </c>
      <c r="AO215" s="283"/>
      <c r="AP215" s="283"/>
      <c r="AQ215" s="283"/>
      <c r="AR215" s="283"/>
      <c r="AS215" s="283"/>
      <c r="AT215" s="283"/>
      <c r="AU215" s="283"/>
      <c r="AV215" s="283"/>
      <c r="AW215" s="283"/>
      <c r="AX215" s="283"/>
      <c r="AY215" s="283"/>
      <c r="AZ215" s="283"/>
      <c r="BA215" s="283"/>
      <c r="BB215" s="283"/>
      <c r="BC215" s="283"/>
      <c r="BD215" s="283"/>
      <c r="BE215" s="283"/>
      <c r="BF215" s="283"/>
      <c r="BG215" s="283"/>
      <c r="BH215" s="49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row>
    <row r="216" spans="1:247" s="439" customFormat="1" ht="76.5" x14ac:dyDescent="0.2">
      <c r="A216" s="441"/>
      <c r="B216" s="441" t="s">
        <v>397</v>
      </c>
      <c r="C216" s="440" t="s">
        <v>398</v>
      </c>
      <c r="D216" s="419" t="s">
        <v>963</v>
      </c>
      <c r="E216" s="414" t="s">
        <v>130</v>
      </c>
      <c r="F216" s="436" t="s">
        <v>835</v>
      </c>
      <c r="G216" s="434" t="s">
        <v>681</v>
      </c>
      <c r="H216" s="435"/>
      <c r="I216" s="434" t="s">
        <v>84</v>
      </c>
      <c r="J216" s="434" t="s">
        <v>84</v>
      </c>
      <c r="K216" s="443" t="s">
        <v>985</v>
      </c>
      <c r="L216" s="632" t="s">
        <v>24</v>
      </c>
      <c r="M216" s="500"/>
      <c r="N216" s="436">
        <v>24</v>
      </c>
      <c r="O216" s="989"/>
      <c r="P216" s="1406">
        <v>24</v>
      </c>
      <c r="Q216" s="1413"/>
      <c r="R216" s="1409"/>
      <c r="S216" s="437"/>
      <c r="T216" s="1328" t="s">
        <v>1253</v>
      </c>
      <c r="U216" s="1328" t="s">
        <v>1267</v>
      </c>
      <c r="V216" s="640" t="s">
        <v>689</v>
      </c>
      <c r="W216" s="640" t="s">
        <v>348</v>
      </c>
      <c r="X216" s="640" t="s">
        <v>320</v>
      </c>
      <c r="Y216" s="640" t="s">
        <v>713</v>
      </c>
      <c r="Z216" s="471">
        <v>1</v>
      </c>
      <c r="AA216" s="470" t="s">
        <v>314</v>
      </c>
      <c r="AB216" s="470" t="s">
        <v>350</v>
      </c>
      <c r="AC216" s="1443" t="s">
        <v>351</v>
      </c>
      <c r="AD216" s="1495" t="s">
        <v>1255</v>
      </c>
      <c r="AE216" s="1486" t="str">
        <f t="shared" si="28"/>
        <v xml:space="preserve">100% CT= DM devoir maison en temps libre
plusieurs jours pour composer
dépôt sujet et restitution copie sur CELENE </v>
      </c>
      <c r="AF216" s="1466">
        <v>1</v>
      </c>
      <c r="AG216" s="646" t="s">
        <v>314</v>
      </c>
      <c r="AH216" s="646" t="s">
        <v>350</v>
      </c>
      <c r="AI216" s="646" t="s">
        <v>351</v>
      </c>
      <c r="AJ216" s="471">
        <v>1</v>
      </c>
      <c r="AK216" s="470" t="s">
        <v>314</v>
      </c>
      <c r="AL216" s="470" t="s">
        <v>350</v>
      </c>
      <c r="AM216" s="472" t="s">
        <v>351</v>
      </c>
      <c r="AN216" s="465" t="s">
        <v>614</v>
      </c>
      <c r="AO216" s="438"/>
      <c r="AP216" s="438"/>
      <c r="AQ216" s="438"/>
      <c r="AR216" s="438"/>
      <c r="AS216" s="438"/>
      <c r="AT216" s="438"/>
      <c r="AU216" s="438"/>
      <c r="AV216" s="438"/>
      <c r="AW216" s="438"/>
      <c r="AX216" s="438"/>
      <c r="AY216" s="438"/>
      <c r="AZ216" s="438"/>
      <c r="BA216" s="438"/>
      <c r="BB216" s="438"/>
      <c r="BC216" s="438"/>
      <c r="BD216" s="438"/>
      <c r="BE216" s="438"/>
      <c r="BF216" s="438"/>
      <c r="BG216" s="438"/>
      <c r="BH216" s="500"/>
      <c r="BI216" s="438"/>
      <c r="BJ216" s="438"/>
      <c r="BK216" s="438"/>
      <c r="BL216" s="438"/>
      <c r="BM216" s="438"/>
      <c r="BN216" s="438"/>
      <c r="BO216" s="438"/>
      <c r="BP216" s="438"/>
      <c r="BQ216" s="438"/>
      <c r="BR216" s="438"/>
      <c r="BS216" s="438"/>
      <c r="BT216" s="438"/>
      <c r="BU216" s="438"/>
      <c r="BV216" s="438"/>
      <c r="BW216" s="438"/>
      <c r="BX216" s="438"/>
      <c r="BY216" s="438"/>
      <c r="BZ216" s="438"/>
      <c r="CA216" s="438"/>
      <c r="CB216" s="438"/>
      <c r="CC216" s="438"/>
      <c r="CD216" s="438"/>
      <c r="CE216" s="438"/>
      <c r="CF216" s="438"/>
      <c r="CG216" s="438"/>
      <c r="CH216" s="438"/>
      <c r="CI216" s="438"/>
      <c r="CJ216" s="438"/>
      <c r="CK216" s="438"/>
      <c r="CL216" s="438"/>
      <c r="CM216" s="438"/>
      <c r="CN216" s="438"/>
      <c r="CO216" s="438"/>
      <c r="CP216" s="438"/>
      <c r="CQ216" s="438"/>
      <c r="CR216" s="438"/>
      <c r="CS216" s="438"/>
      <c r="CT216" s="438"/>
      <c r="CU216" s="438"/>
      <c r="CV216" s="438"/>
      <c r="CW216" s="438"/>
      <c r="CX216" s="438"/>
      <c r="CY216" s="438"/>
      <c r="CZ216" s="438"/>
      <c r="DA216" s="438"/>
      <c r="DB216" s="438"/>
      <c r="DC216" s="438"/>
      <c r="DD216" s="438"/>
      <c r="DE216" s="438"/>
      <c r="DF216" s="438"/>
      <c r="DG216" s="438"/>
      <c r="DH216" s="438"/>
      <c r="DI216" s="438"/>
      <c r="DJ216" s="438"/>
      <c r="DK216" s="438"/>
      <c r="DL216" s="438"/>
      <c r="DM216" s="438"/>
      <c r="DN216" s="438"/>
      <c r="DO216" s="438"/>
      <c r="DP216" s="438"/>
      <c r="DQ216" s="438"/>
      <c r="DR216" s="438"/>
      <c r="DS216" s="438"/>
      <c r="DT216" s="438"/>
      <c r="DU216" s="438"/>
      <c r="DV216" s="438"/>
      <c r="DW216" s="438"/>
      <c r="DX216" s="438"/>
      <c r="DY216" s="438"/>
      <c r="DZ216" s="438"/>
      <c r="EA216" s="438"/>
      <c r="EB216" s="438"/>
      <c r="EC216" s="438"/>
      <c r="ED216" s="438"/>
      <c r="EE216" s="438"/>
      <c r="EF216" s="438"/>
      <c r="EG216" s="438"/>
      <c r="EH216" s="438"/>
      <c r="EI216" s="438"/>
      <c r="EJ216" s="438"/>
      <c r="EK216" s="438"/>
      <c r="EL216" s="438"/>
      <c r="EM216" s="438"/>
      <c r="EN216" s="438"/>
      <c r="EO216" s="438"/>
      <c r="EP216" s="438"/>
      <c r="EQ216" s="438"/>
      <c r="ER216" s="438"/>
      <c r="ES216" s="438"/>
      <c r="ET216" s="438"/>
      <c r="EU216" s="438"/>
      <c r="EV216" s="438"/>
      <c r="EW216" s="438"/>
      <c r="EX216" s="438"/>
      <c r="EY216" s="438"/>
      <c r="EZ216" s="438"/>
      <c r="FA216" s="438"/>
      <c r="FB216" s="438"/>
      <c r="FC216" s="438"/>
      <c r="FD216" s="438"/>
      <c r="FE216" s="438"/>
      <c r="FF216" s="438"/>
      <c r="FG216" s="438"/>
      <c r="FH216" s="438"/>
      <c r="FI216" s="438"/>
      <c r="FJ216" s="438"/>
      <c r="FK216" s="438"/>
      <c r="FL216" s="438"/>
      <c r="FM216" s="438"/>
      <c r="FN216" s="438"/>
      <c r="FO216" s="438"/>
      <c r="FP216" s="438"/>
      <c r="FQ216" s="438"/>
      <c r="FR216" s="438"/>
      <c r="FS216" s="438"/>
      <c r="FT216" s="438"/>
      <c r="FU216" s="438"/>
      <c r="FV216" s="438"/>
      <c r="FW216" s="438"/>
      <c r="FX216" s="438"/>
      <c r="FY216" s="438"/>
      <c r="FZ216" s="438"/>
      <c r="GA216" s="438"/>
      <c r="GB216" s="438"/>
      <c r="GC216" s="438"/>
      <c r="GD216" s="438"/>
      <c r="GE216" s="438"/>
      <c r="GF216" s="438"/>
      <c r="GG216" s="438"/>
      <c r="GH216" s="438"/>
      <c r="GI216" s="438"/>
      <c r="GJ216" s="438"/>
      <c r="GK216" s="438"/>
      <c r="GL216" s="438"/>
      <c r="GM216" s="438"/>
      <c r="GN216" s="438"/>
      <c r="GO216" s="438"/>
      <c r="GP216" s="438"/>
      <c r="GQ216" s="438"/>
      <c r="GR216" s="438"/>
      <c r="GS216" s="438"/>
      <c r="GT216" s="438"/>
      <c r="GU216" s="438"/>
      <c r="GV216" s="438"/>
      <c r="GW216" s="438"/>
      <c r="GX216" s="438"/>
      <c r="GY216" s="438"/>
      <c r="GZ216" s="438"/>
      <c r="HA216" s="438"/>
      <c r="HB216" s="438"/>
      <c r="HC216" s="438"/>
      <c r="HD216" s="438"/>
      <c r="HE216" s="438"/>
      <c r="HF216" s="438"/>
      <c r="HG216" s="438"/>
      <c r="HH216" s="438"/>
      <c r="HI216" s="438"/>
      <c r="HJ216" s="438"/>
      <c r="HK216" s="438"/>
      <c r="HL216" s="438"/>
      <c r="HM216" s="438"/>
      <c r="HN216" s="438"/>
      <c r="HO216" s="438"/>
      <c r="HP216" s="438"/>
      <c r="HQ216" s="438"/>
      <c r="HR216" s="438"/>
      <c r="HS216" s="438"/>
      <c r="HT216" s="438"/>
      <c r="HU216" s="438"/>
      <c r="HV216" s="438"/>
      <c r="HW216" s="438"/>
    </row>
    <row r="217" spans="1:247" s="673" customFormat="1" ht="34.5" customHeight="1" x14ac:dyDescent="0.2">
      <c r="A217" s="433"/>
      <c r="B217" s="433" t="s">
        <v>836</v>
      </c>
      <c r="C217" s="609" t="s">
        <v>934</v>
      </c>
      <c r="D217" s="419" t="s">
        <v>968</v>
      </c>
      <c r="E217" s="414" t="s">
        <v>130</v>
      </c>
      <c r="F217" s="298"/>
      <c r="G217" s="297" t="s">
        <v>681</v>
      </c>
      <c r="H217" s="296"/>
      <c r="I217" s="297" t="s">
        <v>36</v>
      </c>
      <c r="J217" s="297" t="s">
        <v>36</v>
      </c>
      <c r="K217" s="474" t="s">
        <v>806</v>
      </c>
      <c r="L217" s="615" t="s">
        <v>780</v>
      </c>
      <c r="M217" s="496"/>
      <c r="N217" s="298"/>
      <c r="O217" s="964"/>
      <c r="P217" s="1407">
        <v>18</v>
      </c>
      <c r="Q217" s="1414"/>
      <c r="R217" s="1382"/>
      <c r="S217" s="299"/>
      <c r="T217" s="1318" t="s">
        <v>1130</v>
      </c>
      <c r="U217" s="1318" t="s">
        <v>1130</v>
      </c>
      <c r="V217" s="645">
        <v>1</v>
      </c>
      <c r="W217" s="640" t="s">
        <v>314</v>
      </c>
      <c r="X217" s="640" t="s">
        <v>317</v>
      </c>
      <c r="Y217" s="640"/>
      <c r="Z217" s="608">
        <v>1</v>
      </c>
      <c r="AA217" s="386" t="s">
        <v>314</v>
      </c>
      <c r="AB217" s="386" t="s">
        <v>317</v>
      </c>
      <c r="AC217" s="1441"/>
      <c r="AD217" s="1490" t="s">
        <v>1130</v>
      </c>
      <c r="AE217" s="1486" t="str">
        <f t="shared" si="28"/>
        <v>pas de changement</v>
      </c>
      <c r="AF217" s="1463">
        <v>1</v>
      </c>
      <c r="AG217" s="640" t="s">
        <v>314</v>
      </c>
      <c r="AH217" s="640" t="s">
        <v>317</v>
      </c>
      <c r="AI217" s="640"/>
      <c r="AJ217" s="608">
        <v>1</v>
      </c>
      <c r="AK217" s="386" t="s">
        <v>314</v>
      </c>
      <c r="AL217" s="386" t="s">
        <v>317</v>
      </c>
      <c r="AM217" s="460"/>
      <c r="AN217" s="464" t="s">
        <v>619</v>
      </c>
      <c r="AO217" s="283"/>
      <c r="AP217" s="283"/>
      <c r="AQ217" s="283"/>
      <c r="AR217" s="283"/>
      <c r="AS217" s="283"/>
      <c r="AT217" s="283"/>
      <c r="AU217" s="283"/>
      <c r="AV217" s="283"/>
      <c r="AW217" s="283"/>
      <c r="AX217" s="283"/>
      <c r="AY217" s="283"/>
      <c r="AZ217" s="283"/>
      <c r="BA217" s="283"/>
      <c r="BB217" s="283"/>
      <c r="BC217" s="283"/>
      <c r="BD217" s="283"/>
      <c r="BE217" s="283"/>
      <c r="BF217" s="283"/>
      <c r="BG217" s="283"/>
      <c r="BH217" s="496"/>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row>
    <row r="218" spans="1:247" s="567" customFormat="1" ht="34.5" customHeight="1" x14ac:dyDescent="0.2">
      <c r="A218" s="524" t="s">
        <v>765</v>
      </c>
      <c r="B218" s="524" t="s">
        <v>344</v>
      </c>
      <c r="C218" s="525" t="s">
        <v>766</v>
      </c>
      <c r="D218" s="526"/>
      <c r="E218" s="526" t="s">
        <v>676</v>
      </c>
      <c r="F218" s="526"/>
      <c r="G218" s="527"/>
      <c r="H218" s="528" t="s">
        <v>666</v>
      </c>
      <c r="I218" s="529">
        <v>2</v>
      </c>
      <c r="J218" s="528">
        <v>2</v>
      </c>
      <c r="K218" s="529"/>
      <c r="L218" s="599"/>
      <c r="M218" s="529"/>
      <c r="N218" s="528"/>
      <c r="O218" s="977"/>
      <c r="P218" s="1408">
        <v>18</v>
      </c>
      <c r="Q218" s="1415"/>
      <c r="R218" s="1410"/>
      <c r="S218" s="561"/>
      <c r="T218" s="561"/>
      <c r="U218" s="561"/>
      <c r="V218" s="531"/>
      <c r="W218" s="562"/>
      <c r="X218" s="562"/>
      <c r="Y218" s="562"/>
      <c r="Z218" s="563"/>
      <c r="AA218" s="564"/>
      <c r="AB218" s="564"/>
      <c r="AC218" s="1444"/>
      <c r="AD218" s="1532"/>
      <c r="AE218" s="1533"/>
      <c r="AF218" s="1467"/>
      <c r="AG218" s="564"/>
      <c r="AH218" s="564"/>
      <c r="AI218" s="564"/>
      <c r="AJ218" s="565"/>
      <c r="AK218" s="564"/>
      <c r="AL218" s="564"/>
      <c r="AM218" s="564"/>
      <c r="AN218" s="566"/>
    </row>
    <row r="219" spans="1:247" ht="89.25" x14ac:dyDescent="0.2">
      <c r="A219" s="697"/>
      <c r="B219" s="693" t="s">
        <v>345</v>
      </c>
      <c r="C219" s="694" t="s">
        <v>569</v>
      </c>
      <c r="D219" s="637" t="s">
        <v>767</v>
      </c>
      <c r="E219" s="705" t="s">
        <v>818</v>
      </c>
      <c r="F219" s="705" t="s">
        <v>677</v>
      </c>
      <c r="G219" s="705" t="s">
        <v>673</v>
      </c>
      <c r="H219" s="698"/>
      <c r="I219" s="683" t="s">
        <v>56</v>
      </c>
      <c r="J219" s="683" t="s">
        <v>56</v>
      </c>
      <c r="K219" s="700" t="s">
        <v>668</v>
      </c>
      <c r="L219" s="907">
        <v>12</v>
      </c>
      <c r="M219" s="684">
        <v>2</v>
      </c>
      <c r="N219" s="685"/>
      <c r="O219" s="985"/>
      <c r="P219" s="1389">
        <v>18</v>
      </c>
      <c r="Q219" s="1416"/>
      <c r="R219" s="1392"/>
      <c r="S219" s="686"/>
      <c r="T219" s="1328" t="str">
        <f>+$T$102</f>
        <v>100% CC dont DEVOIR MAISON</v>
      </c>
      <c r="U219" s="1328" t="str">
        <f>+$U$102</f>
        <v>100% CT
DEVOIR MAISON</v>
      </c>
      <c r="V219" s="664">
        <v>1</v>
      </c>
      <c r="W219" s="621" t="s">
        <v>311</v>
      </c>
      <c r="X219" s="624" t="s">
        <v>768</v>
      </c>
      <c r="Y219" s="624" t="s">
        <v>355</v>
      </c>
      <c r="Z219" s="692">
        <v>1</v>
      </c>
      <c r="AA219" s="691" t="s">
        <v>314</v>
      </c>
      <c r="AB219" s="691" t="s">
        <v>350</v>
      </c>
      <c r="AC219" s="1442" t="s">
        <v>353</v>
      </c>
      <c r="AD219" s="1489" t="str">
        <f>+$AD$102</f>
        <v>oral à distance 15 min . Contacter enseignant au préalable par téléphone</v>
      </c>
      <c r="AE219" s="1486" t="str">
        <f t="shared" si="28"/>
        <v>oral à distance 15 min . Contacter enseignant au préalable par téléphone</v>
      </c>
      <c r="AF219" s="1464">
        <v>1</v>
      </c>
      <c r="AG219" s="624" t="s">
        <v>314</v>
      </c>
      <c r="AH219" s="624" t="s">
        <v>358</v>
      </c>
      <c r="AI219" s="624" t="s">
        <v>412</v>
      </c>
      <c r="AJ219" s="692">
        <v>1</v>
      </c>
      <c r="AK219" s="691" t="s">
        <v>314</v>
      </c>
      <c r="AL219" s="691" t="s">
        <v>358</v>
      </c>
      <c r="AM219" s="699" t="s">
        <v>412</v>
      </c>
      <c r="AN219" s="701" t="s">
        <v>579</v>
      </c>
      <c r="AO219" s="723"/>
      <c r="AP219" s="723"/>
      <c r="AQ219" s="723"/>
      <c r="AR219" s="723"/>
      <c r="AS219" s="723"/>
      <c r="AT219" s="723"/>
      <c r="AU219" s="723"/>
      <c r="AV219" s="723"/>
      <c r="AW219" s="723"/>
      <c r="AX219" s="723"/>
      <c r="AY219" s="723"/>
      <c r="AZ219" s="723"/>
      <c r="BA219" s="723"/>
      <c r="BB219" s="723"/>
      <c r="BC219" s="723"/>
      <c r="BD219" s="723"/>
      <c r="BE219" s="723"/>
      <c r="BF219" s="723"/>
      <c r="BG219" s="723"/>
      <c r="BH219" s="723"/>
      <c r="BI219" s="723"/>
      <c r="BJ219" s="723"/>
      <c r="BK219" s="723"/>
      <c r="BL219" s="723"/>
      <c r="BM219" s="723"/>
      <c r="BN219" s="723"/>
      <c r="BO219" s="723"/>
      <c r="BP219" s="723"/>
      <c r="BQ219" s="723"/>
      <c r="BR219" s="723"/>
      <c r="BS219" s="723"/>
      <c r="BT219" s="723"/>
      <c r="BU219" s="723"/>
      <c r="BV219" s="723"/>
      <c r="BW219" s="723"/>
      <c r="BX219" s="723"/>
      <c r="BY219" s="723"/>
      <c r="BZ219" s="723"/>
      <c r="CA219" s="723"/>
      <c r="CB219" s="723"/>
      <c r="CC219" s="723"/>
      <c r="CD219" s="723"/>
      <c r="CE219" s="723"/>
      <c r="CF219" s="723"/>
      <c r="CG219" s="723"/>
      <c r="CH219" s="723"/>
      <c r="CI219" s="723"/>
      <c r="CJ219" s="723"/>
      <c r="CK219" s="723"/>
      <c r="CL219" s="723"/>
      <c r="CM219" s="723"/>
      <c r="CN219" s="723"/>
      <c r="CO219" s="723"/>
      <c r="CP219" s="723"/>
      <c r="CQ219" s="723"/>
      <c r="CR219" s="723"/>
      <c r="CS219" s="723"/>
      <c r="CT219" s="723"/>
      <c r="CU219" s="723"/>
      <c r="CV219" s="723"/>
      <c r="CW219" s="723"/>
      <c r="CX219" s="723"/>
      <c r="CY219" s="723"/>
      <c r="CZ219" s="723"/>
      <c r="DA219" s="723"/>
      <c r="DB219" s="723"/>
      <c r="DC219" s="723"/>
      <c r="DD219" s="723"/>
      <c r="DE219" s="723"/>
      <c r="DF219" s="723"/>
      <c r="DG219" s="723"/>
      <c r="DH219" s="723"/>
      <c r="DI219" s="723"/>
      <c r="DJ219" s="723"/>
      <c r="DK219" s="723"/>
      <c r="DL219" s="723"/>
      <c r="DM219" s="723"/>
      <c r="DN219" s="723"/>
      <c r="DO219" s="723"/>
      <c r="DP219" s="723"/>
      <c r="DQ219" s="723"/>
      <c r="DR219" s="723"/>
      <c r="DS219" s="723"/>
      <c r="DT219" s="723"/>
      <c r="DU219" s="723"/>
      <c r="DV219" s="723"/>
      <c r="DW219" s="723"/>
      <c r="DX219" s="723"/>
      <c r="DY219" s="723"/>
      <c r="DZ219" s="723"/>
      <c r="EA219" s="723"/>
      <c r="EB219" s="723"/>
      <c r="EC219" s="723"/>
      <c r="ED219" s="723"/>
      <c r="EE219" s="723"/>
      <c r="EF219" s="723"/>
      <c r="EG219" s="723"/>
      <c r="EH219" s="723"/>
      <c r="EI219" s="723"/>
      <c r="EJ219" s="723"/>
      <c r="EK219" s="723"/>
      <c r="EL219" s="723"/>
      <c r="EM219" s="723"/>
      <c r="EN219" s="723"/>
      <c r="EO219" s="723"/>
      <c r="EP219" s="723"/>
      <c r="EQ219" s="723"/>
      <c r="ER219" s="723"/>
      <c r="ES219" s="723"/>
      <c r="ET219" s="723"/>
      <c r="EU219" s="723"/>
      <c r="EV219" s="723"/>
      <c r="EW219" s="723"/>
      <c r="EX219" s="723"/>
      <c r="EY219" s="723"/>
      <c r="EZ219" s="723"/>
      <c r="FA219" s="723"/>
      <c r="FB219" s="723"/>
      <c r="FC219" s="723"/>
      <c r="FD219" s="723"/>
      <c r="FE219" s="723"/>
      <c r="FF219" s="723"/>
      <c r="FG219" s="723"/>
      <c r="FH219" s="723"/>
      <c r="FI219" s="723"/>
      <c r="FJ219" s="723"/>
      <c r="FK219" s="723"/>
      <c r="FL219" s="723"/>
      <c r="FM219" s="723"/>
      <c r="FN219" s="723"/>
      <c r="FO219" s="723"/>
      <c r="FP219" s="723"/>
      <c r="FQ219" s="723"/>
      <c r="FR219" s="723"/>
      <c r="FS219" s="723"/>
      <c r="FT219" s="723"/>
      <c r="FU219" s="723"/>
      <c r="FV219" s="723"/>
      <c r="FW219" s="723"/>
      <c r="FX219" s="723"/>
      <c r="FY219" s="723"/>
      <c r="FZ219" s="723"/>
      <c r="GA219" s="723"/>
      <c r="GB219" s="723"/>
      <c r="GC219" s="723"/>
      <c r="GD219" s="723"/>
      <c r="GE219" s="723"/>
      <c r="GF219" s="723"/>
      <c r="GG219" s="723"/>
      <c r="GH219" s="723"/>
      <c r="GI219" s="723"/>
      <c r="GJ219" s="723"/>
      <c r="GK219" s="723"/>
      <c r="GL219" s="723"/>
      <c r="GM219" s="723"/>
      <c r="GN219" s="723"/>
      <c r="GO219" s="723"/>
      <c r="GP219" s="723"/>
      <c r="GQ219" s="723"/>
      <c r="GR219" s="723"/>
      <c r="GS219" s="723"/>
      <c r="GT219" s="723"/>
      <c r="GU219" s="723"/>
      <c r="GV219" s="723"/>
      <c r="GW219" s="723"/>
      <c r="GX219" s="723"/>
      <c r="GY219" s="723"/>
      <c r="GZ219" s="723"/>
      <c r="HA219" s="723"/>
      <c r="HB219" s="723"/>
      <c r="HC219" s="723"/>
      <c r="HD219" s="723"/>
      <c r="HE219" s="723"/>
      <c r="HF219" s="723"/>
      <c r="HG219" s="723"/>
      <c r="HH219" s="723"/>
      <c r="HI219" s="723"/>
      <c r="HJ219" s="723"/>
      <c r="HK219" s="723"/>
      <c r="HL219" s="723"/>
      <c r="HM219" s="723"/>
      <c r="HN219" s="723"/>
      <c r="HO219" s="723"/>
      <c r="HP219" s="723"/>
      <c r="HQ219" s="723"/>
      <c r="HR219" s="723"/>
      <c r="HS219" s="723"/>
      <c r="HT219" s="723"/>
      <c r="HU219" s="723"/>
      <c r="HV219" s="723"/>
      <c r="HW219" s="723"/>
      <c r="HX219" s="723"/>
      <c r="HY219" s="723"/>
      <c r="HZ219" s="723"/>
      <c r="IA219" s="723"/>
      <c r="IB219" s="723"/>
      <c r="IC219" s="723"/>
      <c r="ID219" s="723"/>
      <c r="IE219" s="723"/>
      <c r="IF219" s="723"/>
      <c r="IG219" s="723"/>
      <c r="IH219" s="723"/>
      <c r="II219" s="723"/>
      <c r="IJ219" s="723"/>
      <c r="IK219" s="723"/>
      <c r="IL219" s="723"/>
    </row>
    <row r="220" spans="1:247" ht="76.5" x14ac:dyDescent="0.2">
      <c r="A220" s="697"/>
      <c r="B220" s="693" t="s">
        <v>346</v>
      </c>
      <c r="C220" s="695" t="s">
        <v>570</v>
      </c>
      <c r="D220" s="637" t="s">
        <v>769</v>
      </c>
      <c r="E220" s="705" t="s">
        <v>818</v>
      </c>
      <c r="F220" s="705" t="s">
        <v>677</v>
      </c>
      <c r="G220" s="705" t="s">
        <v>674</v>
      </c>
      <c r="H220" s="698"/>
      <c r="I220" s="683" t="s">
        <v>56</v>
      </c>
      <c r="J220" s="683" t="s">
        <v>56</v>
      </c>
      <c r="K220" s="700" t="s">
        <v>671</v>
      </c>
      <c r="L220" s="907">
        <v>11</v>
      </c>
      <c r="M220" s="684">
        <v>23</v>
      </c>
      <c r="N220" s="685"/>
      <c r="O220" s="985"/>
      <c r="P220" s="1389">
        <v>18</v>
      </c>
      <c r="Q220" s="1416"/>
      <c r="R220" s="1392"/>
      <c r="S220" s="686"/>
      <c r="T220" s="1318" t="s">
        <v>1236</v>
      </c>
      <c r="U220" s="1318" t="s">
        <v>1237</v>
      </c>
      <c r="V220" s="664">
        <v>1</v>
      </c>
      <c r="W220" s="621" t="s">
        <v>311</v>
      </c>
      <c r="X220" s="624"/>
      <c r="Y220" s="624"/>
      <c r="Z220" s="692">
        <v>1</v>
      </c>
      <c r="AA220" s="691" t="s">
        <v>314</v>
      </c>
      <c r="AB220" s="691" t="s">
        <v>350</v>
      </c>
      <c r="AC220" s="1442" t="s">
        <v>353</v>
      </c>
      <c r="AD220" s="1490" t="s">
        <v>1238</v>
      </c>
      <c r="AE220" s="1486" t="str">
        <f t="shared" si="28"/>
        <v>DM sans temps limité, 
dépôt sujet sur CELENE le xx/06,
copie à rendre au plus tard le xx/06 sur mon adresse email emiliejanton@yahoo.fr, cmasarrre@yahoo.fr</v>
      </c>
      <c r="AF220" s="1464">
        <v>1</v>
      </c>
      <c r="AG220" s="624" t="s">
        <v>314</v>
      </c>
      <c r="AH220" s="624" t="s">
        <v>350</v>
      </c>
      <c r="AI220" s="624" t="s">
        <v>353</v>
      </c>
      <c r="AJ220" s="692">
        <v>1</v>
      </c>
      <c r="AK220" s="691" t="s">
        <v>314</v>
      </c>
      <c r="AL220" s="691" t="s">
        <v>350</v>
      </c>
      <c r="AM220" s="699" t="s">
        <v>353</v>
      </c>
      <c r="AN220" s="701" t="s">
        <v>580</v>
      </c>
      <c r="AO220" s="723"/>
      <c r="AP220" s="723"/>
      <c r="AQ220" s="723"/>
      <c r="AR220" s="723"/>
      <c r="AS220" s="723"/>
      <c r="AT220" s="723"/>
      <c r="AU220" s="723"/>
      <c r="AV220" s="723"/>
      <c r="AW220" s="723"/>
      <c r="AX220" s="723"/>
      <c r="AY220" s="723"/>
      <c r="AZ220" s="723"/>
      <c r="BA220" s="723"/>
      <c r="BB220" s="723"/>
      <c r="BC220" s="723"/>
      <c r="BD220" s="723"/>
      <c r="BE220" s="723"/>
      <c r="BF220" s="723"/>
      <c r="BG220" s="723"/>
      <c r="BH220" s="723"/>
      <c r="BI220" s="723"/>
      <c r="BJ220" s="723"/>
      <c r="BK220" s="723"/>
      <c r="BL220" s="723"/>
      <c r="BM220" s="723"/>
      <c r="BN220" s="723"/>
      <c r="BO220" s="723"/>
      <c r="BP220" s="723"/>
      <c r="BQ220" s="723"/>
      <c r="BR220" s="723"/>
      <c r="BS220" s="723"/>
      <c r="BT220" s="723"/>
      <c r="BU220" s="723"/>
      <c r="BV220" s="723"/>
      <c r="BW220" s="723"/>
      <c r="BX220" s="723"/>
      <c r="BY220" s="723"/>
      <c r="BZ220" s="723"/>
      <c r="CA220" s="723"/>
      <c r="CB220" s="723"/>
      <c r="CC220" s="723"/>
      <c r="CD220" s="723"/>
      <c r="CE220" s="723"/>
      <c r="CF220" s="723"/>
      <c r="CG220" s="723"/>
      <c r="CH220" s="723"/>
      <c r="CI220" s="723"/>
      <c r="CJ220" s="723"/>
      <c r="CK220" s="723"/>
      <c r="CL220" s="723"/>
      <c r="CM220" s="723"/>
      <c r="CN220" s="723"/>
      <c r="CO220" s="723"/>
      <c r="CP220" s="723"/>
      <c r="CQ220" s="723"/>
      <c r="CR220" s="723"/>
      <c r="CS220" s="723"/>
      <c r="CT220" s="723"/>
      <c r="CU220" s="723"/>
      <c r="CV220" s="723"/>
      <c r="CW220" s="723"/>
      <c r="CX220" s="723"/>
      <c r="CY220" s="723"/>
      <c r="CZ220" s="723"/>
      <c r="DA220" s="723"/>
      <c r="DB220" s="723"/>
      <c r="DC220" s="723"/>
      <c r="DD220" s="723"/>
      <c r="DE220" s="723"/>
      <c r="DF220" s="723"/>
      <c r="DG220" s="723"/>
      <c r="DH220" s="723"/>
      <c r="DI220" s="723"/>
      <c r="DJ220" s="723"/>
      <c r="DK220" s="723"/>
      <c r="DL220" s="723"/>
      <c r="DM220" s="723"/>
      <c r="DN220" s="723"/>
      <c r="DO220" s="723"/>
      <c r="DP220" s="723"/>
      <c r="DQ220" s="723"/>
      <c r="DR220" s="723"/>
      <c r="DS220" s="723"/>
      <c r="DT220" s="723"/>
      <c r="DU220" s="723"/>
      <c r="DV220" s="723"/>
      <c r="DW220" s="723"/>
      <c r="DX220" s="723"/>
      <c r="DY220" s="723"/>
      <c r="DZ220" s="723"/>
      <c r="EA220" s="723"/>
      <c r="EB220" s="723"/>
      <c r="EC220" s="723"/>
      <c r="ED220" s="723"/>
      <c r="EE220" s="723"/>
      <c r="EF220" s="723"/>
      <c r="EG220" s="723"/>
      <c r="EH220" s="723"/>
      <c r="EI220" s="723"/>
      <c r="EJ220" s="723"/>
      <c r="EK220" s="723"/>
      <c r="EL220" s="723"/>
      <c r="EM220" s="723"/>
      <c r="EN220" s="723"/>
      <c r="EO220" s="723"/>
      <c r="EP220" s="723"/>
      <c r="EQ220" s="723"/>
      <c r="ER220" s="723"/>
      <c r="ES220" s="723"/>
      <c r="ET220" s="723"/>
      <c r="EU220" s="723"/>
      <c r="EV220" s="723"/>
      <c r="EW220" s="723"/>
      <c r="EX220" s="723"/>
      <c r="EY220" s="723"/>
      <c r="EZ220" s="723"/>
      <c r="FA220" s="723"/>
      <c r="FB220" s="723"/>
      <c r="FC220" s="723"/>
      <c r="FD220" s="723"/>
      <c r="FE220" s="723"/>
      <c r="FF220" s="723"/>
      <c r="FG220" s="723"/>
      <c r="FH220" s="723"/>
      <c r="FI220" s="723"/>
      <c r="FJ220" s="723"/>
      <c r="FK220" s="723"/>
      <c r="FL220" s="723"/>
      <c r="FM220" s="723"/>
      <c r="FN220" s="723"/>
      <c r="FO220" s="723"/>
      <c r="FP220" s="723"/>
      <c r="FQ220" s="723"/>
      <c r="FR220" s="723"/>
      <c r="FS220" s="723"/>
      <c r="FT220" s="723"/>
      <c r="FU220" s="723"/>
      <c r="FV220" s="723"/>
      <c r="FW220" s="723"/>
      <c r="FX220" s="723"/>
      <c r="FY220" s="723"/>
      <c r="FZ220" s="723"/>
      <c r="GA220" s="723"/>
      <c r="GB220" s="723"/>
      <c r="GC220" s="723"/>
      <c r="GD220" s="723"/>
      <c r="GE220" s="723"/>
      <c r="GF220" s="723"/>
      <c r="GG220" s="723"/>
      <c r="GH220" s="723"/>
      <c r="GI220" s="723"/>
      <c r="GJ220" s="723"/>
      <c r="GK220" s="723"/>
      <c r="GL220" s="723"/>
      <c r="GM220" s="723"/>
      <c r="GN220" s="723"/>
      <c r="GO220" s="723"/>
      <c r="GP220" s="723"/>
      <c r="GQ220" s="723"/>
      <c r="GR220" s="723"/>
      <c r="GS220" s="723"/>
      <c r="GT220" s="723"/>
      <c r="GU220" s="723"/>
      <c r="GV220" s="723"/>
      <c r="GW220" s="723"/>
      <c r="GX220" s="723"/>
      <c r="GY220" s="723"/>
      <c r="GZ220" s="723"/>
      <c r="HA220" s="723"/>
      <c r="HB220" s="723"/>
      <c r="HC220" s="723"/>
      <c r="HD220" s="723"/>
      <c r="HE220" s="723"/>
      <c r="HF220" s="723"/>
      <c r="HG220" s="723"/>
      <c r="HH220" s="723"/>
      <c r="HI220" s="723"/>
      <c r="HJ220" s="723"/>
      <c r="HK220" s="723"/>
      <c r="HL220" s="723"/>
      <c r="HM220" s="723"/>
      <c r="HN220" s="723"/>
      <c r="HO220" s="723"/>
      <c r="HP220" s="723"/>
      <c r="HQ220" s="723"/>
      <c r="HR220" s="723"/>
      <c r="HS220" s="723"/>
      <c r="HT220" s="723"/>
      <c r="HU220" s="723"/>
      <c r="HV220" s="723"/>
      <c r="HW220" s="723"/>
      <c r="HX220" s="723"/>
      <c r="HY220" s="723"/>
      <c r="HZ220" s="723"/>
      <c r="IA220" s="723"/>
      <c r="IB220" s="723"/>
      <c r="IC220" s="723"/>
      <c r="ID220" s="723"/>
      <c r="IE220" s="723"/>
      <c r="IF220" s="723"/>
      <c r="IG220" s="723"/>
      <c r="IH220" s="723"/>
      <c r="II220" s="723"/>
      <c r="IJ220" s="723"/>
      <c r="IK220" s="723"/>
      <c r="IL220" s="723"/>
    </row>
    <row r="221" spans="1:247" ht="89.25" x14ac:dyDescent="0.2">
      <c r="A221" s="697"/>
      <c r="B221" s="693" t="s">
        <v>347</v>
      </c>
      <c r="C221" s="695" t="s">
        <v>571</v>
      </c>
      <c r="D221" s="637" t="s">
        <v>770</v>
      </c>
      <c r="E221" s="705" t="s">
        <v>818</v>
      </c>
      <c r="F221" s="705" t="s">
        <v>677</v>
      </c>
      <c r="G221" s="703" t="s">
        <v>674</v>
      </c>
      <c r="H221" s="690"/>
      <c r="I221" s="687" t="s">
        <v>56</v>
      </c>
      <c r="J221" s="687" t="s">
        <v>56</v>
      </c>
      <c r="K221" s="700" t="s">
        <v>1120</v>
      </c>
      <c r="L221" s="907">
        <v>14</v>
      </c>
      <c r="M221" s="689">
        <v>6</v>
      </c>
      <c r="N221" s="688"/>
      <c r="O221" s="990"/>
      <c r="P221" s="1389">
        <v>18</v>
      </c>
      <c r="Q221" s="1416"/>
      <c r="R221" s="1411"/>
      <c r="S221" s="696"/>
      <c r="T221" s="1366" t="s">
        <v>1231</v>
      </c>
      <c r="U221" s="1367" t="s">
        <v>1232</v>
      </c>
      <c r="V221" s="664">
        <v>1</v>
      </c>
      <c r="W221" s="621" t="s">
        <v>311</v>
      </c>
      <c r="X221" s="624"/>
      <c r="Y221" s="624"/>
      <c r="Z221" s="692">
        <v>1</v>
      </c>
      <c r="AA221" s="691" t="s">
        <v>314</v>
      </c>
      <c r="AB221" s="691" t="s">
        <v>350</v>
      </c>
      <c r="AC221" s="1442" t="s">
        <v>353</v>
      </c>
      <c r="AD221" s="1366" t="s">
        <v>1232</v>
      </c>
      <c r="AE221" s="1486" t="str">
        <f t="shared" si="28"/>
        <v>100% CT oral à distance</v>
      </c>
      <c r="AF221" s="1464">
        <v>1</v>
      </c>
      <c r="AG221" s="624" t="s">
        <v>314</v>
      </c>
      <c r="AH221" s="624" t="s">
        <v>350</v>
      </c>
      <c r="AI221" s="624" t="s">
        <v>353</v>
      </c>
      <c r="AJ221" s="692">
        <v>1</v>
      </c>
      <c r="AK221" s="691" t="s">
        <v>314</v>
      </c>
      <c r="AL221" s="691" t="s">
        <v>350</v>
      </c>
      <c r="AM221" s="699" t="s">
        <v>353</v>
      </c>
      <c r="AN221" s="701" t="s">
        <v>580</v>
      </c>
      <c r="AO221" s="723"/>
      <c r="AP221" s="723"/>
      <c r="AQ221" s="723"/>
      <c r="AR221" s="723"/>
      <c r="AS221" s="723"/>
      <c r="AT221" s="723"/>
      <c r="AU221" s="723"/>
      <c r="AV221" s="723"/>
      <c r="AW221" s="723"/>
      <c r="AX221" s="723"/>
      <c r="AY221" s="723"/>
      <c r="AZ221" s="723"/>
      <c r="BA221" s="723"/>
      <c r="BB221" s="723"/>
      <c r="BC221" s="723"/>
      <c r="BD221" s="723"/>
      <c r="BE221" s="723"/>
      <c r="BF221" s="723"/>
      <c r="BG221" s="723"/>
      <c r="BH221" s="723"/>
      <c r="BI221" s="723"/>
      <c r="BJ221" s="723"/>
      <c r="BK221" s="723"/>
      <c r="BL221" s="723"/>
      <c r="BM221" s="723"/>
      <c r="BN221" s="723"/>
      <c r="BO221" s="723"/>
      <c r="BP221" s="723"/>
      <c r="BQ221" s="723"/>
      <c r="BR221" s="723"/>
      <c r="BS221" s="723"/>
      <c r="BT221" s="723"/>
      <c r="BU221" s="723"/>
      <c r="BV221" s="723"/>
      <c r="BW221" s="723"/>
      <c r="BX221" s="723"/>
      <c r="BY221" s="723"/>
      <c r="BZ221" s="723"/>
      <c r="CA221" s="723"/>
      <c r="CB221" s="723"/>
      <c r="CC221" s="723"/>
      <c r="CD221" s="723"/>
      <c r="CE221" s="723"/>
      <c r="CF221" s="723"/>
      <c r="CG221" s="723"/>
      <c r="CH221" s="723"/>
      <c r="CI221" s="723"/>
      <c r="CJ221" s="723"/>
      <c r="CK221" s="723"/>
      <c r="CL221" s="723"/>
      <c r="CM221" s="723"/>
      <c r="CN221" s="723"/>
      <c r="CO221" s="723"/>
      <c r="CP221" s="723"/>
      <c r="CQ221" s="723"/>
      <c r="CR221" s="723"/>
      <c r="CS221" s="723"/>
      <c r="CT221" s="723"/>
      <c r="CU221" s="723"/>
      <c r="CV221" s="723"/>
      <c r="CW221" s="723"/>
      <c r="CX221" s="723"/>
      <c r="CY221" s="723"/>
      <c r="CZ221" s="723"/>
      <c r="DA221" s="723"/>
      <c r="DB221" s="723"/>
      <c r="DC221" s="723"/>
      <c r="DD221" s="723"/>
      <c r="DE221" s="723"/>
      <c r="DF221" s="723"/>
      <c r="DG221" s="723"/>
      <c r="DH221" s="723"/>
      <c r="DI221" s="723"/>
      <c r="DJ221" s="723"/>
      <c r="DK221" s="723"/>
      <c r="DL221" s="723"/>
      <c r="DM221" s="723"/>
      <c r="DN221" s="723"/>
      <c r="DO221" s="723"/>
      <c r="DP221" s="723"/>
      <c r="DQ221" s="723"/>
      <c r="DR221" s="723"/>
      <c r="DS221" s="723"/>
      <c r="DT221" s="723"/>
      <c r="DU221" s="723"/>
      <c r="DV221" s="723"/>
      <c r="DW221" s="723"/>
      <c r="DX221" s="723"/>
      <c r="DY221" s="723"/>
      <c r="DZ221" s="723"/>
      <c r="EA221" s="723"/>
      <c r="EB221" s="723"/>
      <c r="EC221" s="723"/>
      <c r="ED221" s="723"/>
      <c r="EE221" s="723"/>
      <c r="EF221" s="723"/>
      <c r="EG221" s="723"/>
      <c r="EH221" s="723"/>
      <c r="EI221" s="723"/>
      <c r="EJ221" s="723"/>
      <c r="EK221" s="723"/>
      <c r="EL221" s="723"/>
      <c r="EM221" s="723"/>
      <c r="EN221" s="723"/>
      <c r="EO221" s="723"/>
      <c r="EP221" s="723"/>
      <c r="EQ221" s="723"/>
      <c r="ER221" s="723"/>
      <c r="ES221" s="723"/>
      <c r="ET221" s="723"/>
      <c r="EU221" s="723"/>
      <c r="EV221" s="723"/>
      <c r="EW221" s="723"/>
      <c r="EX221" s="723"/>
      <c r="EY221" s="723"/>
      <c r="EZ221" s="723"/>
      <c r="FA221" s="723"/>
      <c r="FB221" s="723"/>
      <c r="FC221" s="723"/>
      <c r="FD221" s="723"/>
      <c r="FE221" s="723"/>
      <c r="FF221" s="723"/>
      <c r="FG221" s="723"/>
      <c r="FH221" s="723"/>
      <c r="FI221" s="723"/>
      <c r="FJ221" s="723"/>
      <c r="FK221" s="723"/>
      <c r="FL221" s="723"/>
      <c r="FM221" s="723"/>
      <c r="FN221" s="723"/>
      <c r="FO221" s="723"/>
      <c r="FP221" s="723"/>
      <c r="FQ221" s="723"/>
      <c r="FR221" s="723"/>
      <c r="FS221" s="723"/>
      <c r="FT221" s="723"/>
      <c r="FU221" s="723"/>
      <c r="FV221" s="723"/>
      <c r="FW221" s="723"/>
      <c r="FX221" s="723"/>
      <c r="FY221" s="723"/>
      <c r="FZ221" s="723"/>
      <c r="GA221" s="723"/>
      <c r="GB221" s="723"/>
      <c r="GC221" s="723"/>
      <c r="GD221" s="723"/>
      <c r="GE221" s="723"/>
      <c r="GF221" s="723"/>
      <c r="GG221" s="723"/>
      <c r="GH221" s="723"/>
      <c r="GI221" s="723"/>
      <c r="GJ221" s="723"/>
      <c r="GK221" s="723"/>
      <c r="GL221" s="723"/>
      <c r="GM221" s="723"/>
      <c r="GN221" s="723"/>
      <c r="GO221" s="723"/>
      <c r="GP221" s="723"/>
      <c r="GQ221" s="723"/>
      <c r="GR221" s="723"/>
      <c r="GS221" s="723"/>
      <c r="GT221" s="723"/>
      <c r="GU221" s="723"/>
      <c r="GV221" s="723"/>
      <c r="GW221" s="723"/>
      <c r="GX221" s="723"/>
      <c r="GY221" s="723"/>
      <c r="GZ221" s="723"/>
      <c r="HA221" s="723"/>
      <c r="HB221" s="723"/>
      <c r="HC221" s="723"/>
      <c r="HD221" s="723"/>
      <c r="HE221" s="723"/>
      <c r="HF221" s="723"/>
      <c r="HG221" s="723"/>
      <c r="HH221" s="723"/>
      <c r="HI221" s="723"/>
      <c r="HJ221" s="723"/>
      <c r="HK221" s="723"/>
      <c r="HL221" s="723"/>
      <c r="HM221" s="723"/>
      <c r="HN221" s="723"/>
      <c r="HO221" s="723"/>
      <c r="HP221" s="723"/>
      <c r="HQ221" s="723"/>
      <c r="HR221" s="723"/>
      <c r="HS221" s="723"/>
      <c r="HT221" s="723"/>
      <c r="HU221" s="723"/>
      <c r="HV221" s="723"/>
      <c r="HW221" s="723"/>
      <c r="HX221" s="723"/>
      <c r="HY221" s="723"/>
      <c r="HZ221" s="723"/>
      <c r="IA221" s="723"/>
      <c r="IB221" s="723"/>
      <c r="IC221" s="723"/>
      <c r="ID221" s="723"/>
      <c r="IE221" s="723"/>
      <c r="IF221" s="723"/>
      <c r="IG221" s="723"/>
      <c r="IH221" s="723"/>
      <c r="II221" s="723"/>
      <c r="IJ221" s="723"/>
      <c r="IK221" s="723"/>
      <c r="IL221" s="723"/>
    </row>
    <row r="222" spans="1:247" s="412" customFormat="1" ht="11.25" customHeight="1" x14ac:dyDescent="0.2">
      <c r="A222" s="711"/>
      <c r="B222" s="711"/>
      <c r="C222" s="713"/>
      <c r="D222" s="641"/>
      <c r="E222" s="705"/>
      <c r="F222" s="705"/>
      <c r="G222" s="703"/>
      <c r="H222" s="709"/>
      <c r="I222" s="705"/>
      <c r="J222" s="705"/>
      <c r="K222" s="714"/>
      <c r="L222" s="616"/>
      <c r="M222" s="704"/>
      <c r="N222" s="705"/>
      <c r="O222" s="985"/>
      <c r="P222" s="1389"/>
      <c r="Q222" s="1416"/>
      <c r="R222" s="1392"/>
      <c r="S222" s="706"/>
      <c r="T222" s="706"/>
      <c r="U222" s="706"/>
      <c r="V222" s="648"/>
      <c r="W222" s="619"/>
      <c r="X222" s="619"/>
      <c r="Y222" s="619"/>
      <c r="Z222" s="708"/>
      <c r="AA222" s="707"/>
      <c r="AB222" s="707"/>
      <c r="AC222" s="1442"/>
      <c r="AD222" s="1528"/>
      <c r="AE222" s="1529"/>
      <c r="AF222" s="1464"/>
      <c r="AG222" s="619"/>
      <c r="AH222" s="619"/>
      <c r="AI222" s="619"/>
      <c r="AJ222" s="708"/>
      <c r="AK222" s="707"/>
      <c r="AL222" s="707"/>
      <c r="AM222" s="712"/>
      <c r="AN222" s="715"/>
      <c r="AO222" s="723"/>
      <c r="AP222" s="723"/>
      <c r="AQ222" s="723"/>
      <c r="AR222" s="723"/>
      <c r="AS222" s="723"/>
      <c r="AT222" s="723"/>
      <c r="AU222" s="723"/>
      <c r="AV222" s="723"/>
      <c r="AW222" s="723"/>
      <c r="AX222" s="723"/>
      <c r="AY222" s="723"/>
      <c r="AZ222" s="723"/>
      <c r="BA222" s="723"/>
      <c r="BB222" s="723"/>
      <c r="BC222" s="723"/>
      <c r="BD222" s="723"/>
      <c r="BE222" s="723"/>
      <c r="BF222" s="723"/>
      <c r="BG222" s="723"/>
      <c r="BH222" s="723"/>
      <c r="BI222" s="723"/>
      <c r="BJ222" s="723"/>
      <c r="BK222" s="723"/>
      <c r="BL222" s="723"/>
      <c r="BM222" s="723"/>
      <c r="BN222" s="723"/>
      <c r="BO222" s="723"/>
      <c r="BP222" s="723"/>
      <c r="BQ222" s="723"/>
      <c r="BR222" s="723"/>
      <c r="BS222" s="723"/>
      <c r="BT222" s="723"/>
      <c r="BU222" s="723"/>
      <c r="BV222" s="723"/>
      <c r="BW222" s="723"/>
      <c r="BX222" s="723"/>
      <c r="BY222" s="723"/>
      <c r="BZ222" s="723"/>
      <c r="CA222" s="723"/>
      <c r="CB222" s="723"/>
      <c r="CC222" s="723"/>
      <c r="CD222" s="723"/>
      <c r="CE222" s="723"/>
      <c r="CF222" s="723"/>
      <c r="CG222" s="723"/>
      <c r="CH222" s="723"/>
      <c r="CI222" s="723"/>
      <c r="CJ222" s="723"/>
      <c r="CK222" s="723"/>
      <c r="CL222" s="723"/>
      <c r="CM222" s="723"/>
      <c r="CN222" s="723"/>
      <c r="CO222" s="723"/>
      <c r="CP222" s="723"/>
      <c r="CQ222" s="723"/>
      <c r="CR222" s="723"/>
      <c r="CS222" s="723"/>
      <c r="CT222" s="723"/>
      <c r="CU222" s="723"/>
      <c r="CV222" s="723"/>
      <c r="CW222" s="723"/>
      <c r="CX222" s="723"/>
      <c r="CY222" s="723"/>
      <c r="CZ222" s="723"/>
      <c r="DA222" s="723"/>
      <c r="DB222" s="723"/>
      <c r="DC222" s="723"/>
      <c r="DD222" s="723"/>
      <c r="DE222" s="723"/>
      <c r="DF222" s="723"/>
      <c r="DG222" s="723"/>
      <c r="DH222" s="723"/>
      <c r="DI222" s="723"/>
      <c r="DJ222" s="723"/>
      <c r="DK222" s="723"/>
      <c r="DL222" s="723"/>
      <c r="DM222" s="723"/>
      <c r="DN222" s="723"/>
      <c r="DO222" s="723"/>
      <c r="DP222" s="723"/>
      <c r="DQ222" s="723"/>
      <c r="DR222" s="723"/>
      <c r="DS222" s="723"/>
      <c r="DT222" s="723"/>
      <c r="DU222" s="723"/>
      <c r="DV222" s="723"/>
      <c r="DW222" s="723"/>
      <c r="DX222" s="723"/>
      <c r="DY222" s="723"/>
      <c r="DZ222" s="723"/>
      <c r="EA222" s="723"/>
      <c r="EB222" s="723"/>
      <c r="EC222" s="723"/>
      <c r="ED222" s="723"/>
      <c r="EE222" s="723"/>
      <c r="EF222" s="723"/>
      <c r="EG222" s="723"/>
      <c r="EH222" s="723"/>
      <c r="EI222" s="723"/>
      <c r="EJ222" s="723"/>
      <c r="EK222" s="723"/>
      <c r="EL222" s="723"/>
      <c r="EM222" s="723"/>
      <c r="EN222" s="723"/>
      <c r="EO222" s="723"/>
      <c r="EP222" s="723"/>
      <c r="EQ222" s="723"/>
      <c r="ER222" s="723"/>
      <c r="ES222" s="723"/>
      <c r="ET222" s="723"/>
      <c r="EU222" s="723"/>
      <c r="EV222" s="723"/>
      <c r="EW222" s="723"/>
      <c r="EX222" s="723"/>
      <c r="EY222" s="723"/>
      <c r="EZ222" s="723"/>
      <c r="FA222" s="723"/>
      <c r="FB222" s="723"/>
      <c r="FC222" s="723"/>
      <c r="FD222" s="723"/>
      <c r="FE222" s="723"/>
      <c r="FF222" s="723"/>
      <c r="FG222" s="723"/>
      <c r="FH222" s="723"/>
      <c r="FI222" s="723"/>
      <c r="FJ222" s="723"/>
      <c r="FK222" s="723"/>
      <c r="FL222" s="723"/>
      <c r="FM222" s="723"/>
      <c r="FN222" s="723"/>
      <c r="FO222" s="723"/>
      <c r="FP222" s="723"/>
      <c r="FQ222" s="723"/>
      <c r="FR222" s="723"/>
      <c r="FS222" s="723"/>
      <c r="FT222" s="723"/>
      <c r="FU222" s="723"/>
      <c r="FV222" s="723"/>
      <c r="FW222" s="723"/>
      <c r="FX222" s="723"/>
      <c r="FY222" s="723"/>
      <c r="FZ222" s="723"/>
      <c r="GA222" s="723"/>
      <c r="GB222" s="723"/>
      <c r="GC222" s="723"/>
      <c r="GD222" s="723"/>
      <c r="GE222" s="723"/>
      <c r="GF222" s="723"/>
      <c r="GG222" s="723"/>
      <c r="GH222" s="723"/>
      <c r="GI222" s="723"/>
      <c r="GJ222" s="723"/>
      <c r="GK222" s="723"/>
      <c r="GL222" s="723"/>
      <c r="GM222" s="723"/>
      <c r="GN222" s="723"/>
      <c r="GO222" s="723"/>
      <c r="GP222" s="723"/>
      <c r="GQ222" s="723"/>
      <c r="GR222" s="723"/>
      <c r="GS222" s="723"/>
      <c r="GT222" s="723"/>
      <c r="GU222" s="723"/>
      <c r="GV222" s="723"/>
      <c r="GW222" s="723"/>
      <c r="GX222" s="723"/>
      <c r="GY222" s="723"/>
      <c r="GZ222" s="723"/>
      <c r="HA222" s="723"/>
      <c r="HB222" s="723"/>
      <c r="HC222" s="723"/>
      <c r="HD222" s="723"/>
      <c r="HE222" s="723"/>
      <c r="HF222" s="723"/>
      <c r="HG222" s="723"/>
      <c r="HH222" s="723"/>
      <c r="HI222" s="723"/>
      <c r="HJ222" s="723"/>
      <c r="HK222" s="723"/>
      <c r="HL222" s="723"/>
      <c r="HM222" s="723"/>
      <c r="HN222" s="723"/>
      <c r="HO222" s="723"/>
      <c r="HP222" s="723"/>
      <c r="HQ222" s="723"/>
      <c r="HR222" s="723"/>
      <c r="HS222" s="723"/>
      <c r="HT222" s="723"/>
      <c r="HU222" s="723"/>
      <c r="HV222" s="723"/>
      <c r="HW222" s="723"/>
      <c r="HX222" s="723"/>
      <c r="HY222" s="723"/>
      <c r="HZ222" s="723"/>
      <c r="IA222" s="723"/>
      <c r="IB222" s="723"/>
      <c r="IC222" s="723"/>
      <c r="ID222" s="723"/>
      <c r="IE222" s="723"/>
      <c r="IF222" s="723"/>
      <c r="IG222" s="723"/>
      <c r="IH222" s="723"/>
      <c r="II222" s="723"/>
      <c r="IJ222" s="723"/>
      <c r="IK222" s="723"/>
      <c r="IL222" s="723"/>
      <c r="IM222" s="723"/>
    </row>
    <row r="223" spans="1:247" s="521" customFormat="1" ht="34.5" customHeight="1" x14ac:dyDescent="0.2">
      <c r="A223" s="515"/>
      <c r="B223" s="515"/>
      <c r="C223" s="516" t="s">
        <v>655</v>
      </c>
      <c r="D223" s="517"/>
      <c r="E223" s="518"/>
      <c r="F223" s="518"/>
      <c r="G223" s="518"/>
      <c r="H223" s="519"/>
      <c r="I223" s="519">
        <f>+I224+I228</f>
        <v>7</v>
      </c>
      <c r="J223" s="519">
        <f>+J224+J228</f>
        <v>7</v>
      </c>
      <c r="K223" s="519"/>
      <c r="L223" s="669"/>
      <c r="M223" s="519"/>
      <c r="N223" s="519"/>
      <c r="O223" s="981"/>
      <c r="P223" s="519"/>
      <c r="Q223" s="988"/>
      <c r="R223" s="519"/>
      <c r="S223" s="519"/>
      <c r="T223" s="519"/>
      <c r="U223" s="519"/>
      <c r="V223" s="520"/>
      <c r="W223" s="519"/>
      <c r="X223" s="519"/>
      <c r="Y223" s="519"/>
      <c r="Z223" s="520"/>
      <c r="AA223" s="519"/>
      <c r="AB223" s="519"/>
      <c r="AC223" s="1436"/>
      <c r="AD223" s="1509"/>
      <c r="AE223" s="1510"/>
      <c r="AF223" s="1459"/>
      <c r="AG223" s="519"/>
      <c r="AH223" s="519"/>
      <c r="AI223" s="519"/>
      <c r="AJ223" s="520"/>
      <c r="AK223" s="519"/>
      <c r="AL223" s="519"/>
      <c r="AM223" s="519"/>
      <c r="AN223" s="519"/>
      <c r="BH223" s="519"/>
    </row>
    <row r="224" spans="1:247" s="567" customFormat="1" ht="34.5" customHeight="1" x14ac:dyDescent="0.2">
      <c r="A224" s="524" t="s">
        <v>848</v>
      </c>
      <c r="B224" s="524" t="s">
        <v>400</v>
      </c>
      <c r="C224" s="525" t="s">
        <v>837</v>
      </c>
      <c r="D224" s="526" t="s">
        <v>964</v>
      </c>
      <c r="E224" s="526" t="s">
        <v>676</v>
      </c>
      <c r="F224" s="526"/>
      <c r="G224" s="527" t="s">
        <v>681</v>
      </c>
      <c r="H224" s="528" t="s">
        <v>448</v>
      </c>
      <c r="I224" s="529">
        <v>4</v>
      </c>
      <c r="J224" s="528">
        <v>4</v>
      </c>
      <c r="K224" s="529"/>
      <c r="L224" s="599"/>
      <c r="M224" s="529"/>
      <c r="N224" s="528"/>
      <c r="O224" s="977"/>
      <c r="P224" s="561"/>
      <c r="Q224" s="1002"/>
      <c r="R224" s="561"/>
      <c r="S224" s="561"/>
      <c r="T224" s="561"/>
      <c r="U224" s="561"/>
      <c r="V224" s="531"/>
      <c r="W224" s="562"/>
      <c r="X224" s="562"/>
      <c r="Y224" s="562"/>
      <c r="Z224" s="563"/>
      <c r="AA224" s="564"/>
      <c r="AB224" s="564"/>
      <c r="AC224" s="1444"/>
      <c r="AD224" s="1532"/>
      <c r="AE224" s="1533"/>
      <c r="AF224" s="1467"/>
      <c r="AG224" s="564"/>
      <c r="AH224" s="564"/>
      <c r="AI224" s="564"/>
      <c r="AJ224" s="565"/>
      <c r="AK224" s="564"/>
      <c r="AL224" s="564"/>
      <c r="AM224" s="564"/>
      <c r="AN224" s="566"/>
    </row>
    <row r="225" spans="1:60" ht="77.25" customHeight="1" x14ac:dyDescent="0.2">
      <c r="A225" s="434"/>
      <c r="B225" s="434" t="s">
        <v>401</v>
      </c>
      <c r="C225" s="440" t="s">
        <v>232</v>
      </c>
      <c r="D225" s="433" t="s">
        <v>965</v>
      </c>
      <c r="E225" s="434" t="s">
        <v>130</v>
      </c>
      <c r="F225" s="436"/>
      <c r="G225" s="434" t="s">
        <v>681</v>
      </c>
      <c r="H225" s="435"/>
      <c r="I225" s="436" t="s">
        <v>56</v>
      </c>
      <c r="J225" s="436" t="s">
        <v>56</v>
      </c>
      <c r="K225" s="1417" t="s">
        <v>1269</v>
      </c>
      <c r="L225" s="615" t="s">
        <v>31</v>
      </c>
      <c r="M225" s="493"/>
      <c r="N225" s="298"/>
      <c r="O225" s="964"/>
      <c r="P225" s="298">
        <v>24</v>
      </c>
      <c r="Q225" s="764"/>
      <c r="R225" s="299"/>
      <c r="S225" s="299"/>
      <c r="T225" s="1328" t="s">
        <v>1253</v>
      </c>
      <c r="U225" s="1328" t="s">
        <v>1271</v>
      </c>
      <c r="V225" s="640" t="s">
        <v>689</v>
      </c>
      <c r="W225" s="640" t="s">
        <v>348</v>
      </c>
      <c r="X225" s="640" t="s">
        <v>312</v>
      </c>
      <c r="Y225" s="660" t="s">
        <v>447</v>
      </c>
      <c r="Z225" s="608">
        <v>1</v>
      </c>
      <c r="AA225" s="386" t="s">
        <v>314</v>
      </c>
      <c r="AB225" s="386" t="s">
        <v>312</v>
      </c>
      <c r="AC225" s="1441" t="s">
        <v>353</v>
      </c>
      <c r="AD225" s="1495" t="s">
        <v>1271</v>
      </c>
      <c r="AE225" s="1486" t="str">
        <f t="shared" ref="AE225:AE230" si="29">+AD225</f>
        <v>100% CT = DM devoir maison en temps libre
plusieurs jours pour composer
dépôt sujet et restitution copie sur CELENE</v>
      </c>
      <c r="AF225" s="1463">
        <v>1</v>
      </c>
      <c r="AG225" s="640" t="s">
        <v>314</v>
      </c>
      <c r="AH225" s="640" t="s">
        <v>312</v>
      </c>
      <c r="AI225" s="640" t="s">
        <v>353</v>
      </c>
      <c r="AJ225" s="608">
        <v>1</v>
      </c>
      <c r="AK225" s="386" t="s">
        <v>314</v>
      </c>
      <c r="AL225" s="386" t="s">
        <v>312</v>
      </c>
      <c r="AM225" s="460" t="s">
        <v>353</v>
      </c>
      <c r="AN225" s="464" t="s">
        <v>616</v>
      </c>
      <c r="BH225" s="493"/>
    </row>
    <row r="226" spans="1:60" ht="77.25" customHeight="1" x14ac:dyDescent="0.2">
      <c r="A226" s="434"/>
      <c r="B226" s="434" t="s">
        <v>402</v>
      </c>
      <c r="C226" s="440" t="s">
        <v>233</v>
      </c>
      <c r="D226" s="433" t="s">
        <v>966</v>
      </c>
      <c r="E226" s="434" t="s">
        <v>130</v>
      </c>
      <c r="F226" s="434" t="s">
        <v>947</v>
      </c>
      <c r="G226" s="434" t="s">
        <v>681</v>
      </c>
      <c r="H226" s="435"/>
      <c r="I226" s="436" t="s">
        <v>56</v>
      </c>
      <c r="J226" s="436" t="s">
        <v>56</v>
      </c>
      <c r="K226" s="1417" t="s">
        <v>1217</v>
      </c>
      <c r="L226" s="615" t="s">
        <v>24</v>
      </c>
      <c r="M226" s="493"/>
      <c r="N226" s="298"/>
      <c r="O226" s="964"/>
      <c r="P226" s="298">
        <v>24</v>
      </c>
      <c r="Q226" s="764"/>
      <c r="R226" s="299"/>
      <c r="S226" s="299"/>
      <c r="T226" s="1328" t="s">
        <v>1270</v>
      </c>
      <c r="U226" s="1318" t="s">
        <v>1271</v>
      </c>
      <c r="V226" s="645">
        <v>1</v>
      </c>
      <c r="W226" s="640" t="s">
        <v>311</v>
      </c>
      <c r="X226" s="640"/>
      <c r="Y226" s="640"/>
      <c r="Z226" s="608">
        <v>1</v>
      </c>
      <c r="AA226" s="386" t="s">
        <v>314</v>
      </c>
      <c r="AB226" s="386" t="s">
        <v>312</v>
      </c>
      <c r="AC226" s="1441" t="s">
        <v>353</v>
      </c>
      <c r="AD226" s="1495" t="s">
        <v>1271</v>
      </c>
      <c r="AE226" s="1486" t="str">
        <f t="shared" si="29"/>
        <v>100% CT = DM devoir maison en temps libre
plusieurs jours pour composer
dépôt sujet et restitution copie sur CELENE</v>
      </c>
      <c r="AF226" s="1463">
        <v>1</v>
      </c>
      <c r="AG226" s="640" t="s">
        <v>314</v>
      </c>
      <c r="AH226" s="640" t="s">
        <v>312</v>
      </c>
      <c r="AI226" s="640" t="s">
        <v>353</v>
      </c>
      <c r="AJ226" s="608">
        <v>1</v>
      </c>
      <c r="AK226" s="386" t="s">
        <v>314</v>
      </c>
      <c r="AL226" s="386" t="s">
        <v>312</v>
      </c>
      <c r="AM226" s="460" t="s">
        <v>353</v>
      </c>
      <c r="AN226" s="464" t="s">
        <v>617</v>
      </c>
      <c r="BH226" s="493"/>
    </row>
    <row r="227" spans="1:60" ht="77.25" customHeight="1" x14ac:dyDescent="0.2">
      <c r="A227" s="434"/>
      <c r="B227" s="434" t="s">
        <v>522</v>
      </c>
      <c r="C227" s="440" t="s">
        <v>234</v>
      </c>
      <c r="D227" s="433" t="s">
        <v>967</v>
      </c>
      <c r="E227" s="434" t="s">
        <v>130</v>
      </c>
      <c r="F227" s="436" t="s">
        <v>950</v>
      </c>
      <c r="G227" s="434" t="s">
        <v>681</v>
      </c>
      <c r="H227" s="435"/>
      <c r="I227" s="436" t="s">
        <v>56</v>
      </c>
      <c r="J227" s="436" t="s">
        <v>56</v>
      </c>
      <c r="K227" s="1417" t="s">
        <v>1216</v>
      </c>
      <c r="L227" s="615" t="s">
        <v>777</v>
      </c>
      <c r="M227" s="496"/>
      <c r="N227" s="298"/>
      <c r="O227" s="964"/>
      <c r="P227" s="298">
        <v>24</v>
      </c>
      <c r="Q227" s="764"/>
      <c r="R227" s="299"/>
      <c r="S227" s="299"/>
      <c r="T227" s="1318" t="s">
        <v>1197</v>
      </c>
      <c r="U227" s="1318" t="s">
        <v>1235</v>
      </c>
      <c r="V227" s="645">
        <v>1</v>
      </c>
      <c r="W227" s="640" t="s">
        <v>311</v>
      </c>
      <c r="X227" s="640"/>
      <c r="Y227" s="640"/>
      <c r="Z227" s="449">
        <v>1</v>
      </c>
      <c r="AA227" s="386" t="s">
        <v>314</v>
      </c>
      <c r="AB227" s="386" t="s">
        <v>403</v>
      </c>
      <c r="AC227" s="1441" t="s">
        <v>353</v>
      </c>
      <c r="AD227" s="1495" t="s">
        <v>1235</v>
      </c>
      <c r="AE227" s="1486" t="str">
        <f t="shared" si="29"/>
        <v>100% CT (dossier) dépôt du sujet et retour des copies sur CELENE</v>
      </c>
      <c r="AF227" s="1463">
        <v>1</v>
      </c>
      <c r="AG227" s="640" t="s">
        <v>314</v>
      </c>
      <c r="AH227" s="640" t="s">
        <v>312</v>
      </c>
      <c r="AI227" s="640" t="s">
        <v>353</v>
      </c>
      <c r="AJ227" s="608">
        <v>1</v>
      </c>
      <c r="AK227" s="386" t="s">
        <v>314</v>
      </c>
      <c r="AL227" s="386" t="s">
        <v>312</v>
      </c>
      <c r="AM227" s="460" t="s">
        <v>353</v>
      </c>
      <c r="AN227" s="464" t="s">
        <v>618</v>
      </c>
      <c r="BH227" s="496"/>
    </row>
    <row r="228" spans="1:60" s="567" customFormat="1" ht="34.5" customHeight="1" x14ac:dyDescent="0.2">
      <c r="A228" s="524" t="s">
        <v>849</v>
      </c>
      <c r="B228" s="524" t="s">
        <v>838</v>
      </c>
      <c r="C228" s="525" t="s">
        <v>935</v>
      </c>
      <c r="D228" s="526"/>
      <c r="E228" s="526" t="s">
        <v>676</v>
      </c>
      <c r="F228" s="526"/>
      <c r="G228" s="527" t="s">
        <v>681</v>
      </c>
      <c r="H228" s="528">
        <v>1</v>
      </c>
      <c r="I228" s="529" t="s">
        <v>30</v>
      </c>
      <c r="J228" s="528" t="s">
        <v>30</v>
      </c>
      <c r="K228" s="529"/>
      <c r="L228" s="599"/>
      <c r="M228" s="529"/>
      <c r="N228" s="528"/>
      <c r="O228" s="977"/>
      <c r="P228" s="561"/>
      <c r="Q228" s="1002"/>
      <c r="R228" s="561"/>
      <c r="S228" s="561"/>
      <c r="T228" s="561"/>
      <c r="U228" s="561"/>
      <c r="V228" s="531"/>
      <c r="W228" s="562"/>
      <c r="X228" s="562"/>
      <c r="Y228" s="562"/>
      <c r="Z228" s="563"/>
      <c r="AA228" s="564"/>
      <c r="AB228" s="564"/>
      <c r="AC228" s="1444"/>
      <c r="AD228" s="1532"/>
      <c r="AE228" s="1533"/>
      <c r="AF228" s="1467"/>
      <c r="AG228" s="564"/>
      <c r="AH228" s="564"/>
      <c r="AI228" s="564"/>
      <c r="AJ228" s="565"/>
      <c r="AK228" s="564"/>
      <c r="AL228" s="564"/>
      <c r="AM228" s="564"/>
      <c r="AN228" s="566"/>
    </row>
    <row r="229" spans="1:60" ht="75.75" customHeight="1" x14ac:dyDescent="0.2">
      <c r="A229" s="308"/>
      <c r="B229" s="294" t="s">
        <v>406</v>
      </c>
      <c r="C229" s="308" t="s">
        <v>229</v>
      </c>
      <c r="D229" s="419" t="s">
        <v>971</v>
      </c>
      <c r="E229" s="414" t="s">
        <v>130</v>
      </c>
      <c r="F229" s="298"/>
      <c r="G229" s="298" t="s">
        <v>681</v>
      </c>
      <c r="H229" s="296"/>
      <c r="I229" s="433" t="s">
        <v>30</v>
      </c>
      <c r="J229" s="433" t="s">
        <v>30</v>
      </c>
      <c r="K229" s="1354" t="s">
        <v>1272</v>
      </c>
      <c r="L229" s="615" t="s">
        <v>31</v>
      </c>
      <c r="M229" s="493"/>
      <c r="N229" s="298">
        <v>12</v>
      </c>
      <c r="O229" s="964"/>
      <c r="P229" s="298">
        <v>12</v>
      </c>
      <c r="Q229" s="764"/>
      <c r="R229" s="299"/>
      <c r="S229" s="299"/>
      <c r="T229" s="1328" t="s">
        <v>1253</v>
      </c>
      <c r="U229" s="1328" t="s">
        <v>1273</v>
      </c>
      <c r="V229" s="640" t="s">
        <v>689</v>
      </c>
      <c r="W229" s="640" t="s">
        <v>348</v>
      </c>
      <c r="X229" s="640" t="s">
        <v>312</v>
      </c>
      <c r="Y229" s="660" t="s">
        <v>757</v>
      </c>
      <c r="Z229" s="608">
        <v>1</v>
      </c>
      <c r="AA229" s="386" t="s">
        <v>314</v>
      </c>
      <c r="AB229" s="386" t="s">
        <v>312</v>
      </c>
      <c r="AC229" s="1441" t="s">
        <v>354</v>
      </c>
      <c r="AD229" s="1495" t="s">
        <v>1255</v>
      </c>
      <c r="AE229" s="1486" t="str">
        <f t="shared" si="29"/>
        <v xml:space="preserve">100% CT= DM devoir maison en temps libre
plusieurs jours pour composer
dépôt sujet et restitution copie sur CELENE </v>
      </c>
      <c r="AF229" s="1463">
        <v>1</v>
      </c>
      <c r="AG229" s="640" t="s">
        <v>314</v>
      </c>
      <c r="AH229" s="640" t="s">
        <v>312</v>
      </c>
      <c r="AI229" s="640" t="s">
        <v>354</v>
      </c>
      <c r="AJ229" s="608">
        <v>1</v>
      </c>
      <c r="AK229" s="386" t="s">
        <v>314</v>
      </c>
      <c r="AL229" s="386" t="s">
        <v>312</v>
      </c>
      <c r="AM229" s="460" t="s">
        <v>354</v>
      </c>
      <c r="AN229" s="464" t="s">
        <v>620</v>
      </c>
      <c r="BH229" s="493"/>
    </row>
    <row r="230" spans="1:60" ht="75.75" customHeight="1" x14ac:dyDescent="0.2">
      <c r="A230" s="308"/>
      <c r="B230" s="294" t="s">
        <v>407</v>
      </c>
      <c r="C230" s="308" t="s">
        <v>230</v>
      </c>
      <c r="D230" s="419" t="s">
        <v>972</v>
      </c>
      <c r="E230" s="414" t="s">
        <v>130</v>
      </c>
      <c r="F230" s="298"/>
      <c r="G230" s="298" t="s">
        <v>681</v>
      </c>
      <c r="H230" s="296"/>
      <c r="I230" s="433" t="s">
        <v>30</v>
      </c>
      <c r="J230" s="433" t="s">
        <v>30</v>
      </c>
      <c r="K230" s="486" t="s">
        <v>915</v>
      </c>
      <c r="L230" s="615" t="s">
        <v>24</v>
      </c>
      <c r="M230" s="493"/>
      <c r="N230" s="298">
        <v>12</v>
      </c>
      <c r="O230" s="964"/>
      <c r="P230" s="298">
        <v>12</v>
      </c>
      <c r="Q230" s="764"/>
      <c r="R230" s="299"/>
      <c r="S230" s="299"/>
      <c r="T230" s="1328" t="s">
        <v>1275</v>
      </c>
      <c r="U230" s="1328" t="s">
        <v>1276</v>
      </c>
      <c r="V230" s="640" t="s">
        <v>689</v>
      </c>
      <c r="W230" s="640" t="s">
        <v>348</v>
      </c>
      <c r="X230" s="640" t="s">
        <v>399</v>
      </c>
      <c r="Y230" s="660" t="s">
        <v>757</v>
      </c>
      <c r="Z230" s="608">
        <v>1</v>
      </c>
      <c r="AA230" s="386" t="s">
        <v>314</v>
      </c>
      <c r="AB230" s="386" t="s">
        <v>312</v>
      </c>
      <c r="AC230" s="1441" t="s">
        <v>354</v>
      </c>
      <c r="AD230" s="1495" t="s">
        <v>1274</v>
      </c>
      <c r="AE230" s="1486" t="str">
        <f t="shared" si="29"/>
        <v xml:space="preserve">100% CT= DM devoir maison en temps libre plusieurs jours pour composer
dépôt sujet et restitution copie sur CELENE </v>
      </c>
      <c r="AF230" s="1463">
        <v>1</v>
      </c>
      <c r="AG230" s="640" t="s">
        <v>314</v>
      </c>
      <c r="AH230" s="640" t="s">
        <v>312</v>
      </c>
      <c r="AI230" s="640" t="s">
        <v>354</v>
      </c>
      <c r="AJ230" s="608">
        <v>1</v>
      </c>
      <c r="AK230" s="386" t="s">
        <v>314</v>
      </c>
      <c r="AL230" s="386" t="s">
        <v>312</v>
      </c>
      <c r="AM230" s="460" t="s">
        <v>354</v>
      </c>
      <c r="AN230" s="464" t="s">
        <v>621</v>
      </c>
      <c r="BH230" s="493"/>
    </row>
    <row r="231" spans="1:60" s="521" customFormat="1" ht="34.5" customHeight="1" x14ac:dyDescent="0.2">
      <c r="A231" s="547" t="s">
        <v>839</v>
      </c>
      <c r="B231" s="547" t="s">
        <v>896</v>
      </c>
      <c r="C231" s="548" t="s">
        <v>725</v>
      </c>
      <c r="D231" s="549" t="s">
        <v>973</v>
      </c>
      <c r="E231" s="550" t="s">
        <v>682</v>
      </c>
      <c r="F231" s="550"/>
      <c r="G231" s="550"/>
      <c r="H231" s="551"/>
      <c r="I231" s="552">
        <f>+I$214+I$223+I233+I234</f>
        <v>30</v>
      </c>
      <c r="J231" s="552">
        <f>+J$214+J$223+J233+J234</f>
        <v>30</v>
      </c>
      <c r="K231" s="552"/>
      <c r="L231" s="651"/>
      <c r="M231" s="552"/>
      <c r="N231" s="553"/>
      <c r="O231" s="983"/>
      <c r="P231" s="553"/>
      <c r="Q231" s="983"/>
      <c r="R231" s="553"/>
      <c r="S231" s="553"/>
      <c r="T231" s="553"/>
      <c r="U231" s="553"/>
      <c r="V231" s="554"/>
      <c r="W231" s="555"/>
      <c r="X231" s="555"/>
      <c r="Y231" s="555"/>
      <c r="Z231" s="556"/>
      <c r="AA231" s="549"/>
      <c r="AB231" s="557"/>
      <c r="AC231" s="1432"/>
      <c r="AD231" s="1498"/>
      <c r="AE231" s="1499"/>
      <c r="AF231" s="1456"/>
      <c r="AG231" s="557"/>
      <c r="AH231" s="557"/>
      <c r="AI231" s="557"/>
      <c r="AJ231" s="559"/>
      <c r="AK231" s="557"/>
      <c r="AL231" s="557"/>
      <c r="AM231" s="557"/>
      <c r="AN231" s="560"/>
    </row>
    <row r="232" spans="1:60" s="521" customFormat="1" ht="34.5" customHeight="1" x14ac:dyDescent="0.2">
      <c r="A232" s="524" t="s">
        <v>850</v>
      </c>
      <c r="B232" s="524" t="s">
        <v>851</v>
      </c>
      <c r="C232" s="525" t="s">
        <v>852</v>
      </c>
      <c r="D232" s="526"/>
      <c r="E232" s="526" t="s">
        <v>726</v>
      </c>
      <c r="F232" s="526"/>
      <c r="G232" s="527" t="s">
        <v>681</v>
      </c>
      <c r="H232" s="528"/>
      <c r="I232" s="529">
        <v>7</v>
      </c>
      <c r="J232" s="528">
        <v>7</v>
      </c>
      <c r="K232" s="529"/>
      <c r="L232" s="599"/>
      <c r="M232" s="529"/>
      <c r="N232" s="528"/>
      <c r="O232" s="977"/>
      <c r="P232" s="530"/>
      <c r="Q232" s="999"/>
      <c r="R232" s="530"/>
      <c r="S232" s="530"/>
      <c r="T232" s="530"/>
      <c r="U232" s="530"/>
      <c r="V232" s="531"/>
      <c r="W232" s="532"/>
      <c r="X232" s="532"/>
      <c r="Y232" s="532"/>
      <c r="Z232" s="533"/>
      <c r="AA232" s="534"/>
      <c r="AB232" s="534"/>
      <c r="AC232" s="1438"/>
      <c r="AD232" s="1502"/>
      <c r="AE232" s="1503"/>
      <c r="AF232" s="1461"/>
      <c r="AG232" s="534"/>
      <c r="AH232" s="534"/>
      <c r="AI232" s="534"/>
      <c r="AJ232" s="535"/>
      <c r="AK232" s="534"/>
      <c r="AL232" s="534"/>
      <c r="AM232" s="534"/>
      <c r="AN232" s="536"/>
    </row>
    <row r="233" spans="1:60" ht="42.75" customHeight="1" x14ac:dyDescent="0.2">
      <c r="A233" s="308"/>
      <c r="B233" s="730" t="s">
        <v>404</v>
      </c>
      <c r="C233" s="731" t="s">
        <v>843</v>
      </c>
      <c r="D233" s="729" t="s">
        <v>844</v>
      </c>
      <c r="E233" s="727" t="s">
        <v>130</v>
      </c>
      <c r="F233" s="728" t="s">
        <v>845</v>
      </c>
      <c r="G233" s="298" t="s">
        <v>686</v>
      </c>
      <c r="H233" s="296"/>
      <c r="I233" s="433" t="s">
        <v>36</v>
      </c>
      <c r="J233" s="433" t="s">
        <v>36</v>
      </c>
      <c r="K233" s="733" t="s">
        <v>846</v>
      </c>
      <c r="L233" s="732" t="s">
        <v>847</v>
      </c>
      <c r="M233" s="493"/>
      <c r="N233" s="298">
        <v>18</v>
      </c>
      <c r="O233" s="964"/>
      <c r="P233" s="298">
        <v>18</v>
      </c>
      <c r="Q233" s="764"/>
      <c r="R233" s="299"/>
      <c r="S233" s="299"/>
      <c r="T233" s="1319" t="s">
        <v>1133</v>
      </c>
      <c r="U233" s="1319" t="s">
        <v>1132</v>
      </c>
      <c r="V233" s="892" t="s">
        <v>1095</v>
      </c>
      <c r="W233" s="640" t="s">
        <v>348</v>
      </c>
      <c r="X233" s="640" t="s">
        <v>350</v>
      </c>
      <c r="Y233" s="660" t="s">
        <v>353</v>
      </c>
      <c r="Z233" s="608">
        <v>1</v>
      </c>
      <c r="AA233" s="386" t="s">
        <v>314</v>
      </c>
      <c r="AB233" s="386" t="s">
        <v>350</v>
      </c>
      <c r="AC233" s="1441" t="s">
        <v>353</v>
      </c>
      <c r="AD233" s="1495" t="s">
        <v>1132</v>
      </c>
      <c r="AE233" s="1486" t="str">
        <f t="shared" ref="AE233:AE234" si="30">+AD233</f>
        <v>100% CT DOSSIER</v>
      </c>
      <c r="AF233" s="1463">
        <v>1</v>
      </c>
      <c r="AG233" s="640" t="s">
        <v>314</v>
      </c>
      <c r="AH233" s="640" t="s">
        <v>350</v>
      </c>
      <c r="AI233" s="640" t="s">
        <v>353</v>
      </c>
      <c r="AJ233" s="608">
        <v>1</v>
      </c>
      <c r="AK233" s="386" t="s">
        <v>314</v>
      </c>
      <c r="AL233" s="386" t="s">
        <v>350</v>
      </c>
      <c r="AM233" s="460" t="s">
        <v>353</v>
      </c>
      <c r="AN233" s="464" t="s">
        <v>624</v>
      </c>
      <c r="BH233" s="493"/>
    </row>
    <row r="234" spans="1:60" ht="34.5" customHeight="1" x14ac:dyDescent="0.2">
      <c r="A234" s="308"/>
      <c r="B234" s="736" t="s">
        <v>853</v>
      </c>
      <c r="C234" s="737" t="s">
        <v>405</v>
      </c>
      <c r="D234" s="736" t="s">
        <v>854</v>
      </c>
      <c r="E234" s="734" t="s">
        <v>120</v>
      </c>
      <c r="F234" s="735" t="s">
        <v>855</v>
      </c>
      <c r="G234" s="734" t="s">
        <v>687</v>
      </c>
      <c r="H234" s="738"/>
      <c r="I234" s="734" t="s">
        <v>30</v>
      </c>
      <c r="J234" s="734" t="s">
        <v>30</v>
      </c>
      <c r="K234" s="1357" t="s">
        <v>1219</v>
      </c>
      <c r="L234" s="734">
        <v>70</v>
      </c>
      <c r="M234" s="493"/>
      <c r="N234" s="298"/>
      <c r="O234" s="964"/>
      <c r="P234" s="298">
        <v>20</v>
      </c>
      <c r="Q234" s="764"/>
      <c r="R234" s="299"/>
      <c r="S234" s="299"/>
      <c r="T234" s="1318" t="s">
        <v>1132</v>
      </c>
      <c r="U234" s="1318" t="s">
        <v>1132</v>
      </c>
      <c r="V234" s="745">
        <v>1</v>
      </c>
      <c r="W234" s="744" t="s">
        <v>314</v>
      </c>
      <c r="X234" s="743" t="s">
        <v>350</v>
      </c>
      <c r="Y234" s="743" t="s">
        <v>355</v>
      </c>
      <c r="Z234" s="740">
        <v>1</v>
      </c>
      <c r="AA234" s="739" t="s">
        <v>314</v>
      </c>
      <c r="AB234" s="739" t="s">
        <v>350</v>
      </c>
      <c r="AC234" s="1445" t="s">
        <v>355</v>
      </c>
      <c r="AD234" s="1490" t="s">
        <v>1281</v>
      </c>
      <c r="AE234" s="1486" t="str">
        <f t="shared" si="30"/>
        <v>100 % CT écrit</v>
      </c>
      <c r="AF234" s="1468">
        <v>1</v>
      </c>
      <c r="AG234" s="743" t="s">
        <v>314</v>
      </c>
      <c r="AH234" s="743" t="s">
        <v>350</v>
      </c>
      <c r="AI234" s="743" t="s">
        <v>355</v>
      </c>
      <c r="AJ234" s="740">
        <v>1</v>
      </c>
      <c r="AK234" s="739" t="s">
        <v>314</v>
      </c>
      <c r="AL234" s="739" t="s">
        <v>350</v>
      </c>
      <c r="AM234" s="741" t="s">
        <v>355</v>
      </c>
      <c r="AN234" s="742" t="s">
        <v>625</v>
      </c>
      <c r="BH234" s="493"/>
    </row>
    <row r="235" spans="1:60" s="521" customFormat="1" ht="34.5" customHeight="1" x14ac:dyDescent="0.2">
      <c r="A235" s="547" t="s">
        <v>840</v>
      </c>
      <c r="B235" s="547" t="s">
        <v>897</v>
      </c>
      <c r="C235" s="548" t="s">
        <v>188</v>
      </c>
      <c r="D235" s="549" t="s">
        <v>974</v>
      </c>
      <c r="E235" s="550" t="s">
        <v>682</v>
      </c>
      <c r="F235" s="550"/>
      <c r="G235" s="550"/>
      <c r="H235" s="551"/>
      <c r="I235" s="552">
        <f>+I$214+I$223+I237+I238</f>
        <v>30</v>
      </c>
      <c r="J235" s="552">
        <f>+J$214+J$223+J237+J238</f>
        <v>30</v>
      </c>
      <c r="K235" s="552"/>
      <c r="L235" s="651"/>
      <c r="M235" s="552"/>
      <c r="N235" s="553"/>
      <c r="O235" s="983"/>
      <c r="P235" s="553"/>
      <c r="Q235" s="983"/>
      <c r="R235" s="553"/>
      <c r="S235" s="553"/>
      <c r="T235" s="553"/>
      <c r="U235" s="553"/>
      <c r="V235" s="553"/>
      <c r="W235" s="555"/>
      <c r="X235" s="555"/>
      <c r="Y235" s="555"/>
      <c r="Z235" s="556"/>
      <c r="AA235" s="549"/>
      <c r="AB235" s="557"/>
      <c r="AC235" s="1432"/>
      <c r="AD235" s="1498"/>
      <c r="AE235" s="1499"/>
      <c r="AF235" s="1456"/>
      <c r="AG235" s="557"/>
      <c r="AH235" s="557"/>
      <c r="AI235" s="557"/>
      <c r="AJ235" s="559"/>
      <c r="AK235" s="557"/>
      <c r="AL235" s="557"/>
      <c r="AM235" s="557"/>
      <c r="AN235" s="560"/>
    </row>
    <row r="236" spans="1:60" s="521" customFormat="1" ht="34.5" customHeight="1" x14ac:dyDescent="0.2">
      <c r="A236" s="524" t="s">
        <v>856</v>
      </c>
      <c r="B236" s="524" t="s">
        <v>857</v>
      </c>
      <c r="C236" s="525" t="s">
        <v>858</v>
      </c>
      <c r="D236" s="526"/>
      <c r="E236" s="526" t="s">
        <v>726</v>
      </c>
      <c r="F236" s="526"/>
      <c r="G236" s="527" t="s">
        <v>681</v>
      </c>
      <c r="H236" s="528"/>
      <c r="I236" s="529">
        <v>7</v>
      </c>
      <c r="J236" s="528">
        <v>7</v>
      </c>
      <c r="K236" s="529"/>
      <c r="L236" s="599"/>
      <c r="M236" s="529"/>
      <c r="N236" s="528"/>
      <c r="O236" s="977"/>
      <c r="P236" s="530"/>
      <c r="Q236" s="999"/>
      <c r="R236" s="530"/>
      <c r="S236" s="530"/>
      <c r="T236" s="530"/>
      <c r="U236" s="530"/>
      <c r="V236" s="530"/>
      <c r="W236" s="532"/>
      <c r="X236" s="532"/>
      <c r="Y236" s="532"/>
      <c r="Z236" s="533"/>
      <c r="AA236" s="534"/>
      <c r="AB236" s="534"/>
      <c r="AC236" s="1438"/>
      <c r="AD236" s="1502"/>
      <c r="AE236" s="1503"/>
      <c r="AF236" s="1461"/>
      <c r="AG236" s="534"/>
      <c r="AH236" s="534"/>
      <c r="AI236" s="534"/>
      <c r="AJ236" s="535"/>
      <c r="AK236" s="534"/>
      <c r="AL236" s="534"/>
      <c r="AM236" s="534"/>
      <c r="AN236" s="536"/>
    </row>
    <row r="237" spans="1:60" ht="34.5" customHeight="1" x14ac:dyDescent="0.2">
      <c r="A237" s="294"/>
      <c r="B237" s="294" t="s">
        <v>859</v>
      </c>
      <c r="C237" s="308" t="s">
        <v>236</v>
      </c>
      <c r="D237" s="419" t="s">
        <v>969</v>
      </c>
      <c r="E237" s="297" t="s">
        <v>120</v>
      </c>
      <c r="F237" s="298"/>
      <c r="G237" s="298" t="s">
        <v>681</v>
      </c>
      <c r="H237" s="296"/>
      <c r="I237" s="297" t="s">
        <v>30</v>
      </c>
      <c r="J237" s="297" t="s">
        <v>30</v>
      </c>
      <c r="K237" s="911" t="s">
        <v>812</v>
      </c>
      <c r="L237" s="615" t="s">
        <v>57</v>
      </c>
      <c r="M237" s="493"/>
      <c r="N237" s="298"/>
      <c r="O237" s="964"/>
      <c r="P237" s="298">
        <v>24</v>
      </c>
      <c r="Q237" s="764"/>
      <c r="R237" s="299"/>
      <c r="S237" s="299"/>
      <c r="T237" s="1318" t="s">
        <v>1130</v>
      </c>
      <c r="U237" s="1318" t="s">
        <v>1130</v>
      </c>
      <c r="V237" s="645">
        <v>1</v>
      </c>
      <c r="W237" s="660" t="s">
        <v>311</v>
      </c>
      <c r="X237" s="660" t="s">
        <v>408</v>
      </c>
      <c r="Y237" s="660"/>
      <c r="Z237" s="608">
        <v>1</v>
      </c>
      <c r="AA237" s="401" t="s">
        <v>314</v>
      </c>
      <c r="AB237" s="401" t="s">
        <v>408</v>
      </c>
      <c r="AC237" s="1437"/>
      <c r="AD237" s="1490" t="s">
        <v>1130</v>
      </c>
      <c r="AE237" s="1486" t="str">
        <f t="shared" ref="AE237:AE238" si="31">+AD237</f>
        <v>pas de changement</v>
      </c>
      <c r="AF237" s="1463">
        <v>1</v>
      </c>
      <c r="AG237" s="660" t="s">
        <v>314</v>
      </c>
      <c r="AH237" s="660" t="s">
        <v>317</v>
      </c>
      <c r="AI237" s="660"/>
      <c r="AJ237" s="608">
        <v>1</v>
      </c>
      <c r="AK237" s="401" t="s">
        <v>314</v>
      </c>
      <c r="AL237" s="401" t="s">
        <v>317</v>
      </c>
      <c r="AM237" s="459"/>
      <c r="AN237" s="464" t="s">
        <v>622</v>
      </c>
      <c r="BH237" s="493"/>
    </row>
    <row r="238" spans="1:60" ht="90.75" customHeight="1" x14ac:dyDescent="0.2">
      <c r="A238" s="294"/>
      <c r="B238" s="294" t="s">
        <v>860</v>
      </c>
      <c r="C238" s="625" t="s">
        <v>842</v>
      </c>
      <c r="D238" s="419" t="s">
        <v>970</v>
      </c>
      <c r="E238" s="297" t="s">
        <v>120</v>
      </c>
      <c r="F238" s="434" t="s">
        <v>948</v>
      </c>
      <c r="G238" s="298" t="s">
        <v>681</v>
      </c>
      <c r="H238" s="296"/>
      <c r="I238" s="297" t="s">
        <v>36</v>
      </c>
      <c r="J238" s="297" t="s">
        <v>36</v>
      </c>
      <c r="K238" s="911" t="s">
        <v>1210</v>
      </c>
      <c r="L238" s="615" t="s">
        <v>57</v>
      </c>
      <c r="M238" s="493"/>
      <c r="N238" s="298">
        <v>18</v>
      </c>
      <c r="O238" s="964"/>
      <c r="P238" s="298">
        <v>12</v>
      </c>
      <c r="Q238" s="764"/>
      <c r="R238" s="299"/>
      <c r="S238" s="299"/>
      <c r="T238" s="1328" t="s">
        <v>1277</v>
      </c>
      <c r="U238" s="1328" t="s">
        <v>1278</v>
      </c>
      <c r="V238" s="640" t="s">
        <v>689</v>
      </c>
      <c r="W238" s="660" t="s">
        <v>348</v>
      </c>
      <c r="X238" s="660" t="s">
        <v>312</v>
      </c>
      <c r="Y238" s="660" t="s">
        <v>757</v>
      </c>
      <c r="Z238" s="608">
        <v>1</v>
      </c>
      <c r="AA238" s="401" t="s">
        <v>314</v>
      </c>
      <c r="AB238" s="401" t="s">
        <v>403</v>
      </c>
      <c r="AC238" s="1437" t="s">
        <v>354</v>
      </c>
      <c r="AD238" s="1495" t="s">
        <v>1258</v>
      </c>
      <c r="AE238" s="1486" t="str">
        <f t="shared" si="31"/>
        <v>100% CT= DM devoir maison en temps libre
plusieurs jours pour composer
dépôt sujet et restitution copie sur CELENE</v>
      </c>
      <c r="AF238" s="1463">
        <v>1</v>
      </c>
      <c r="AG238" s="660" t="s">
        <v>314</v>
      </c>
      <c r="AH238" s="660" t="s">
        <v>403</v>
      </c>
      <c r="AI238" s="660" t="s">
        <v>354</v>
      </c>
      <c r="AJ238" s="608">
        <v>1</v>
      </c>
      <c r="AK238" s="401" t="s">
        <v>314</v>
      </c>
      <c r="AL238" s="401" t="s">
        <v>403</v>
      </c>
      <c r="AM238" s="459" t="s">
        <v>354</v>
      </c>
      <c r="AN238" s="464" t="s">
        <v>623</v>
      </c>
      <c r="BH238" s="493"/>
    </row>
    <row r="239" spans="1:60" s="521" customFormat="1" ht="34.5" customHeight="1" x14ac:dyDescent="0.2">
      <c r="A239" s="547" t="s">
        <v>841</v>
      </c>
      <c r="B239" s="547" t="s">
        <v>898</v>
      </c>
      <c r="C239" s="548" t="s">
        <v>477</v>
      </c>
      <c r="D239" s="549" t="s">
        <v>975</v>
      </c>
      <c r="E239" s="550" t="s">
        <v>682</v>
      </c>
      <c r="F239" s="550"/>
      <c r="G239" s="550"/>
      <c r="H239" s="551"/>
      <c r="I239" s="552">
        <f>+I$214+I240+I241+I242+I243+I248</f>
        <v>30</v>
      </c>
      <c r="J239" s="552">
        <f>+J$214+J240+J241+J242+J243+J248</f>
        <v>30</v>
      </c>
      <c r="K239" s="552"/>
      <c r="L239" s="651"/>
      <c r="M239" s="552"/>
      <c r="N239" s="553"/>
      <c r="O239" s="983"/>
      <c r="P239" s="553"/>
      <c r="Q239" s="983"/>
      <c r="R239" s="553"/>
      <c r="S239" s="553"/>
      <c r="T239" s="553"/>
      <c r="U239" s="553"/>
      <c r="V239" s="554"/>
      <c r="W239" s="555"/>
      <c r="X239" s="555"/>
      <c r="Y239" s="555"/>
      <c r="Z239" s="556"/>
      <c r="AA239" s="549"/>
      <c r="AB239" s="557"/>
      <c r="AC239" s="1432"/>
      <c r="AD239" s="1498"/>
      <c r="AE239" s="1499"/>
      <c r="AF239" s="1456"/>
      <c r="AG239" s="557"/>
      <c r="AH239" s="557"/>
      <c r="AI239" s="557"/>
      <c r="AJ239" s="559"/>
      <c r="AK239" s="557"/>
      <c r="AL239" s="557"/>
      <c r="AM239" s="557"/>
      <c r="AN239" s="560"/>
    </row>
    <row r="240" spans="1:60" ht="75" customHeight="1" x14ac:dyDescent="0.2">
      <c r="A240" s="294"/>
      <c r="B240" s="294" t="s">
        <v>861</v>
      </c>
      <c r="C240" s="308" t="s">
        <v>238</v>
      </c>
      <c r="D240" s="419" t="s">
        <v>976</v>
      </c>
      <c r="E240" s="297" t="s">
        <v>120</v>
      </c>
      <c r="F240" s="297" t="s">
        <v>102</v>
      </c>
      <c r="G240" s="297" t="s">
        <v>681</v>
      </c>
      <c r="H240" s="296"/>
      <c r="I240" s="297">
        <v>3</v>
      </c>
      <c r="J240" s="297">
        <v>3</v>
      </c>
      <c r="K240" s="474" t="s">
        <v>920</v>
      </c>
      <c r="L240" s="615" t="s">
        <v>779</v>
      </c>
      <c r="M240" s="493"/>
      <c r="N240" s="298">
        <v>24</v>
      </c>
      <c r="O240" s="964"/>
      <c r="P240" s="298"/>
      <c r="Q240" s="764"/>
      <c r="R240" s="299"/>
      <c r="S240" s="299"/>
      <c r="T240" s="1318" t="s">
        <v>1278</v>
      </c>
      <c r="U240" s="1328" t="s">
        <v>1278</v>
      </c>
      <c r="V240" s="645">
        <v>1</v>
      </c>
      <c r="W240" s="640" t="s">
        <v>394</v>
      </c>
      <c r="X240" s="640" t="s">
        <v>312</v>
      </c>
      <c r="Y240" s="640" t="s">
        <v>351</v>
      </c>
      <c r="Z240" s="608">
        <v>1</v>
      </c>
      <c r="AA240" s="386" t="s">
        <v>314</v>
      </c>
      <c r="AB240" s="386" t="s">
        <v>312</v>
      </c>
      <c r="AC240" s="1441" t="s">
        <v>351</v>
      </c>
      <c r="AD240" s="1495" t="s">
        <v>1255</v>
      </c>
      <c r="AE240" s="1486" t="str">
        <f t="shared" ref="AE240:AE242" si="32">+AD240</f>
        <v xml:space="preserve">100% CT= DM devoir maison en temps libre
plusieurs jours pour composer
dépôt sujet et restitution copie sur CELENE </v>
      </c>
      <c r="AF240" s="1469">
        <v>1</v>
      </c>
      <c r="AG240" s="640" t="s">
        <v>314</v>
      </c>
      <c r="AH240" s="640" t="s">
        <v>312</v>
      </c>
      <c r="AI240" s="640" t="s">
        <v>351</v>
      </c>
      <c r="AJ240" s="608">
        <v>1</v>
      </c>
      <c r="AK240" s="386" t="s">
        <v>314</v>
      </c>
      <c r="AL240" s="386" t="s">
        <v>312</v>
      </c>
      <c r="AM240" s="460" t="s">
        <v>351</v>
      </c>
      <c r="AN240" s="464" t="s">
        <v>626</v>
      </c>
      <c r="BH240" s="493"/>
    </row>
    <row r="241" spans="1:60" ht="153" x14ac:dyDescent="0.2">
      <c r="A241" s="294"/>
      <c r="B241" s="294" t="s">
        <v>410</v>
      </c>
      <c r="C241" s="308" t="s">
        <v>240</v>
      </c>
      <c r="D241" s="419" t="s">
        <v>977</v>
      </c>
      <c r="E241" s="297" t="s">
        <v>120</v>
      </c>
      <c r="F241" s="297" t="s">
        <v>102</v>
      </c>
      <c r="G241" s="297" t="s">
        <v>681</v>
      </c>
      <c r="H241" s="296"/>
      <c r="I241" s="297">
        <v>2</v>
      </c>
      <c r="J241" s="297">
        <v>2</v>
      </c>
      <c r="K241" s="911" t="s">
        <v>1211</v>
      </c>
      <c r="L241" s="615" t="s">
        <v>945</v>
      </c>
      <c r="M241" s="493"/>
      <c r="N241" s="298">
        <v>24</v>
      </c>
      <c r="O241" s="964"/>
      <c r="P241" s="298"/>
      <c r="Q241" s="764"/>
      <c r="R241" s="299"/>
      <c r="S241" s="299"/>
      <c r="T241" s="1318" t="s">
        <v>1221</v>
      </c>
      <c r="U241" s="1328" t="s">
        <v>1279</v>
      </c>
      <c r="V241" s="912" t="s">
        <v>689</v>
      </c>
      <c r="W241" s="913" t="s">
        <v>316</v>
      </c>
      <c r="X241" s="913" t="s">
        <v>320</v>
      </c>
      <c r="Y241" s="913" t="s">
        <v>1128</v>
      </c>
      <c r="Z241" s="608">
        <v>1</v>
      </c>
      <c r="AA241" s="386" t="s">
        <v>314</v>
      </c>
      <c r="AB241" s="386" t="s">
        <v>312</v>
      </c>
      <c r="AC241" s="1446" t="s">
        <v>351</v>
      </c>
      <c r="AD241" s="1495" t="s">
        <v>1189</v>
      </c>
      <c r="AE241" s="1486" t="str">
        <f t="shared" si="32"/>
        <v xml:space="preserve">100% CT= DM devoir maison en temps libre
plusieurs jours pour composer
dépôt sujet sur CELENE </v>
      </c>
      <c r="AF241" s="1469">
        <v>1</v>
      </c>
      <c r="AG241" s="640" t="s">
        <v>314</v>
      </c>
      <c r="AH241" s="640" t="s">
        <v>312</v>
      </c>
      <c r="AI241" s="914" t="s">
        <v>351</v>
      </c>
      <c r="AJ241" s="608">
        <v>1</v>
      </c>
      <c r="AK241" s="386" t="s">
        <v>314</v>
      </c>
      <c r="AL241" s="386" t="s">
        <v>312</v>
      </c>
      <c r="AM241" s="914" t="s">
        <v>351</v>
      </c>
      <c r="AN241" s="464" t="s">
        <v>627</v>
      </c>
      <c r="BH241" s="493"/>
    </row>
    <row r="242" spans="1:60" ht="78.75" customHeight="1" x14ac:dyDescent="0.2">
      <c r="A242" s="294"/>
      <c r="B242" s="294" t="s">
        <v>862</v>
      </c>
      <c r="C242" s="308" t="s">
        <v>241</v>
      </c>
      <c r="D242" s="419" t="s">
        <v>978</v>
      </c>
      <c r="E242" s="297" t="s">
        <v>120</v>
      </c>
      <c r="F242" s="297" t="s">
        <v>946</v>
      </c>
      <c r="G242" s="297" t="s">
        <v>681</v>
      </c>
      <c r="H242" s="296"/>
      <c r="I242" s="297">
        <v>2</v>
      </c>
      <c r="J242" s="297">
        <v>2</v>
      </c>
      <c r="K242" s="474" t="s">
        <v>805</v>
      </c>
      <c r="L242" s="615">
        <v>22</v>
      </c>
      <c r="M242" s="493"/>
      <c r="N242" s="298">
        <v>24</v>
      </c>
      <c r="O242" s="964"/>
      <c r="P242" s="298"/>
      <c r="Q242" s="764"/>
      <c r="R242" s="299"/>
      <c r="S242" s="299"/>
      <c r="T242" s="1328" t="s">
        <v>1280</v>
      </c>
      <c r="U242" s="1318" t="s">
        <v>1175</v>
      </c>
      <c r="V242" s="640" t="s">
        <v>689</v>
      </c>
      <c r="W242" s="640" t="s">
        <v>348</v>
      </c>
      <c r="X242" s="640" t="s">
        <v>315</v>
      </c>
      <c r="Y242" s="640" t="s">
        <v>411</v>
      </c>
      <c r="Z242" s="608">
        <v>1</v>
      </c>
      <c r="AA242" s="386" t="s">
        <v>314</v>
      </c>
      <c r="AB242" s="386" t="s">
        <v>315</v>
      </c>
      <c r="AC242" s="1441" t="s">
        <v>370</v>
      </c>
      <c r="AD242" s="1495" t="s">
        <v>1190</v>
      </c>
      <c r="AE242" s="1486" t="str">
        <f t="shared" si="32"/>
        <v>100% CT= DM  sur CELENE en temps limité 4H</v>
      </c>
      <c r="AF242" s="1469">
        <v>1</v>
      </c>
      <c r="AG242" s="640" t="s">
        <v>314</v>
      </c>
      <c r="AH242" s="640" t="s">
        <v>315</v>
      </c>
      <c r="AI242" s="640" t="s">
        <v>370</v>
      </c>
      <c r="AJ242" s="608">
        <v>1</v>
      </c>
      <c r="AK242" s="386" t="s">
        <v>314</v>
      </c>
      <c r="AL242" s="386" t="s">
        <v>315</v>
      </c>
      <c r="AM242" s="460" t="s">
        <v>370</v>
      </c>
      <c r="AN242" s="464" t="s">
        <v>628</v>
      </c>
      <c r="BH242" s="493"/>
    </row>
    <row r="243" spans="1:60" s="567" customFormat="1" ht="34.5" customHeight="1" x14ac:dyDescent="0.2">
      <c r="A243" s="524" t="s">
        <v>876</v>
      </c>
      <c r="B243" s="524" t="s">
        <v>409</v>
      </c>
      <c r="C243" s="525" t="s">
        <v>865</v>
      </c>
      <c r="D243" s="526"/>
      <c r="E243" s="526" t="s">
        <v>676</v>
      </c>
      <c r="F243" s="526"/>
      <c r="G243" s="527"/>
      <c r="H243" s="528" t="s">
        <v>692</v>
      </c>
      <c r="I243" s="529">
        <v>3</v>
      </c>
      <c r="J243" s="528">
        <v>3</v>
      </c>
      <c r="K243" s="529"/>
      <c r="L243" s="599"/>
      <c r="M243" s="529"/>
      <c r="N243" s="528"/>
      <c r="O243" s="977"/>
      <c r="P243" s="561"/>
      <c r="Q243" s="1002"/>
      <c r="R243" s="561"/>
      <c r="S243" s="561"/>
      <c r="T243" s="561"/>
      <c r="U243" s="561"/>
      <c r="V243" s="531"/>
      <c r="W243" s="562"/>
      <c r="X243" s="562"/>
      <c r="Y243" s="562"/>
      <c r="Z243" s="563"/>
      <c r="AA243" s="564"/>
      <c r="AB243" s="564"/>
      <c r="AC243" s="1444"/>
      <c r="AD243" s="1532"/>
      <c r="AE243" s="1533"/>
      <c r="AF243" s="1467"/>
      <c r="AG243" s="564"/>
      <c r="AH243" s="564"/>
      <c r="AI243" s="564"/>
      <c r="AJ243" s="565"/>
      <c r="AK243" s="564"/>
      <c r="AL243" s="564"/>
      <c r="AM243" s="564"/>
      <c r="AN243" s="566"/>
    </row>
    <row r="244" spans="1:60" ht="34.5" customHeight="1" x14ac:dyDescent="0.2">
      <c r="A244" s="292"/>
      <c r="B244" s="385" t="s">
        <v>871</v>
      </c>
      <c r="C244" s="308" t="s">
        <v>872</v>
      </c>
      <c r="D244" s="419" t="s">
        <v>979</v>
      </c>
      <c r="E244" s="297" t="s">
        <v>120</v>
      </c>
      <c r="F244" s="297" t="s">
        <v>102</v>
      </c>
      <c r="G244" s="297" t="s">
        <v>102</v>
      </c>
      <c r="H244" s="296"/>
      <c r="I244" s="298">
        <v>3</v>
      </c>
      <c r="J244" s="298">
        <v>3</v>
      </c>
      <c r="K244" s="489" t="s">
        <v>936</v>
      </c>
      <c r="L244" s="643" t="s">
        <v>706</v>
      </c>
      <c r="M244" s="505"/>
      <c r="N244" s="298">
        <v>30</v>
      </c>
      <c r="O244" s="964"/>
      <c r="P244" s="298"/>
      <c r="Q244" s="764"/>
      <c r="R244" s="299"/>
      <c r="S244" s="299"/>
      <c r="T244" s="959" t="s">
        <v>375</v>
      </c>
      <c r="U244" s="959" t="s">
        <v>375</v>
      </c>
      <c r="V244" s="640" t="s">
        <v>375</v>
      </c>
      <c r="W244" s="640" t="s">
        <v>375</v>
      </c>
      <c r="X244" s="640" t="s">
        <v>375</v>
      </c>
      <c r="Y244" s="640" t="s">
        <v>375</v>
      </c>
      <c r="Z244" s="386" t="s">
        <v>375</v>
      </c>
      <c r="AA244" s="386" t="s">
        <v>375</v>
      </c>
      <c r="AB244" s="386" t="s">
        <v>375</v>
      </c>
      <c r="AC244" s="1441" t="s">
        <v>375</v>
      </c>
      <c r="AD244" s="1504" t="s">
        <v>375</v>
      </c>
      <c r="AE244" s="1486" t="str">
        <f t="shared" ref="AE244:AE247" si="33">+AD244</f>
        <v>voir modalités en DEG</v>
      </c>
      <c r="AF244" s="1465" t="s">
        <v>375</v>
      </c>
      <c r="AG244" s="640" t="s">
        <v>375</v>
      </c>
      <c r="AH244" s="640" t="s">
        <v>375</v>
      </c>
      <c r="AI244" s="640" t="s">
        <v>375</v>
      </c>
      <c r="AJ244" s="386" t="s">
        <v>375</v>
      </c>
      <c r="AK244" s="386" t="s">
        <v>375</v>
      </c>
      <c r="AL244" s="386" t="s">
        <v>375</v>
      </c>
      <c r="AM244" s="460" t="s">
        <v>375</v>
      </c>
      <c r="AN244" s="464"/>
      <c r="BH244" s="505"/>
    </row>
    <row r="245" spans="1:60" ht="34.5" customHeight="1" x14ac:dyDescent="0.2">
      <c r="A245" s="292"/>
      <c r="B245" s="385" t="s">
        <v>873</v>
      </c>
      <c r="C245" s="308" t="s">
        <v>937</v>
      </c>
      <c r="D245" s="419" t="s">
        <v>980</v>
      </c>
      <c r="E245" s="297" t="s">
        <v>120</v>
      </c>
      <c r="F245" s="297" t="s">
        <v>102</v>
      </c>
      <c r="G245" s="297" t="s">
        <v>102</v>
      </c>
      <c r="H245" s="296"/>
      <c r="I245" s="298">
        <v>3</v>
      </c>
      <c r="J245" s="298">
        <v>3</v>
      </c>
      <c r="K245" s="476" t="s">
        <v>810</v>
      </c>
      <c r="L245" s="643" t="s">
        <v>707</v>
      </c>
      <c r="M245" s="505"/>
      <c r="N245" s="298">
        <v>30</v>
      </c>
      <c r="O245" s="964"/>
      <c r="P245" s="298"/>
      <c r="Q245" s="764"/>
      <c r="R245" s="299"/>
      <c r="S245" s="299"/>
      <c r="T245" s="959" t="s">
        <v>375</v>
      </c>
      <c r="U245" s="959" t="s">
        <v>375</v>
      </c>
      <c r="V245" s="640" t="s">
        <v>375</v>
      </c>
      <c r="W245" s="640" t="s">
        <v>375</v>
      </c>
      <c r="X245" s="640" t="s">
        <v>375</v>
      </c>
      <c r="Y245" s="640" t="s">
        <v>375</v>
      </c>
      <c r="Z245" s="386" t="s">
        <v>375</v>
      </c>
      <c r="AA245" s="386" t="s">
        <v>375</v>
      </c>
      <c r="AB245" s="386" t="s">
        <v>375</v>
      </c>
      <c r="AC245" s="1441" t="s">
        <v>375</v>
      </c>
      <c r="AD245" s="1504" t="s">
        <v>375</v>
      </c>
      <c r="AE245" s="1486" t="str">
        <f t="shared" si="33"/>
        <v>voir modalités en DEG</v>
      </c>
      <c r="AF245" s="1465" t="s">
        <v>375</v>
      </c>
      <c r="AG245" s="640" t="s">
        <v>375</v>
      </c>
      <c r="AH245" s="640" t="s">
        <v>375</v>
      </c>
      <c r="AI245" s="640" t="s">
        <v>375</v>
      </c>
      <c r="AJ245" s="386" t="s">
        <v>375</v>
      </c>
      <c r="AK245" s="386" t="s">
        <v>375</v>
      </c>
      <c r="AL245" s="386" t="s">
        <v>375</v>
      </c>
      <c r="AM245" s="460" t="s">
        <v>375</v>
      </c>
      <c r="AN245" s="464"/>
      <c r="BH245" s="505"/>
    </row>
    <row r="246" spans="1:60" ht="34.5" customHeight="1" x14ac:dyDescent="0.2">
      <c r="A246" s="292"/>
      <c r="B246" s="385" t="s">
        <v>875</v>
      </c>
      <c r="C246" s="308" t="s">
        <v>938</v>
      </c>
      <c r="D246" s="419" t="s">
        <v>981</v>
      </c>
      <c r="E246" s="297" t="s">
        <v>120</v>
      </c>
      <c r="F246" s="297" t="s">
        <v>102</v>
      </c>
      <c r="G246" s="297" t="s">
        <v>102</v>
      </c>
      <c r="H246" s="296"/>
      <c r="I246" s="298">
        <v>3</v>
      </c>
      <c r="J246" s="298">
        <v>3</v>
      </c>
      <c r="K246" s="476" t="s">
        <v>939</v>
      </c>
      <c r="L246" s="643" t="s">
        <v>707</v>
      </c>
      <c r="M246" s="505"/>
      <c r="N246" s="298">
        <v>30</v>
      </c>
      <c r="O246" s="964"/>
      <c r="P246" s="298"/>
      <c r="Q246" s="764"/>
      <c r="R246" s="299"/>
      <c r="S246" s="299"/>
      <c r="T246" s="959" t="s">
        <v>375</v>
      </c>
      <c r="U246" s="959" t="s">
        <v>375</v>
      </c>
      <c r="V246" s="640" t="s">
        <v>375</v>
      </c>
      <c r="W246" s="640" t="s">
        <v>375</v>
      </c>
      <c r="X246" s="640" t="s">
        <v>375</v>
      </c>
      <c r="Y246" s="640" t="s">
        <v>375</v>
      </c>
      <c r="Z246" s="386" t="s">
        <v>375</v>
      </c>
      <c r="AA246" s="386" t="s">
        <v>375</v>
      </c>
      <c r="AB246" s="386" t="s">
        <v>375</v>
      </c>
      <c r="AC246" s="1441" t="s">
        <v>375</v>
      </c>
      <c r="AD246" s="1504" t="s">
        <v>375</v>
      </c>
      <c r="AE246" s="1486" t="str">
        <f t="shared" si="33"/>
        <v>voir modalités en DEG</v>
      </c>
      <c r="AF246" s="1465" t="s">
        <v>375</v>
      </c>
      <c r="AG246" s="640" t="s">
        <v>375</v>
      </c>
      <c r="AH246" s="640" t="s">
        <v>375</v>
      </c>
      <c r="AI246" s="640" t="s">
        <v>375</v>
      </c>
      <c r="AJ246" s="386" t="s">
        <v>375</v>
      </c>
      <c r="AK246" s="386" t="s">
        <v>375</v>
      </c>
      <c r="AL246" s="386" t="s">
        <v>375</v>
      </c>
      <c r="AM246" s="460" t="s">
        <v>375</v>
      </c>
      <c r="AN246" s="464"/>
      <c r="BH246" s="505"/>
    </row>
    <row r="247" spans="1:60" ht="34.5" customHeight="1" x14ac:dyDescent="0.2">
      <c r="A247" s="292"/>
      <c r="B247" s="385" t="s">
        <v>874</v>
      </c>
      <c r="C247" s="308" t="s">
        <v>244</v>
      </c>
      <c r="D247" s="419" t="s">
        <v>982</v>
      </c>
      <c r="E247" s="297" t="s">
        <v>120</v>
      </c>
      <c r="F247" s="297" t="s">
        <v>102</v>
      </c>
      <c r="G247" s="297" t="s">
        <v>102</v>
      </c>
      <c r="H247" s="296"/>
      <c r="I247" s="298">
        <v>3</v>
      </c>
      <c r="J247" s="298">
        <v>3</v>
      </c>
      <c r="K247" s="476" t="s">
        <v>944</v>
      </c>
      <c r="L247" s="643" t="s">
        <v>707</v>
      </c>
      <c r="M247" s="505"/>
      <c r="N247" s="298">
        <v>30</v>
      </c>
      <c r="O247" s="964"/>
      <c r="P247" s="298"/>
      <c r="Q247" s="764"/>
      <c r="R247" s="299"/>
      <c r="S247" s="299"/>
      <c r="T247" s="959" t="s">
        <v>375</v>
      </c>
      <c r="U247" s="959" t="s">
        <v>375</v>
      </c>
      <c r="V247" s="640" t="s">
        <v>375</v>
      </c>
      <c r="W247" s="640" t="s">
        <v>375</v>
      </c>
      <c r="X247" s="640" t="s">
        <v>375</v>
      </c>
      <c r="Y247" s="640" t="s">
        <v>375</v>
      </c>
      <c r="Z247" s="386" t="s">
        <v>375</v>
      </c>
      <c r="AA247" s="386" t="s">
        <v>375</v>
      </c>
      <c r="AB247" s="386" t="s">
        <v>375</v>
      </c>
      <c r="AC247" s="1441" t="s">
        <v>375</v>
      </c>
      <c r="AD247" s="1504" t="s">
        <v>375</v>
      </c>
      <c r="AE247" s="1486" t="str">
        <f t="shared" si="33"/>
        <v>voir modalités en DEG</v>
      </c>
      <c r="AF247" s="1465" t="s">
        <v>375</v>
      </c>
      <c r="AG247" s="640" t="s">
        <v>375</v>
      </c>
      <c r="AH247" s="640" t="s">
        <v>375</v>
      </c>
      <c r="AI247" s="640" t="s">
        <v>375</v>
      </c>
      <c r="AJ247" s="386" t="s">
        <v>375</v>
      </c>
      <c r="AK247" s="386" t="s">
        <v>375</v>
      </c>
      <c r="AL247" s="386" t="s">
        <v>375</v>
      </c>
      <c r="AM247" s="460" t="s">
        <v>375</v>
      </c>
      <c r="AN247" s="464"/>
      <c r="BH247" s="505"/>
    </row>
    <row r="248" spans="1:60" s="567" customFormat="1" ht="34.5" customHeight="1" x14ac:dyDescent="0.2">
      <c r="A248" s="524" t="s">
        <v>877</v>
      </c>
      <c r="B248" s="524" t="s">
        <v>863</v>
      </c>
      <c r="C248" s="525" t="s">
        <v>864</v>
      </c>
      <c r="D248" s="526"/>
      <c r="E248" s="526" t="s">
        <v>676</v>
      </c>
      <c r="F248" s="526"/>
      <c r="G248" s="527"/>
      <c r="H248" s="528" t="s">
        <v>866</v>
      </c>
      <c r="I248" s="529">
        <v>4</v>
      </c>
      <c r="J248" s="528">
        <v>4</v>
      </c>
      <c r="K248" s="529"/>
      <c r="L248" s="599"/>
      <c r="M248" s="529"/>
      <c r="N248" s="528"/>
      <c r="O248" s="977"/>
      <c r="P248" s="561"/>
      <c r="Q248" s="1002"/>
      <c r="R248" s="561"/>
      <c r="S248" s="561"/>
      <c r="T248" s="561"/>
      <c r="U248" s="561"/>
      <c r="V248" s="561"/>
      <c r="W248" s="563"/>
      <c r="X248" s="563"/>
      <c r="Y248" s="563"/>
      <c r="Z248" s="563"/>
      <c r="AA248" s="564"/>
      <c r="AB248" s="564"/>
      <c r="AC248" s="1444"/>
      <c r="AD248" s="1532"/>
      <c r="AE248" s="1533"/>
      <c r="AF248" s="1470"/>
      <c r="AG248" s="634"/>
      <c r="AH248" s="634"/>
      <c r="AI248" s="634"/>
      <c r="AJ248" s="565"/>
      <c r="AK248" s="564"/>
      <c r="AL248" s="564"/>
      <c r="AM248" s="564"/>
      <c r="AN248" s="566"/>
    </row>
    <row r="249" spans="1:60" ht="34.5" customHeight="1" x14ac:dyDescent="0.2">
      <c r="A249" s="292"/>
      <c r="B249" s="385" t="s">
        <v>867</v>
      </c>
      <c r="C249" s="308" t="s">
        <v>940</v>
      </c>
      <c r="D249" s="419" t="s">
        <v>83</v>
      </c>
      <c r="E249" s="297" t="s">
        <v>120</v>
      </c>
      <c r="F249" s="297" t="s">
        <v>102</v>
      </c>
      <c r="G249" s="297" t="s">
        <v>102</v>
      </c>
      <c r="H249" s="296"/>
      <c r="I249" s="298">
        <v>4</v>
      </c>
      <c r="J249" s="298">
        <v>4</v>
      </c>
      <c r="K249" s="489" t="s">
        <v>936</v>
      </c>
      <c r="L249" s="643" t="s">
        <v>706</v>
      </c>
      <c r="M249" s="496"/>
      <c r="N249" s="298">
        <v>30</v>
      </c>
      <c r="O249" s="964"/>
      <c r="P249" s="298">
        <v>15</v>
      </c>
      <c r="Q249" s="764"/>
      <c r="R249" s="299"/>
      <c r="S249" s="299"/>
      <c r="T249" s="959" t="s">
        <v>375</v>
      </c>
      <c r="U249" s="959" t="s">
        <v>375</v>
      </c>
      <c r="V249" s="640" t="s">
        <v>375</v>
      </c>
      <c r="W249" s="640" t="s">
        <v>375</v>
      </c>
      <c r="X249" s="640" t="s">
        <v>375</v>
      </c>
      <c r="Y249" s="640" t="s">
        <v>375</v>
      </c>
      <c r="Z249" s="386" t="s">
        <v>375</v>
      </c>
      <c r="AA249" s="386" t="s">
        <v>375</v>
      </c>
      <c r="AB249" s="386" t="s">
        <v>375</v>
      </c>
      <c r="AC249" s="1441" t="s">
        <v>375</v>
      </c>
      <c r="AD249" s="1504" t="s">
        <v>375</v>
      </c>
      <c r="AE249" s="1486" t="str">
        <f t="shared" ref="AE249:AE252" si="34">+AD249</f>
        <v>voir modalités en DEG</v>
      </c>
      <c r="AF249" s="1465" t="s">
        <v>375</v>
      </c>
      <c r="AG249" s="640" t="s">
        <v>375</v>
      </c>
      <c r="AH249" s="640" t="s">
        <v>375</v>
      </c>
      <c r="AI249" s="640" t="s">
        <v>375</v>
      </c>
      <c r="AJ249" s="386" t="s">
        <v>375</v>
      </c>
      <c r="AK249" s="386" t="s">
        <v>375</v>
      </c>
      <c r="AL249" s="386" t="s">
        <v>375</v>
      </c>
      <c r="AM249" s="460" t="s">
        <v>375</v>
      </c>
      <c r="AN249" s="464"/>
      <c r="BH249" s="496"/>
    </row>
    <row r="250" spans="1:60" ht="34.5" customHeight="1" x14ac:dyDescent="0.2">
      <c r="A250" s="292"/>
      <c r="B250" s="385" t="s">
        <v>868</v>
      </c>
      <c r="C250" s="308" t="s">
        <v>943</v>
      </c>
      <c r="D250" s="419" t="s">
        <v>83</v>
      </c>
      <c r="E250" s="297" t="s">
        <v>120</v>
      </c>
      <c r="F250" s="297" t="s">
        <v>102</v>
      </c>
      <c r="G250" s="297" t="s">
        <v>102</v>
      </c>
      <c r="H250" s="296"/>
      <c r="I250" s="298">
        <v>4</v>
      </c>
      <c r="J250" s="298">
        <v>4</v>
      </c>
      <c r="K250" s="476" t="s">
        <v>810</v>
      </c>
      <c r="L250" s="643" t="s">
        <v>707</v>
      </c>
      <c r="M250" s="496"/>
      <c r="N250" s="298">
        <v>30</v>
      </c>
      <c r="O250" s="964"/>
      <c r="P250" s="298">
        <v>15</v>
      </c>
      <c r="Q250" s="764"/>
      <c r="R250" s="299"/>
      <c r="S250" s="299"/>
      <c r="T250" s="959" t="s">
        <v>375</v>
      </c>
      <c r="U250" s="959" t="s">
        <v>375</v>
      </c>
      <c r="V250" s="640" t="s">
        <v>375</v>
      </c>
      <c r="W250" s="640" t="s">
        <v>375</v>
      </c>
      <c r="X250" s="640" t="s">
        <v>375</v>
      </c>
      <c r="Y250" s="640" t="s">
        <v>375</v>
      </c>
      <c r="Z250" s="386" t="s">
        <v>375</v>
      </c>
      <c r="AA250" s="386" t="s">
        <v>375</v>
      </c>
      <c r="AB250" s="386" t="s">
        <v>375</v>
      </c>
      <c r="AC250" s="1441" t="s">
        <v>375</v>
      </c>
      <c r="AD250" s="1504" t="s">
        <v>375</v>
      </c>
      <c r="AE250" s="1486" t="str">
        <f t="shared" si="34"/>
        <v>voir modalités en DEG</v>
      </c>
      <c r="AF250" s="1465" t="s">
        <v>375</v>
      </c>
      <c r="AG250" s="640" t="s">
        <v>375</v>
      </c>
      <c r="AH250" s="640" t="s">
        <v>375</v>
      </c>
      <c r="AI250" s="640" t="s">
        <v>375</v>
      </c>
      <c r="AJ250" s="386" t="s">
        <v>375</v>
      </c>
      <c r="AK250" s="386" t="s">
        <v>375</v>
      </c>
      <c r="AL250" s="386" t="s">
        <v>375</v>
      </c>
      <c r="AM250" s="460" t="s">
        <v>375</v>
      </c>
      <c r="AN250" s="464"/>
      <c r="BH250" s="496"/>
    </row>
    <row r="251" spans="1:60" ht="34.5" customHeight="1" x14ac:dyDescent="0.2">
      <c r="A251" s="292"/>
      <c r="B251" s="385" t="s">
        <v>870</v>
      </c>
      <c r="C251" s="308" t="s">
        <v>942</v>
      </c>
      <c r="D251" s="419" t="s">
        <v>83</v>
      </c>
      <c r="E251" s="297" t="s">
        <v>120</v>
      </c>
      <c r="F251" s="297" t="s">
        <v>102</v>
      </c>
      <c r="G251" s="297" t="s">
        <v>102</v>
      </c>
      <c r="H251" s="296"/>
      <c r="I251" s="298">
        <v>4</v>
      </c>
      <c r="J251" s="298">
        <v>4</v>
      </c>
      <c r="K251" s="476" t="s">
        <v>939</v>
      </c>
      <c r="L251" s="643" t="s">
        <v>707</v>
      </c>
      <c r="M251" s="496"/>
      <c r="N251" s="298">
        <v>30</v>
      </c>
      <c r="O251" s="964"/>
      <c r="P251" s="298">
        <v>15</v>
      </c>
      <c r="Q251" s="764"/>
      <c r="R251" s="299"/>
      <c r="S251" s="299"/>
      <c r="T251" s="959" t="s">
        <v>375</v>
      </c>
      <c r="U251" s="959" t="s">
        <v>375</v>
      </c>
      <c r="V251" s="640" t="s">
        <v>375</v>
      </c>
      <c r="W251" s="640" t="s">
        <v>375</v>
      </c>
      <c r="X251" s="640" t="s">
        <v>375</v>
      </c>
      <c r="Y251" s="640" t="s">
        <v>375</v>
      </c>
      <c r="Z251" s="386" t="s">
        <v>375</v>
      </c>
      <c r="AA251" s="386" t="s">
        <v>375</v>
      </c>
      <c r="AB251" s="386" t="s">
        <v>375</v>
      </c>
      <c r="AC251" s="1441" t="s">
        <v>375</v>
      </c>
      <c r="AD251" s="1504" t="s">
        <v>375</v>
      </c>
      <c r="AE251" s="1486" t="str">
        <f t="shared" si="34"/>
        <v>voir modalités en DEG</v>
      </c>
      <c r="AF251" s="1465" t="s">
        <v>375</v>
      </c>
      <c r="AG251" s="640" t="s">
        <v>375</v>
      </c>
      <c r="AH251" s="640" t="s">
        <v>375</v>
      </c>
      <c r="AI251" s="640" t="s">
        <v>375</v>
      </c>
      <c r="AJ251" s="386" t="s">
        <v>375</v>
      </c>
      <c r="AK251" s="386" t="s">
        <v>375</v>
      </c>
      <c r="AL251" s="386" t="s">
        <v>375</v>
      </c>
      <c r="AM251" s="460" t="s">
        <v>375</v>
      </c>
      <c r="AN251" s="464"/>
      <c r="BH251" s="496"/>
    </row>
    <row r="252" spans="1:60" ht="34.5" customHeight="1" x14ac:dyDescent="0.2">
      <c r="A252" s="292"/>
      <c r="B252" s="385" t="s">
        <v>869</v>
      </c>
      <c r="C252" s="308" t="s">
        <v>941</v>
      </c>
      <c r="D252" s="419" t="s">
        <v>83</v>
      </c>
      <c r="E252" s="297" t="s">
        <v>120</v>
      </c>
      <c r="F252" s="297" t="s">
        <v>102</v>
      </c>
      <c r="G252" s="297" t="s">
        <v>102</v>
      </c>
      <c r="H252" s="296"/>
      <c r="I252" s="298">
        <v>4</v>
      </c>
      <c r="J252" s="298">
        <v>4</v>
      </c>
      <c r="K252" s="476" t="s">
        <v>944</v>
      </c>
      <c r="L252" s="643" t="s">
        <v>707</v>
      </c>
      <c r="M252" s="496"/>
      <c r="N252" s="298">
        <v>30</v>
      </c>
      <c r="O252" s="964"/>
      <c r="P252" s="298">
        <v>15</v>
      </c>
      <c r="Q252" s="764"/>
      <c r="R252" s="299"/>
      <c r="S252" s="299"/>
      <c r="T252" s="959" t="s">
        <v>375</v>
      </c>
      <c r="U252" s="959" t="s">
        <v>375</v>
      </c>
      <c r="V252" s="640" t="s">
        <v>375</v>
      </c>
      <c r="W252" s="640" t="s">
        <v>375</v>
      </c>
      <c r="X252" s="640" t="s">
        <v>375</v>
      </c>
      <c r="Y252" s="640" t="s">
        <v>375</v>
      </c>
      <c r="Z252" s="386" t="s">
        <v>375</v>
      </c>
      <c r="AA252" s="386" t="s">
        <v>375</v>
      </c>
      <c r="AB252" s="386" t="s">
        <v>375</v>
      </c>
      <c r="AC252" s="1441" t="s">
        <v>375</v>
      </c>
      <c r="AD252" s="1504" t="s">
        <v>375</v>
      </c>
      <c r="AE252" s="1486" t="str">
        <f t="shared" si="34"/>
        <v>voir modalités en DEG</v>
      </c>
      <c r="AF252" s="1465" t="s">
        <v>375</v>
      </c>
      <c r="AG252" s="640" t="s">
        <v>375</v>
      </c>
      <c r="AH252" s="640" t="s">
        <v>375</v>
      </c>
      <c r="AI252" s="640" t="s">
        <v>375</v>
      </c>
      <c r="AJ252" s="386" t="s">
        <v>375</v>
      </c>
      <c r="AK252" s="386" t="s">
        <v>375</v>
      </c>
      <c r="AL252" s="386" t="s">
        <v>375</v>
      </c>
      <c r="AM252" s="460" t="s">
        <v>375</v>
      </c>
      <c r="AN252" s="464"/>
      <c r="BH252" s="496"/>
    </row>
  </sheetData>
  <autoFilter ref="B1:B252"/>
  <mergeCells count="73">
    <mergeCell ref="AD98:AD100"/>
    <mergeCell ref="AE98:AE100"/>
    <mergeCell ref="T1:U2"/>
    <mergeCell ref="U98:U100"/>
    <mergeCell ref="T98:T100"/>
    <mergeCell ref="V36:Y36"/>
    <mergeCell ref="Z36:AC36"/>
    <mergeCell ref="Z2:AC2"/>
    <mergeCell ref="V6:Y6"/>
    <mergeCell ref="Z6:AC6"/>
    <mergeCell ref="AL168:AM168"/>
    <mergeCell ref="AL169:AM169"/>
    <mergeCell ref="AJ98:AJ100"/>
    <mergeCell ref="AK98:AK100"/>
    <mergeCell ref="AL98:AL100"/>
    <mergeCell ref="AM98:AM100"/>
    <mergeCell ref="C131:L131"/>
    <mergeCell ref="AL167:AM167"/>
    <mergeCell ref="AB98:AB100"/>
    <mergeCell ref="AC98:AC100"/>
    <mergeCell ref="AF98:AF100"/>
    <mergeCell ref="AG98:AG100"/>
    <mergeCell ref="AH98:AH100"/>
    <mergeCell ref="AI98:AI100"/>
    <mergeCell ref="V98:V100"/>
    <mergeCell ref="W98:W100"/>
    <mergeCell ref="X98:X100"/>
    <mergeCell ref="Y98:Y100"/>
    <mergeCell ref="Z98:Z100"/>
    <mergeCell ref="AA98:AA100"/>
    <mergeCell ref="I98:I100"/>
    <mergeCell ref="J98:J100"/>
    <mergeCell ref="C44:L44"/>
    <mergeCell ref="C89:L89"/>
    <mergeCell ref="C90:L90"/>
    <mergeCell ref="C91:L91"/>
    <mergeCell ref="C92:L92"/>
    <mergeCell ref="C42:L42"/>
    <mergeCell ref="C43:L43"/>
    <mergeCell ref="V16:Y16"/>
    <mergeCell ref="Z16:AC16"/>
    <mergeCell ref="AF16:AI16"/>
    <mergeCell ref="V26:Y26"/>
    <mergeCell ref="Z26:AC26"/>
    <mergeCell ref="AF26:AI26"/>
    <mergeCell ref="AF6:AI6"/>
    <mergeCell ref="AF36:AI36"/>
    <mergeCell ref="C41:L41"/>
    <mergeCell ref="M1:M3"/>
    <mergeCell ref="N1:S1"/>
    <mergeCell ref="V1:AC1"/>
    <mergeCell ref="AF1:AM1"/>
    <mergeCell ref="V2:Y2"/>
    <mergeCell ref="N2:O2"/>
    <mergeCell ref="P2:Q2"/>
    <mergeCell ref="R2:S2"/>
    <mergeCell ref="L1:L3"/>
    <mergeCell ref="F1:F3"/>
    <mergeCell ref="G1:G3"/>
    <mergeCell ref="H1:H3"/>
    <mergeCell ref="I1:I3"/>
    <mergeCell ref="AN1:AN3"/>
    <mergeCell ref="AF2:AI2"/>
    <mergeCell ref="AJ2:AM2"/>
    <mergeCell ref="AD1:AE2"/>
    <mergeCell ref="BH1:BH3"/>
    <mergeCell ref="J1:J3"/>
    <mergeCell ref="K1:K3"/>
    <mergeCell ref="A1:A3"/>
    <mergeCell ref="B1:B3"/>
    <mergeCell ref="C1:C3"/>
    <mergeCell ref="D1:D3"/>
    <mergeCell ref="E1:E3"/>
  </mergeCells>
  <dataValidations count="6">
    <dataValidation type="list" allowBlank="1" showInputMessage="1" showErrorMessage="1" sqref="W117 AA117 AK117 AG117">
      <formula1>moda</formula1>
    </dataValidation>
    <dataValidation type="list" allowBlank="1" showInputMessage="1" showErrorMessage="1" sqref="X117 AB117 AL117 AH117">
      <formula1>natu</formula1>
    </dataValidation>
    <dataValidation type="list" allowBlank="1" showInputMessage="1" showErrorMessage="1" sqref="E144:E145 E194 E136 E98:E101 E111:E112">
      <formula1>Type_UE_licence_2_3</formula1>
    </dataValidation>
    <dataValidation type="list" allowBlank="1" showInputMessage="1" showErrorMessage="1" sqref="AH137:AH139 X137:X139 AB7:AB15 AH102:AH104 X102:X104 AB17:AB25 AB27:AB35 AH37:AH41 AH7:AH15 AH17:AH25 AH27:AH35 AL27:AL35 X37:X41 AL7:AL15 AK17:AL25 AK38 AK40:AK41 X7:X15 X17:X25 X27:X35 AB37:AB41">
      <formula1>Nature2</formula1>
    </dataValidation>
    <dataValidation type="list" allowBlank="1" showInputMessage="1" showErrorMessage="1" sqref="AL151:AL153 X229:X230 AH229:AH230 AB229:AB230 AL229:AL230 X225:X227 AL225:AL227 AB225:AB227 AH225:AH227 AL233:AL234 AB233:AB234 AH233:AH234 X233:X234 AB237:AB238 AH237:AH238 X237:X238 AL115:AL116 AB215:AB217 AH219:AH221 AB219:AB221 AL219:AL221 X219:X221 X135 AL137:AL139 AB137:AB139 X141:X145 X156:X158 AL156:AL158 AH147:AH148 X147:X148 AL147:AL148 AB147:AB148 AB156:AB158 AL175:AL176 AH175:AH176 X175:X176 AB175:AB176 AL135 AB141:AB145 AB135 AH141:AH145 X115:X116 AH106:AH107 AL106:AL107 AL102:AL104 AB102:AB104 AL97:AL98 AB97:AB98 AH97:AH98 X97:X98 AL109:AL112 X109:X112 AH109:AH112 AB109:AB112 AB106:AB107 AB115:AB116 AB240:AB242 X106:X107 AH120:AH122 AL120:AL122 AB120:AB122 X120:X122 AL141:AL145 AH129 X129 AL129 AB129 AH240:AH242 AH156:AH158 AH135 X178:X180 AL178:AL180 AB178:AB180 X188:X189 AH188:AH189 AB188:AB189 AB184:AB186 AL197:AL199 X197:X199 AB197:AB199 AH197:AH199 AH178:AH180 AH192:AH194 AL237:AL238 AB192:AB194 X184:X186 AL184:AL186 AH184:AH186 AL188:AL189 AL192:AL194 X215:X217 AL215:AL217 AH215:AH217 AL240:AL242 X192:X194 AB151:AB153 AH151:AH153 X151:X153 X240:X242">
      <formula1>nat</formula1>
    </dataValidation>
    <dataValidation type="list" allowBlank="1" showInputMessage="1" showErrorMessage="1" sqref="AK151:AK153 W229:W230 AG229:AG230 AA229:AA230 AK229:AK230 W225:W227 AK225:AK227 AA225:AA227 AK233:AK234 AA233:AA234 AG233:AG234 W233:W234 AA237:AA238 AG225:AG227 AG237:AG238 W237:W238 AK237:AK238 AK219:AK221 W219:W221 AA215:AA217 AG219:AG221 AA219:AA221 W135 AG137:AG139 AK137:AK139 AA137:AA139 W137:W139 W141:W145 W156:W158 AK156:AK158 AG147:AG148 W147:W148 AK147:AK148 AA147:AA148 AA156:AA158 AK175:AK176 AG175:AG176 AA175:AA176 W175:W176 AA135 AG141:AG145 AG135 AK141:AK145 W115:W116 AG106:AG107 AK106:AK107 AG102:AG104 AK102:AK104 AA102:AA104 W102:W104 AG97:AG98 W97:W98 AK97:AK98 AA97:AA98 AG109:AG112 AA109:AA112 AK109:AK112 W109:W112 AA106:AA107 AA115:AA116 AA240:AA242 W106:W107 AG120:AG122 W120:W122 AK120:AK122 AA120:AA122 AA141:AA145 AG129 AK129 AA129 W129 AG240:AG242 AG156:AG158 AK135 W178:W180 AK178:AK180 AA178:AA180 AK188:AK189 W188:W189 AG188:AG189 AA184:AA186 W197:W199 AA197:AA199 AG197:AG199 AK197:AK199 AG178:AG180 AA192:AA194 AK115:AK116 AG192:AG194 W184:W186 AK184:AK186 AG184:AG186 AA188:AA189 AK192:AK194 AG215:AG217 W215:W217 AK215:AK217 AK240:AK242 W192:W194 AA151:AA153 AG151:AG153 W151:W153 W240:W242">
      <formula1>mod</formula1>
    </dataValidation>
  </dataValidations>
  <printOptions horizontalCentered="1"/>
  <pageMargins left="0.15748031496062992" right="0.15748031496062992" top="0.59055118110236227" bottom="0.59055118110236227" header="0.31496062992125984" footer="0.31496062992125984"/>
  <pageSetup paperSize="8" scale="55" fitToWidth="2" fitToHeight="10" orientation="landscape" r:id="rId1"/>
  <headerFooter>
    <oddHeader>&amp;RMCC L2 &amp; L3 Histoire Orléans au  &amp;D</oddHeader>
    <oddFooter>&amp;L&amp;"Helvetica,Normal"&amp;K000000	&amp;P&amp;R&amp;A</oddFooter>
  </headerFooter>
  <rowBreaks count="4" manualBreakCount="4">
    <brk id="112" max="38" man="1"/>
    <brk id="158" max="38" man="1"/>
    <brk id="212" max="38" man="1"/>
    <brk id="230" max="38" man="1"/>
  </rowBreaks>
  <colBreaks count="2" manualBreakCount="2">
    <brk id="19" max="251" man="1"/>
    <brk id="31" max="25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107"/>
  <sheetViews>
    <sheetView view="pageBreakPreview" topLeftCell="M11" zoomScale="75" zoomScaleNormal="70" zoomScaleSheetLayoutView="75" workbookViewId="0">
      <selection activeCell="A23" sqref="A23:XFD23"/>
    </sheetView>
  </sheetViews>
  <sheetFormatPr baseColWidth="10" defaultColWidth="8.09765625" defaultRowHeight="12.75" x14ac:dyDescent="0.2"/>
  <cols>
    <col min="1" max="1" width="8.59765625" style="467" customWidth="1"/>
    <col min="2" max="2" width="8.09765625" style="467" customWidth="1"/>
    <col min="3" max="3" width="34.5" style="467" customWidth="1"/>
    <col min="4" max="4" width="8.09765625" style="467" customWidth="1"/>
    <col min="5" max="5" width="17.8984375" style="467" customWidth="1"/>
    <col min="6" max="6" width="14.09765625" style="467" customWidth="1"/>
    <col min="7" max="7" width="10.296875" style="467" customWidth="1"/>
    <col min="8" max="8" width="11.59765625" style="467" customWidth="1"/>
    <col min="9" max="9" width="8.5" style="467" bestFit="1" customWidth="1"/>
    <col min="10" max="10" width="5.69921875" style="467" customWidth="1"/>
    <col min="11" max="11" width="10.5" style="467" customWidth="1"/>
    <col min="12" max="12" width="10.5" style="874" customWidth="1"/>
    <col min="13" max="13" width="8.09765625" style="838" customWidth="1"/>
    <col min="14" max="19" width="10.59765625" style="1222" customWidth="1"/>
    <col min="20" max="20" width="10.296875" style="513" customWidth="1"/>
    <col min="21" max="21" width="8.09765625" style="467" customWidth="1"/>
    <col min="22" max="23" width="10.09765625" style="467" customWidth="1"/>
    <col min="24" max="25" width="8.09765625" style="467" customWidth="1"/>
    <col min="26" max="27" width="10.09765625" style="467" customWidth="1"/>
    <col min="28" max="28" width="8.3984375" style="467" customWidth="1"/>
    <col min="29" max="29" width="8.09765625" style="467" customWidth="1"/>
    <col min="30" max="31" width="10.09765625" style="467" customWidth="1"/>
    <col min="32" max="34" width="8.09765625" style="467" customWidth="1"/>
    <col min="35" max="36" width="10.09765625" style="467" customWidth="1"/>
    <col min="37" max="37" width="27.09765625" style="467" customWidth="1"/>
    <col min="38" max="244" width="8.09765625" style="467" customWidth="1"/>
    <col min="245" max="16384" width="8.09765625" style="807"/>
  </cols>
  <sheetData>
    <row r="1" spans="1:243" ht="93" customHeight="1" x14ac:dyDescent="0.2">
      <c r="A1" s="1721" t="s">
        <v>880</v>
      </c>
      <c r="B1" s="1721" t="s">
        <v>0</v>
      </c>
      <c r="C1" s="1721" t="s">
        <v>1</v>
      </c>
      <c r="D1" s="1721" t="s">
        <v>2</v>
      </c>
      <c r="E1" s="1721" t="s">
        <v>3</v>
      </c>
      <c r="F1" s="1721" t="s">
        <v>4</v>
      </c>
      <c r="G1" s="1775" t="s">
        <v>5</v>
      </c>
      <c r="H1" s="1721" t="s">
        <v>6</v>
      </c>
      <c r="I1" s="1721" t="s">
        <v>7</v>
      </c>
      <c r="J1" s="1721" t="s">
        <v>8</v>
      </c>
      <c r="K1" s="1721" t="s">
        <v>630</v>
      </c>
      <c r="L1" s="1718" t="s">
        <v>9</v>
      </c>
      <c r="M1" s="1762" t="s">
        <v>245</v>
      </c>
      <c r="N1" s="1903" t="s">
        <v>1141</v>
      </c>
      <c r="O1" s="1904"/>
      <c r="P1" s="1904"/>
      <c r="Q1" s="1905"/>
      <c r="R1" s="1905"/>
      <c r="S1" s="1906"/>
      <c r="T1" s="1899" t="s">
        <v>326</v>
      </c>
      <c r="U1" s="1900"/>
      <c r="V1" s="1900"/>
      <c r="W1" s="1900"/>
      <c r="X1" s="1900"/>
      <c r="Y1" s="1900"/>
      <c r="Z1" s="1900"/>
      <c r="AA1" s="1901"/>
      <c r="AB1" s="1902" t="s">
        <v>327</v>
      </c>
      <c r="AC1" s="1900"/>
      <c r="AD1" s="1900"/>
      <c r="AE1" s="1900"/>
      <c r="AF1" s="1900"/>
      <c r="AG1" s="1900"/>
      <c r="AH1" s="1900"/>
      <c r="AI1" s="1900"/>
      <c r="AJ1" s="1901"/>
      <c r="AK1" s="1896" t="s">
        <v>633</v>
      </c>
    </row>
    <row r="2" spans="1:243" ht="51" customHeight="1" x14ac:dyDescent="0.2">
      <c r="A2" s="1722"/>
      <c r="B2" s="1722"/>
      <c r="C2" s="1722"/>
      <c r="D2" s="1722"/>
      <c r="E2" s="1722"/>
      <c r="F2" s="1722"/>
      <c r="G2" s="1776"/>
      <c r="H2" s="1778"/>
      <c r="I2" s="1722"/>
      <c r="J2" s="1722"/>
      <c r="K2" s="1722"/>
      <c r="L2" s="1719"/>
      <c r="M2" s="1763"/>
      <c r="N2" s="1867" t="s">
        <v>11</v>
      </c>
      <c r="O2" s="1867"/>
      <c r="P2" s="1867" t="s">
        <v>12</v>
      </c>
      <c r="Q2" s="1867"/>
      <c r="R2" s="1867" t="s">
        <v>13</v>
      </c>
      <c r="S2" s="1868"/>
      <c r="T2" s="1892" t="s">
        <v>328</v>
      </c>
      <c r="U2" s="1893"/>
      <c r="V2" s="1893"/>
      <c r="W2" s="1893"/>
      <c r="X2" s="1894" t="s">
        <v>329</v>
      </c>
      <c r="Y2" s="1894"/>
      <c r="Z2" s="1894"/>
      <c r="AA2" s="1894"/>
      <c r="AB2" s="1893" t="s">
        <v>328</v>
      </c>
      <c r="AC2" s="1893"/>
      <c r="AD2" s="1893"/>
      <c r="AE2" s="1893"/>
      <c r="AF2" s="1894" t="s">
        <v>329</v>
      </c>
      <c r="AG2" s="1895"/>
      <c r="AH2" s="1894"/>
      <c r="AI2" s="1894"/>
      <c r="AJ2" s="1894"/>
      <c r="AK2" s="1897"/>
    </row>
    <row r="3" spans="1:243" ht="34.5" customHeight="1" x14ac:dyDescent="0.2">
      <c r="A3" s="1723"/>
      <c r="B3" s="1723"/>
      <c r="C3" s="1723"/>
      <c r="D3" s="1723"/>
      <c r="E3" s="1723"/>
      <c r="F3" s="1723"/>
      <c r="G3" s="1777"/>
      <c r="H3" s="1779"/>
      <c r="I3" s="1723"/>
      <c r="J3" s="1723"/>
      <c r="K3" s="1723"/>
      <c r="L3" s="1720"/>
      <c r="M3" s="1764"/>
      <c r="N3" s="1315" t="s">
        <v>1139</v>
      </c>
      <c r="O3" s="1316" t="s">
        <v>1140</v>
      </c>
      <c r="P3" s="1315" t="s">
        <v>1139</v>
      </c>
      <c r="Q3" s="1316" t="s">
        <v>1140</v>
      </c>
      <c r="R3" s="1315" t="s">
        <v>1139</v>
      </c>
      <c r="S3" s="1316" t="s">
        <v>1140</v>
      </c>
      <c r="T3" s="1207" t="s">
        <v>330</v>
      </c>
      <c r="U3" s="840" t="s">
        <v>308</v>
      </c>
      <c r="V3" s="840" t="s">
        <v>331</v>
      </c>
      <c r="W3" s="840" t="s">
        <v>332</v>
      </c>
      <c r="X3" s="841" t="s">
        <v>333</v>
      </c>
      <c r="Y3" s="841" t="s">
        <v>308</v>
      </c>
      <c r="Z3" s="841" t="s">
        <v>331</v>
      </c>
      <c r="AA3" s="841" t="s">
        <v>332</v>
      </c>
      <c r="AB3" s="840" t="s">
        <v>330</v>
      </c>
      <c r="AC3" s="840" t="s">
        <v>308</v>
      </c>
      <c r="AD3" s="840" t="s">
        <v>331</v>
      </c>
      <c r="AE3" s="840" t="s">
        <v>332</v>
      </c>
      <c r="AF3" s="841" t="s">
        <v>333</v>
      </c>
      <c r="AG3" s="1259"/>
      <c r="AH3" s="841" t="s">
        <v>308</v>
      </c>
      <c r="AI3" s="841" t="s">
        <v>331</v>
      </c>
      <c r="AJ3" s="841" t="s">
        <v>332</v>
      </c>
      <c r="AK3" s="1898"/>
    </row>
    <row r="4" spans="1:243" s="514" customFormat="1" ht="23.25" customHeight="1" x14ac:dyDescent="0.2">
      <c r="A4" s="506" t="s">
        <v>881</v>
      </c>
      <c r="B4" s="506" t="s">
        <v>882</v>
      </c>
      <c r="C4" s="507" t="s">
        <v>878</v>
      </c>
      <c r="D4" s="508" t="s">
        <v>15</v>
      </c>
      <c r="E4" s="509"/>
      <c r="F4" s="507"/>
      <c r="G4" s="507"/>
      <c r="H4" s="510"/>
      <c r="I4" s="507"/>
      <c r="J4" s="507"/>
      <c r="K4" s="507" t="s">
        <v>15</v>
      </c>
      <c r="L4" s="860" t="s">
        <v>15</v>
      </c>
      <c r="M4" s="751"/>
      <c r="N4" s="1156"/>
      <c r="O4" s="1008"/>
      <c r="P4" s="1008"/>
      <c r="Q4" s="1008"/>
      <c r="R4" s="1008"/>
      <c r="S4" s="1157"/>
      <c r="T4" s="1088"/>
      <c r="U4" s="507"/>
      <c r="V4" s="507"/>
      <c r="W4" s="507"/>
      <c r="X4" s="507"/>
      <c r="Y4" s="507"/>
      <c r="Z4" s="507"/>
      <c r="AA4" s="507"/>
      <c r="AB4" s="507"/>
      <c r="AC4" s="507"/>
      <c r="AD4" s="507"/>
      <c r="AE4" s="507"/>
      <c r="AF4" s="507"/>
      <c r="AG4" s="1260"/>
      <c r="AH4" s="507"/>
      <c r="AI4" s="507"/>
      <c r="AJ4" s="507"/>
      <c r="AK4" s="755"/>
      <c r="AL4" s="513"/>
      <c r="AM4" s="513"/>
      <c r="AN4" s="513"/>
      <c r="AO4" s="513"/>
      <c r="AP4" s="513"/>
      <c r="AQ4" s="513"/>
      <c r="AR4" s="513"/>
      <c r="AS4" s="513"/>
      <c r="AT4" s="513"/>
      <c r="AU4" s="513"/>
      <c r="AV4" s="513"/>
      <c r="AW4" s="513"/>
      <c r="AX4" s="513"/>
      <c r="AY4" s="513"/>
      <c r="AZ4" s="513"/>
      <c r="BA4" s="513"/>
      <c r="BB4" s="513"/>
      <c r="BC4" s="513"/>
      <c r="BD4" s="513"/>
      <c r="BE4" s="507"/>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3"/>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row>
    <row r="5" spans="1:243" s="514" customFormat="1" ht="42" customHeight="1" x14ac:dyDescent="0.2">
      <c r="A5" s="506" t="s">
        <v>1121</v>
      </c>
      <c r="B5" s="506" t="s">
        <v>500</v>
      </c>
      <c r="C5" s="507" t="s">
        <v>879</v>
      </c>
      <c r="D5" s="506" t="s">
        <v>1021</v>
      </c>
      <c r="E5" s="751" t="s">
        <v>683</v>
      </c>
      <c r="F5" s="507"/>
      <c r="G5" s="507"/>
      <c r="H5" s="510"/>
      <c r="I5" s="507">
        <f>+SUM(I6:I10)+I15</f>
        <v>30</v>
      </c>
      <c r="J5" s="507">
        <f>+SUM(J6:J10)+J15</f>
        <v>30</v>
      </c>
      <c r="K5" s="507" t="s">
        <v>15</v>
      </c>
      <c r="L5" s="860" t="s">
        <v>15</v>
      </c>
      <c r="M5" s="751">
        <v>48</v>
      </c>
      <c r="N5" s="1156"/>
      <c r="O5" s="1008"/>
      <c r="P5" s="1008"/>
      <c r="Q5" s="1008"/>
      <c r="R5" s="1008"/>
      <c r="S5" s="1157"/>
      <c r="T5" s="1088"/>
      <c r="U5" s="507"/>
      <c r="V5" s="507"/>
      <c r="W5" s="507"/>
      <c r="X5" s="507"/>
      <c r="Y5" s="507"/>
      <c r="Z5" s="507"/>
      <c r="AA5" s="507"/>
      <c r="AB5" s="507"/>
      <c r="AC5" s="507"/>
      <c r="AD5" s="507"/>
      <c r="AE5" s="507"/>
      <c r="AF5" s="507"/>
      <c r="AG5" s="1260"/>
      <c r="AH5" s="507"/>
      <c r="AI5" s="507"/>
      <c r="AJ5" s="507"/>
      <c r="AK5" s="755"/>
      <c r="AL5" s="513"/>
      <c r="AM5" s="513"/>
      <c r="AN5" s="513"/>
      <c r="AO5" s="513"/>
      <c r="AP5" s="513"/>
      <c r="AQ5" s="513"/>
      <c r="AR5" s="513"/>
      <c r="AS5" s="513"/>
      <c r="AT5" s="513"/>
      <c r="AU5" s="513"/>
      <c r="AV5" s="513"/>
      <c r="AW5" s="513"/>
      <c r="AX5" s="513"/>
      <c r="AY5" s="513"/>
      <c r="AZ5" s="513"/>
      <c r="BA5" s="513"/>
      <c r="BB5" s="513"/>
      <c r="BC5" s="513"/>
      <c r="BD5" s="513"/>
      <c r="BE5" s="507"/>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3"/>
      <c r="DP5" s="513"/>
      <c r="DQ5" s="513"/>
      <c r="DR5" s="513"/>
      <c r="DS5" s="513"/>
      <c r="DT5" s="513"/>
      <c r="DU5" s="513"/>
      <c r="DV5" s="513"/>
      <c r="DW5" s="513"/>
      <c r="DX5" s="513"/>
      <c r="DY5" s="513"/>
      <c r="DZ5" s="513"/>
      <c r="EA5" s="513"/>
      <c r="EB5" s="513"/>
      <c r="EC5" s="513"/>
      <c r="ED5" s="513"/>
      <c r="EE5" s="513"/>
      <c r="EF5" s="513"/>
      <c r="EG5" s="513"/>
      <c r="EH5" s="513"/>
      <c r="EI5" s="513"/>
      <c r="EJ5" s="513"/>
      <c r="EK5" s="513"/>
      <c r="EL5" s="513"/>
      <c r="EM5" s="513"/>
      <c r="EN5" s="513"/>
      <c r="EO5" s="513"/>
      <c r="EP5" s="513"/>
      <c r="EQ5" s="513"/>
      <c r="ER5" s="513"/>
      <c r="ES5" s="513"/>
      <c r="ET5" s="513"/>
      <c r="EU5" s="513"/>
      <c r="EV5" s="513"/>
      <c r="EW5" s="513"/>
      <c r="EX5" s="513"/>
      <c r="EY5" s="513"/>
      <c r="EZ5" s="513"/>
      <c r="FA5" s="513"/>
      <c r="FB5" s="513"/>
      <c r="FC5" s="513"/>
      <c r="FD5" s="513"/>
      <c r="FE5" s="513"/>
      <c r="FF5" s="513"/>
      <c r="FG5" s="513"/>
      <c r="FH5" s="513"/>
      <c r="FI5" s="513"/>
      <c r="FJ5" s="513"/>
      <c r="FK5" s="513"/>
      <c r="FL5" s="513"/>
      <c r="FM5" s="513"/>
      <c r="FN5" s="513"/>
      <c r="FO5" s="513"/>
      <c r="FP5" s="513"/>
      <c r="FQ5" s="513"/>
      <c r="FR5" s="513"/>
      <c r="FS5" s="513"/>
      <c r="FT5" s="513"/>
      <c r="FU5" s="513"/>
      <c r="FV5" s="513"/>
      <c r="FW5" s="513"/>
      <c r="FX5" s="513"/>
      <c r="FY5" s="513"/>
      <c r="FZ5" s="513"/>
      <c r="GA5" s="513"/>
      <c r="GB5" s="513"/>
      <c r="GC5" s="513"/>
      <c r="GD5" s="513"/>
      <c r="GE5" s="513"/>
      <c r="GF5" s="513"/>
      <c r="GG5" s="513"/>
      <c r="GH5" s="513"/>
      <c r="GI5" s="513"/>
      <c r="GJ5" s="513"/>
      <c r="GK5" s="513"/>
      <c r="GL5" s="513"/>
      <c r="GM5" s="513"/>
      <c r="GN5" s="513"/>
      <c r="GO5" s="513"/>
      <c r="GP5" s="513"/>
      <c r="GQ5" s="513"/>
      <c r="GR5" s="513"/>
      <c r="GS5" s="513"/>
      <c r="GT5" s="513"/>
      <c r="GU5" s="513"/>
      <c r="GV5" s="513"/>
      <c r="GW5" s="513"/>
      <c r="GX5" s="513"/>
      <c r="GY5" s="513"/>
      <c r="GZ5" s="513"/>
      <c r="HA5" s="513"/>
      <c r="HB5" s="513"/>
      <c r="HC5" s="513"/>
      <c r="HD5" s="513"/>
      <c r="HE5" s="513"/>
      <c r="HF5" s="513"/>
      <c r="HG5" s="513"/>
      <c r="HH5" s="513"/>
      <c r="HI5" s="513"/>
      <c r="HJ5" s="513"/>
      <c r="HK5" s="513"/>
      <c r="HL5" s="513"/>
      <c r="HM5" s="513"/>
      <c r="HN5" s="513"/>
      <c r="HO5" s="513"/>
      <c r="HP5" s="513"/>
      <c r="HQ5" s="513"/>
      <c r="HR5" s="513"/>
      <c r="HS5" s="513"/>
      <c r="HT5" s="513"/>
      <c r="HU5" s="513"/>
      <c r="HV5" s="513"/>
      <c r="HW5" s="513"/>
      <c r="HX5" s="513"/>
      <c r="HY5" s="513"/>
      <c r="HZ5" s="513"/>
      <c r="IA5" s="513"/>
      <c r="IB5" s="513"/>
      <c r="IC5" s="513"/>
      <c r="ID5" s="513"/>
      <c r="IE5" s="513"/>
      <c r="IF5" s="513"/>
      <c r="IG5" s="513"/>
      <c r="IH5" s="513"/>
      <c r="II5" s="513"/>
    </row>
    <row r="6" spans="1:243" s="809" customFormat="1" ht="30" customHeight="1" x14ac:dyDescent="0.2">
      <c r="A6" s="569"/>
      <c r="B6" s="569" t="s">
        <v>489</v>
      </c>
      <c r="C6" s="579" t="s">
        <v>18</v>
      </c>
      <c r="D6" s="580" t="s">
        <v>1017</v>
      </c>
      <c r="E6" s="575" t="s">
        <v>886</v>
      </c>
      <c r="F6" s="649"/>
      <c r="G6" s="580" t="s">
        <v>681</v>
      </c>
      <c r="H6" s="582"/>
      <c r="I6" s="297">
        <v>6</v>
      </c>
      <c r="J6" s="297">
        <f>+I6</f>
        <v>6</v>
      </c>
      <c r="K6" s="901" t="s">
        <v>805</v>
      </c>
      <c r="L6" s="752" t="s">
        <v>24</v>
      </c>
      <c r="M6" s="752">
        <v>48</v>
      </c>
      <c r="N6" s="1160">
        <v>24</v>
      </c>
      <c r="O6" s="1010"/>
      <c r="P6" s="1061">
        <v>24</v>
      </c>
      <c r="Q6" s="1061"/>
      <c r="R6" s="1061"/>
      <c r="S6" s="1144"/>
      <c r="T6" s="1208">
        <v>1</v>
      </c>
      <c r="U6" s="660" t="s">
        <v>311</v>
      </c>
      <c r="V6" s="660" t="s">
        <v>320</v>
      </c>
      <c r="W6" s="660" t="s">
        <v>445</v>
      </c>
      <c r="X6" s="402">
        <v>1</v>
      </c>
      <c r="Y6" s="401" t="s">
        <v>314</v>
      </c>
      <c r="Z6" s="401" t="s">
        <v>312</v>
      </c>
      <c r="AA6" s="401" t="s">
        <v>351</v>
      </c>
      <c r="AB6" s="746">
        <v>1</v>
      </c>
      <c r="AC6" s="660" t="s">
        <v>314</v>
      </c>
      <c r="AD6" s="660" t="s">
        <v>312</v>
      </c>
      <c r="AE6" s="660" t="s">
        <v>351</v>
      </c>
      <c r="AF6" s="402">
        <v>1</v>
      </c>
      <c r="AG6" s="1261"/>
      <c r="AH6" s="401" t="s">
        <v>314</v>
      </c>
      <c r="AI6" s="401" t="s">
        <v>312</v>
      </c>
      <c r="AJ6" s="401" t="s">
        <v>351</v>
      </c>
      <c r="AK6" s="753"/>
      <c r="AL6" s="808"/>
      <c r="AM6" s="808"/>
      <c r="AN6" s="808"/>
      <c r="AO6" s="808"/>
      <c r="AP6" s="808"/>
      <c r="AQ6" s="808"/>
      <c r="AR6" s="808"/>
      <c r="AS6" s="808"/>
      <c r="AT6" s="808"/>
      <c r="AU6" s="808"/>
      <c r="AV6" s="808"/>
      <c r="AW6" s="808"/>
      <c r="AX6" s="808"/>
      <c r="AY6" s="808"/>
      <c r="AZ6" s="808"/>
      <c r="BA6" s="808"/>
      <c r="BB6" s="808"/>
      <c r="BC6" s="808"/>
      <c r="BD6" s="808"/>
      <c r="BE6" s="808"/>
      <c r="BF6" s="808"/>
      <c r="BG6" s="808"/>
      <c r="BH6" s="808"/>
      <c r="BI6" s="808"/>
      <c r="BJ6" s="808"/>
      <c r="BK6" s="808"/>
      <c r="BL6" s="808"/>
      <c r="BM6" s="808"/>
      <c r="BN6" s="808"/>
      <c r="BO6" s="808"/>
      <c r="BP6" s="808"/>
      <c r="BQ6" s="808"/>
      <c r="BR6" s="808"/>
      <c r="BS6" s="808"/>
      <c r="BT6" s="808"/>
      <c r="BU6" s="808"/>
      <c r="BV6" s="808"/>
      <c r="BW6" s="808"/>
      <c r="BX6" s="808"/>
      <c r="BY6" s="808"/>
      <c r="BZ6" s="808"/>
      <c r="CA6" s="808"/>
      <c r="CB6" s="808"/>
      <c r="CC6" s="808"/>
      <c r="CD6" s="808"/>
      <c r="CE6" s="808"/>
      <c r="CF6" s="808"/>
      <c r="CG6" s="808"/>
      <c r="CH6" s="808"/>
      <c r="CI6" s="808"/>
      <c r="CJ6" s="808"/>
      <c r="CK6" s="808"/>
      <c r="CL6" s="808"/>
      <c r="CM6" s="808"/>
      <c r="CN6" s="808"/>
      <c r="CO6" s="808"/>
      <c r="CP6" s="808"/>
      <c r="CQ6" s="808"/>
      <c r="CR6" s="808"/>
      <c r="CS6" s="808"/>
      <c r="CT6" s="808"/>
      <c r="CU6" s="808"/>
      <c r="CV6" s="808"/>
      <c r="CW6" s="808"/>
      <c r="CX6" s="808"/>
      <c r="CY6" s="808"/>
      <c r="CZ6" s="808"/>
      <c r="DA6" s="808"/>
      <c r="DB6" s="808"/>
      <c r="DC6" s="808"/>
      <c r="DD6" s="808"/>
      <c r="DE6" s="808"/>
      <c r="DF6" s="808"/>
      <c r="DG6" s="808"/>
      <c r="DH6" s="808"/>
      <c r="DI6" s="808"/>
      <c r="DJ6" s="808"/>
      <c r="DK6" s="808"/>
      <c r="DL6" s="808"/>
      <c r="DM6" s="808"/>
      <c r="DN6" s="808"/>
      <c r="DO6" s="808"/>
      <c r="DP6" s="808"/>
      <c r="DQ6" s="808"/>
      <c r="DR6" s="808"/>
      <c r="DS6" s="808"/>
      <c r="DT6" s="808"/>
      <c r="DU6" s="808"/>
      <c r="DV6" s="808"/>
      <c r="DW6" s="808"/>
      <c r="DX6" s="808"/>
      <c r="DY6" s="808"/>
      <c r="DZ6" s="808"/>
      <c r="EA6" s="808"/>
      <c r="EB6" s="808"/>
      <c r="EC6" s="808"/>
      <c r="ED6" s="808"/>
      <c r="EE6" s="808"/>
      <c r="EF6" s="808"/>
      <c r="EG6" s="808"/>
      <c r="EH6" s="808"/>
      <c r="EI6" s="808"/>
      <c r="EJ6" s="808"/>
      <c r="EK6" s="808"/>
      <c r="EL6" s="808"/>
      <c r="EM6" s="808"/>
      <c r="EN6" s="808"/>
      <c r="EO6" s="808"/>
      <c r="EP6" s="808"/>
      <c r="EQ6" s="808"/>
      <c r="ER6" s="808"/>
      <c r="ES6" s="808"/>
      <c r="ET6" s="808"/>
      <c r="EU6" s="808"/>
      <c r="EV6" s="808"/>
      <c r="EW6" s="808"/>
      <c r="EX6" s="808"/>
      <c r="EY6" s="808"/>
      <c r="EZ6" s="808"/>
      <c r="FA6" s="808"/>
      <c r="FB6" s="808"/>
      <c r="FC6" s="808"/>
      <c r="FD6" s="808"/>
      <c r="FE6" s="808"/>
      <c r="FF6" s="808"/>
      <c r="FG6" s="808"/>
      <c r="FH6" s="808"/>
      <c r="FI6" s="808"/>
      <c r="FJ6" s="808"/>
      <c r="FK6" s="808"/>
      <c r="FL6" s="808"/>
      <c r="FM6" s="808"/>
      <c r="FN6" s="808"/>
      <c r="FO6" s="808"/>
      <c r="FP6" s="808"/>
      <c r="FQ6" s="808"/>
      <c r="FR6" s="808"/>
      <c r="FS6" s="808"/>
      <c r="FT6" s="808"/>
      <c r="FU6" s="808"/>
      <c r="FV6" s="808"/>
      <c r="FW6" s="808"/>
      <c r="FX6" s="808"/>
      <c r="FY6" s="808"/>
      <c r="FZ6" s="808"/>
      <c r="GA6" s="808"/>
      <c r="GB6" s="808"/>
      <c r="GC6" s="808"/>
      <c r="GD6" s="808"/>
      <c r="GE6" s="808"/>
      <c r="GF6" s="808"/>
      <c r="GG6" s="808"/>
      <c r="GH6" s="808"/>
      <c r="GI6" s="808"/>
      <c r="GJ6" s="808"/>
      <c r="GK6" s="808"/>
      <c r="GL6" s="808"/>
      <c r="GM6" s="808"/>
      <c r="GN6" s="808"/>
      <c r="GO6" s="808"/>
      <c r="GP6" s="808"/>
      <c r="GQ6" s="808"/>
      <c r="GR6" s="808"/>
      <c r="GS6" s="808"/>
      <c r="GT6" s="808"/>
      <c r="GU6" s="808"/>
      <c r="GV6" s="808"/>
      <c r="GW6" s="808"/>
      <c r="GX6" s="808"/>
      <c r="GY6" s="808"/>
      <c r="GZ6" s="808"/>
      <c r="HA6" s="808"/>
      <c r="HB6" s="808"/>
      <c r="HC6" s="808"/>
      <c r="HD6" s="808"/>
      <c r="HE6" s="808"/>
      <c r="HF6" s="808"/>
      <c r="HG6" s="808"/>
      <c r="HH6" s="808"/>
      <c r="HI6" s="808"/>
      <c r="HJ6" s="808"/>
      <c r="HK6" s="808"/>
      <c r="HL6" s="808"/>
      <c r="HM6" s="808"/>
      <c r="HN6" s="808"/>
      <c r="HO6" s="808"/>
      <c r="HP6" s="808"/>
      <c r="HQ6" s="808"/>
      <c r="HR6" s="808"/>
      <c r="HS6" s="808"/>
      <c r="HT6" s="808"/>
      <c r="HU6" s="808"/>
      <c r="HV6" s="808"/>
      <c r="HW6" s="808"/>
      <c r="HX6" s="808"/>
      <c r="HY6" s="808"/>
      <c r="HZ6" s="808"/>
      <c r="IA6" s="808"/>
      <c r="IB6" s="808"/>
      <c r="IC6" s="808"/>
      <c r="ID6" s="808"/>
      <c r="IE6" s="808"/>
      <c r="IF6" s="808"/>
      <c r="IG6" s="808"/>
      <c r="IH6" s="808"/>
      <c r="II6" s="808"/>
    </row>
    <row r="7" spans="1:243" s="809" customFormat="1" ht="30" customHeight="1" x14ac:dyDescent="0.2">
      <c r="A7" s="569"/>
      <c r="B7" s="569" t="s">
        <v>490</v>
      </c>
      <c r="C7" s="579" t="s">
        <v>26</v>
      </c>
      <c r="D7" s="580" t="s">
        <v>1018</v>
      </c>
      <c r="E7" s="575" t="s">
        <v>886</v>
      </c>
      <c r="F7" s="649"/>
      <c r="G7" s="580" t="s">
        <v>681</v>
      </c>
      <c r="H7" s="582"/>
      <c r="I7" s="297">
        <v>3</v>
      </c>
      <c r="J7" s="297">
        <f t="shared" ref="J7:J9" si="0">+I7</f>
        <v>3</v>
      </c>
      <c r="K7" s="1359" t="s">
        <v>1222</v>
      </c>
      <c r="L7" s="752" t="s">
        <v>31</v>
      </c>
      <c r="M7" s="752">
        <v>48</v>
      </c>
      <c r="N7" s="1160">
        <v>20</v>
      </c>
      <c r="O7" s="1010"/>
      <c r="P7" s="1061"/>
      <c r="Q7" s="1061"/>
      <c r="R7" s="1061"/>
      <c r="S7" s="1144"/>
      <c r="T7" s="1208">
        <v>1</v>
      </c>
      <c r="U7" s="660" t="s">
        <v>311</v>
      </c>
      <c r="V7" s="660" t="s">
        <v>312</v>
      </c>
      <c r="W7" s="660"/>
      <c r="X7" s="402">
        <v>1</v>
      </c>
      <c r="Y7" s="401" t="s">
        <v>314</v>
      </c>
      <c r="Z7" s="401" t="s">
        <v>312</v>
      </c>
      <c r="AA7" s="401" t="s">
        <v>354</v>
      </c>
      <c r="AB7" s="746">
        <v>1</v>
      </c>
      <c r="AC7" s="660" t="s">
        <v>314</v>
      </c>
      <c r="AD7" s="660" t="s">
        <v>312</v>
      </c>
      <c r="AE7" s="660" t="s">
        <v>354</v>
      </c>
      <c r="AF7" s="402">
        <v>1</v>
      </c>
      <c r="AG7" s="1261"/>
      <c r="AH7" s="401" t="s">
        <v>314</v>
      </c>
      <c r="AI7" s="401" t="s">
        <v>312</v>
      </c>
      <c r="AJ7" s="401" t="s">
        <v>354</v>
      </c>
      <c r="AK7" s="753"/>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CM7" s="808"/>
      <c r="CN7" s="808"/>
      <c r="CO7" s="808"/>
      <c r="CP7" s="808"/>
      <c r="CQ7" s="808"/>
      <c r="CR7" s="808"/>
      <c r="CS7" s="808"/>
      <c r="CT7" s="808"/>
      <c r="CU7" s="808"/>
      <c r="CV7" s="808"/>
      <c r="CW7" s="808"/>
      <c r="CX7" s="808"/>
      <c r="CY7" s="808"/>
      <c r="CZ7" s="808"/>
      <c r="DA7" s="808"/>
      <c r="DB7" s="808"/>
      <c r="DC7" s="808"/>
      <c r="DD7" s="808"/>
      <c r="DE7" s="808"/>
      <c r="DF7" s="808"/>
      <c r="DG7" s="808"/>
      <c r="DH7" s="808"/>
      <c r="DI7" s="808"/>
      <c r="DJ7" s="808"/>
      <c r="DK7" s="808"/>
      <c r="DL7" s="808"/>
      <c r="DM7" s="808"/>
      <c r="DN7" s="808"/>
      <c r="DO7" s="808"/>
      <c r="DP7" s="808"/>
      <c r="DQ7" s="808"/>
      <c r="DR7" s="808"/>
      <c r="DS7" s="808"/>
      <c r="DT7" s="808"/>
      <c r="DU7" s="808"/>
      <c r="DV7" s="808"/>
      <c r="DW7" s="808"/>
      <c r="DX7" s="808"/>
      <c r="DY7" s="808"/>
      <c r="DZ7" s="808"/>
      <c r="EA7" s="808"/>
      <c r="EB7" s="808"/>
      <c r="EC7" s="808"/>
      <c r="ED7" s="808"/>
      <c r="EE7" s="808"/>
      <c r="EF7" s="808"/>
      <c r="EG7" s="808"/>
      <c r="EH7" s="808"/>
      <c r="EI7" s="808"/>
      <c r="EJ7" s="808"/>
      <c r="EK7" s="808"/>
      <c r="EL7" s="808"/>
      <c r="EM7" s="808"/>
      <c r="EN7" s="808"/>
      <c r="EO7" s="808"/>
      <c r="EP7" s="808"/>
      <c r="EQ7" s="808"/>
      <c r="ER7" s="808"/>
      <c r="ES7" s="808"/>
      <c r="ET7" s="808"/>
      <c r="EU7" s="808"/>
      <c r="EV7" s="808"/>
      <c r="EW7" s="808"/>
      <c r="EX7" s="808"/>
      <c r="EY7" s="808"/>
      <c r="EZ7" s="808"/>
      <c r="FA7" s="808"/>
      <c r="FB7" s="808"/>
      <c r="FC7" s="808"/>
      <c r="FD7" s="808"/>
      <c r="FE7" s="808"/>
      <c r="FF7" s="808"/>
      <c r="FG7" s="808"/>
      <c r="FH7" s="808"/>
      <c r="FI7" s="808"/>
      <c r="FJ7" s="808"/>
      <c r="FK7" s="808"/>
      <c r="FL7" s="808"/>
      <c r="FM7" s="808"/>
      <c r="FN7" s="808"/>
      <c r="FO7" s="808"/>
      <c r="FP7" s="808"/>
      <c r="FQ7" s="808"/>
      <c r="FR7" s="808"/>
      <c r="FS7" s="808"/>
      <c r="FT7" s="808"/>
      <c r="FU7" s="808"/>
      <c r="FV7" s="808"/>
      <c r="FW7" s="808"/>
      <c r="FX7" s="808"/>
      <c r="FY7" s="808"/>
      <c r="FZ7" s="808"/>
      <c r="GA7" s="808"/>
      <c r="GB7" s="808"/>
      <c r="GC7" s="808"/>
      <c r="GD7" s="808"/>
      <c r="GE7" s="808"/>
      <c r="GF7" s="808"/>
      <c r="GG7" s="808"/>
      <c r="GH7" s="808"/>
      <c r="GI7" s="808"/>
      <c r="GJ7" s="808"/>
      <c r="GK7" s="808"/>
      <c r="GL7" s="808"/>
      <c r="GM7" s="808"/>
      <c r="GN7" s="808"/>
      <c r="GO7" s="808"/>
      <c r="GP7" s="808"/>
      <c r="GQ7" s="808"/>
      <c r="GR7" s="808"/>
      <c r="GS7" s="808"/>
      <c r="GT7" s="808"/>
      <c r="GU7" s="808"/>
      <c r="GV7" s="808"/>
      <c r="GW7" s="808"/>
      <c r="GX7" s="808"/>
      <c r="GY7" s="808"/>
      <c r="GZ7" s="808"/>
      <c r="HA7" s="808"/>
      <c r="HB7" s="808"/>
      <c r="HC7" s="808"/>
      <c r="HD7" s="808"/>
      <c r="HE7" s="808"/>
      <c r="HF7" s="808"/>
      <c r="HG7" s="808"/>
      <c r="HH7" s="808"/>
      <c r="HI7" s="808"/>
      <c r="HJ7" s="808"/>
      <c r="HK7" s="808"/>
      <c r="HL7" s="808"/>
      <c r="HM7" s="808"/>
      <c r="HN7" s="808"/>
      <c r="HO7" s="808"/>
      <c r="HP7" s="808"/>
      <c r="HQ7" s="808"/>
      <c r="HR7" s="808"/>
      <c r="HS7" s="808"/>
      <c r="HT7" s="808"/>
      <c r="HU7" s="808"/>
      <c r="HV7" s="808"/>
      <c r="HW7" s="808"/>
      <c r="HX7" s="808"/>
      <c r="HY7" s="808"/>
      <c r="HZ7" s="808"/>
      <c r="IA7" s="808"/>
      <c r="IB7" s="808"/>
      <c r="IC7" s="808"/>
      <c r="ID7" s="808"/>
      <c r="IE7" s="808"/>
      <c r="IF7" s="808"/>
      <c r="IG7" s="808"/>
      <c r="IH7" s="808"/>
      <c r="II7" s="808"/>
    </row>
    <row r="8" spans="1:243" s="809" customFormat="1" ht="30" customHeight="1" x14ac:dyDescent="0.2">
      <c r="A8" s="569"/>
      <c r="B8" s="569" t="s">
        <v>491</v>
      </c>
      <c r="C8" s="579" t="s">
        <v>914</v>
      </c>
      <c r="D8" s="580" t="s">
        <v>1019</v>
      </c>
      <c r="E8" s="575" t="s">
        <v>886</v>
      </c>
      <c r="F8" s="649"/>
      <c r="G8" s="580" t="s">
        <v>681</v>
      </c>
      <c r="H8" s="582"/>
      <c r="I8" s="297">
        <v>4</v>
      </c>
      <c r="J8" s="297">
        <f t="shared" si="0"/>
        <v>4</v>
      </c>
      <c r="K8" s="750" t="s">
        <v>915</v>
      </c>
      <c r="L8" s="752" t="s">
        <v>24</v>
      </c>
      <c r="M8" s="752">
        <v>48</v>
      </c>
      <c r="N8" s="1160"/>
      <c r="O8" s="1010"/>
      <c r="P8" s="1061">
        <v>30</v>
      </c>
      <c r="Q8" s="1061"/>
      <c r="R8" s="1061"/>
      <c r="S8" s="1144"/>
      <c r="T8" s="1208">
        <v>1</v>
      </c>
      <c r="U8" s="660" t="s">
        <v>311</v>
      </c>
      <c r="V8" s="660" t="s">
        <v>320</v>
      </c>
      <c r="W8" s="660"/>
      <c r="X8" s="402">
        <v>1</v>
      </c>
      <c r="Y8" s="401" t="s">
        <v>314</v>
      </c>
      <c r="Z8" s="401" t="s">
        <v>312</v>
      </c>
      <c r="AA8" s="401" t="s">
        <v>354</v>
      </c>
      <c r="AB8" s="746">
        <v>1</v>
      </c>
      <c r="AC8" s="660" t="s">
        <v>314</v>
      </c>
      <c r="AD8" s="660" t="s">
        <v>312</v>
      </c>
      <c r="AE8" s="660" t="s">
        <v>354</v>
      </c>
      <c r="AF8" s="402">
        <v>1</v>
      </c>
      <c r="AG8" s="1261"/>
      <c r="AH8" s="401" t="s">
        <v>314</v>
      </c>
      <c r="AI8" s="401" t="s">
        <v>312</v>
      </c>
      <c r="AJ8" s="401" t="s">
        <v>354</v>
      </c>
      <c r="AK8" s="753"/>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808"/>
      <c r="CD8" s="808"/>
      <c r="CE8" s="808"/>
      <c r="CF8" s="808"/>
      <c r="CG8" s="808"/>
      <c r="CH8" s="808"/>
      <c r="CI8" s="808"/>
      <c r="CJ8" s="808"/>
      <c r="CK8" s="808"/>
      <c r="CL8" s="808"/>
      <c r="CM8" s="808"/>
      <c r="CN8" s="808"/>
      <c r="CO8" s="808"/>
      <c r="CP8" s="808"/>
      <c r="CQ8" s="808"/>
      <c r="CR8" s="808"/>
      <c r="CS8" s="808"/>
      <c r="CT8" s="808"/>
      <c r="CU8" s="808"/>
      <c r="CV8" s="808"/>
      <c r="CW8" s="808"/>
      <c r="CX8" s="808"/>
      <c r="CY8" s="808"/>
      <c r="CZ8" s="808"/>
      <c r="DA8" s="808"/>
      <c r="DB8" s="808"/>
      <c r="DC8" s="808"/>
      <c r="DD8" s="808"/>
      <c r="DE8" s="808"/>
      <c r="DF8" s="808"/>
      <c r="DG8" s="808"/>
      <c r="DH8" s="808"/>
      <c r="DI8" s="808"/>
      <c r="DJ8" s="808"/>
      <c r="DK8" s="808"/>
      <c r="DL8" s="808"/>
      <c r="DM8" s="808"/>
      <c r="DN8" s="808"/>
      <c r="DO8" s="808"/>
      <c r="DP8" s="808"/>
      <c r="DQ8" s="808"/>
      <c r="DR8" s="808"/>
      <c r="DS8" s="808"/>
      <c r="DT8" s="808"/>
      <c r="DU8" s="808"/>
      <c r="DV8" s="808"/>
      <c r="DW8" s="808"/>
      <c r="DX8" s="808"/>
      <c r="DY8" s="808"/>
      <c r="DZ8" s="808"/>
      <c r="EA8" s="808"/>
      <c r="EB8" s="808"/>
      <c r="EC8" s="808"/>
      <c r="ED8" s="808"/>
      <c r="EE8" s="808"/>
      <c r="EF8" s="808"/>
      <c r="EG8" s="808"/>
      <c r="EH8" s="808"/>
      <c r="EI8" s="808"/>
      <c r="EJ8" s="808"/>
      <c r="EK8" s="808"/>
      <c r="EL8" s="808"/>
      <c r="EM8" s="808"/>
      <c r="EN8" s="808"/>
      <c r="EO8" s="808"/>
      <c r="EP8" s="808"/>
      <c r="EQ8" s="808"/>
      <c r="ER8" s="808"/>
      <c r="ES8" s="808"/>
      <c r="ET8" s="808"/>
      <c r="EU8" s="808"/>
      <c r="EV8" s="808"/>
      <c r="EW8" s="808"/>
      <c r="EX8" s="808"/>
      <c r="EY8" s="808"/>
      <c r="EZ8" s="808"/>
      <c r="FA8" s="808"/>
      <c r="FB8" s="808"/>
      <c r="FC8" s="808"/>
      <c r="FD8" s="808"/>
      <c r="FE8" s="808"/>
      <c r="FF8" s="808"/>
      <c r="FG8" s="808"/>
      <c r="FH8" s="808"/>
      <c r="FI8" s="808"/>
      <c r="FJ8" s="808"/>
      <c r="FK8" s="808"/>
      <c r="FL8" s="808"/>
      <c r="FM8" s="808"/>
      <c r="FN8" s="808"/>
      <c r="FO8" s="808"/>
      <c r="FP8" s="808"/>
      <c r="FQ8" s="808"/>
      <c r="FR8" s="808"/>
      <c r="FS8" s="808"/>
      <c r="FT8" s="808"/>
      <c r="FU8" s="808"/>
      <c r="FV8" s="808"/>
      <c r="FW8" s="808"/>
      <c r="FX8" s="808"/>
      <c r="FY8" s="808"/>
      <c r="FZ8" s="808"/>
      <c r="GA8" s="808"/>
      <c r="GB8" s="808"/>
      <c r="GC8" s="808"/>
      <c r="GD8" s="808"/>
      <c r="GE8" s="808"/>
      <c r="GF8" s="808"/>
      <c r="GG8" s="808"/>
      <c r="GH8" s="808"/>
      <c r="GI8" s="808"/>
      <c r="GJ8" s="808"/>
      <c r="GK8" s="808"/>
      <c r="GL8" s="808"/>
      <c r="GM8" s="808"/>
      <c r="GN8" s="808"/>
      <c r="GO8" s="808"/>
      <c r="GP8" s="808"/>
      <c r="GQ8" s="808"/>
      <c r="GR8" s="808"/>
      <c r="GS8" s="808"/>
      <c r="GT8" s="808"/>
      <c r="GU8" s="808"/>
      <c r="GV8" s="808"/>
      <c r="GW8" s="808"/>
      <c r="GX8" s="808"/>
      <c r="GY8" s="808"/>
      <c r="GZ8" s="808"/>
      <c r="HA8" s="808"/>
      <c r="HB8" s="808"/>
      <c r="HC8" s="808"/>
      <c r="HD8" s="808"/>
      <c r="HE8" s="808"/>
      <c r="HF8" s="808"/>
      <c r="HG8" s="808"/>
      <c r="HH8" s="808"/>
      <c r="HI8" s="808"/>
      <c r="HJ8" s="808"/>
      <c r="HK8" s="808"/>
      <c r="HL8" s="808"/>
      <c r="HM8" s="808"/>
      <c r="HN8" s="808"/>
      <c r="HO8" s="808"/>
      <c r="HP8" s="808"/>
      <c r="HQ8" s="808"/>
      <c r="HR8" s="808"/>
      <c r="HS8" s="808"/>
      <c r="HT8" s="808"/>
      <c r="HU8" s="808"/>
      <c r="HV8" s="808"/>
      <c r="HW8" s="808"/>
      <c r="HX8" s="808"/>
      <c r="HY8" s="808"/>
      <c r="HZ8" s="808"/>
      <c r="IA8" s="808"/>
      <c r="IB8" s="808"/>
      <c r="IC8" s="808"/>
      <c r="ID8" s="808"/>
      <c r="IE8" s="808"/>
      <c r="IF8" s="808"/>
      <c r="IG8" s="808"/>
      <c r="IH8" s="808"/>
      <c r="II8" s="808"/>
    </row>
    <row r="9" spans="1:243" s="809" customFormat="1" ht="30" customHeight="1" x14ac:dyDescent="0.2">
      <c r="A9" s="569"/>
      <c r="B9" s="569" t="s">
        <v>494</v>
      </c>
      <c r="C9" s="579" t="s">
        <v>1070</v>
      </c>
      <c r="D9" s="580" t="s">
        <v>1020</v>
      </c>
      <c r="E9" s="575" t="s">
        <v>886</v>
      </c>
      <c r="F9" s="649"/>
      <c r="G9" s="580" t="s">
        <v>681</v>
      </c>
      <c r="H9" s="582"/>
      <c r="I9" s="297">
        <v>2</v>
      </c>
      <c r="J9" s="297">
        <f t="shared" si="0"/>
        <v>2</v>
      </c>
      <c r="K9" s="1360" t="s">
        <v>1223</v>
      </c>
      <c r="L9" s="752" t="s">
        <v>57</v>
      </c>
      <c r="M9" s="752">
        <v>48</v>
      </c>
      <c r="N9" s="1160"/>
      <c r="O9" s="1010"/>
      <c r="P9" s="1061">
        <v>15</v>
      </c>
      <c r="Q9" s="1061"/>
      <c r="R9" s="1061"/>
      <c r="S9" s="1144"/>
      <c r="T9" s="1208">
        <v>1</v>
      </c>
      <c r="U9" s="660" t="s">
        <v>311</v>
      </c>
      <c r="V9" s="660" t="s">
        <v>320</v>
      </c>
      <c r="W9" s="660"/>
      <c r="X9" s="402">
        <v>1</v>
      </c>
      <c r="Y9" s="401" t="s">
        <v>314</v>
      </c>
      <c r="Z9" s="401" t="s">
        <v>312</v>
      </c>
      <c r="AA9" s="401" t="s">
        <v>353</v>
      </c>
      <c r="AB9" s="746">
        <v>1</v>
      </c>
      <c r="AC9" s="660" t="s">
        <v>314</v>
      </c>
      <c r="AD9" s="660" t="s">
        <v>350</v>
      </c>
      <c r="AE9" s="660" t="s">
        <v>353</v>
      </c>
      <c r="AF9" s="402">
        <v>1</v>
      </c>
      <c r="AG9" s="1261"/>
      <c r="AH9" s="401" t="s">
        <v>314</v>
      </c>
      <c r="AI9" s="401" t="s">
        <v>350</v>
      </c>
      <c r="AJ9" s="401" t="s">
        <v>353</v>
      </c>
      <c r="AK9" s="753"/>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row>
    <row r="10" spans="1:243" s="521" customFormat="1" ht="28.5" customHeight="1" x14ac:dyDescent="0.2">
      <c r="A10" s="524" t="s">
        <v>1089</v>
      </c>
      <c r="B10" s="524" t="s">
        <v>1088</v>
      </c>
      <c r="C10" s="525" t="s">
        <v>1090</v>
      </c>
      <c r="D10" s="526"/>
      <c r="E10" s="748" t="s">
        <v>726</v>
      </c>
      <c r="F10" s="526"/>
      <c r="G10" s="527"/>
      <c r="H10" s="528"/>
      <c r="I10" s="529">
        <f>+SUM(I11:I14)</f>
        <v>13</v>
      </c>
      <c r="J10" s="529">
        <f>+SUM(J11:J14)</f>
        <v>13</v>
      </c>
      <c r="K10" s="529"/>
      <c r="L10" s="861"/>
      <c r="M10" s="599"/>
      <c r="N10" s="1223"/>
      <c r="O10" s="1021"/>
      <c r="P10" s="1021"/>
      <c r="Q10" s="1021"/>
      <c r="R10" s="1220"/>
      <c r="S10" s="1224"/>
      <c r="T10" s="1209"/>
      <c r="U10" s="532"/>
      <c r="V10" s="532"/>
      <c r="W10" s="533"/>
      <c r="X10" s="534"/>
      <c r="Y10" s="534"/>
      <c r="Z10" s="534"/>
      <c r="AA10" s="535"/>
      <c r="AB10" s="534"/>
      <c r="AC10" s="534"/>
      <c r="AD10" s="534"/>
      <c r="AE10" s="535"/>
      <c r="AF10" s="534"/>
      <c r="AG10" s="1262"/>
      <c r="AH10" s="534"/>
      <c r="AI10" s="534"/>
      <c r="AJ10" s="536"/>
      <c r="AK10" s="754"/>
    </row>
    <row r="11" spans="1:243" s="809" customFormat="1" ht="30" customHeight="1" x14ac:dyDescent="0.2">
      <c r="A11" s="569"/>
      <c r="B11" s="569" t="s">
        <v>492</v>
      </c>
      <c r="C11" s="579" t="s">
        <v>38</v>
      </c>
      <c r="D11" s="580"/>
      <c r="E11" s="575" t="s">
        <v>886</v>
      </c>
      <c r="F11" s="649"/>
      <c r="G11" s="580" t="s">
        <v>686</v>
      </c>
      <c r="H11" s="582"/>
      <c r="I11" s="297">
        <v>3</v>
      </c>
      <c r="J11" s="297">
        <v>3</v>
      </c>
      <c r="K11" s="1361" t="s">
        <v>1224</v>
      </c>
      <c r="L11" s="752" t="s">
        <v>42</v>
      </c>
      <c r="M11" s="752">
        <v>48</v>
      </c>
      <c r="N11" s="1160">
        <v>20</v>
      </c>
      <c r="O11" s="1010"/>
      <c r="P11" s="1061"/>
      <c r="Q11" s="1061"/>
      <c r="R11" s="1061"/>
      <c r="S11" s="1144"/>
      <c r="T11" s="1208">
        <v>1</v>
      </c>
      <c r="U11" s="660" t="s">
        <v>314</v>
      </c>
      <c r="V11" s="660" t="s">
        <v>312</v>
      </c>
      <c r="W11" s="660" t="s">
        <v>355</v>
      </c>
      <c r="X11" s="402">
        <v>1</v>
      </c>
      <c r="Y11" s="401" t="s">
        <v>314</v>
      </c>
      <c r="Z11" s="401" t="s">
        <v>312</v>
      </c>
      <c r="AA11" s="401" t="s">
        <v>355</v>
      </c>
      <c r="AB11" s="746">
        <v>1</v>
      </c>
      <c r="AC11" s="660" t="s">
        <v>314</v>
      </c>
      <c r="AD11" s="660" t="s">
        <v>350</v>
      </c>
      <c r="AE11" s="660" t="s">
        <v>355</v>
      </c>
      <c r="AF11" s="402">
        <v>1</v>
      </c>
      <c r="AG11" s="1261"/>
      <c r="AH11" s="401" t="s">
        <v>314</v>
      </c>
      <c r="AI11" s="401" t="s">
        <v>350</v>
      </c>
      <c r="AJ11" s="401" t="s">
        <v>355</v>
      </c>
      <c r="AK11" s="753"/>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row>
    <row r="12" spans="1:243" s="809" customFormat="1" ht="30" customHeight="1" x14ac:dyDescent="0.2">
      <c r="A12" s="569"/>
      <c r="B12" s="569" t="s">
        <v>498</v>
      </c>
      <c r="C12" s="579" t="s">
        <v>50</v>
      </c>
      <c r="D12" s="580" t="s">
        <v>1015</v>
      </c>
      <c r="E12" s="575" t="s">
        <v>886</v>
      </c>
      <c r="F12" s="649"/>
      <c r="G12" s="580" t="s">
        <v>686</v>
      </c>
      <c r="H12" s="582"/>
      <c r="I12" s="297">
        <v>4</v>
      </c>
      <c r="J12" s="297">
        <v>4</v>
      </c>
      <c r="K12" s="750" t="s">
        <v>693</v>
      </c>
      <c r="L12" s="752" t="s">
        <v>42</v>
      </c>
      <c r="M12" s="752">
        <v>48</v>
      </c>
      <c r="N12" s="1160"/>
      <c r="O12" s="1010"/>
      <c r="P12" s="1061">
        <v>30</v>
      </c>
      <c r="Q12" s="1061"/>
      <c r="R12" s="1061"/>
      <c r="S12" s="1144"/>
      <c r="T12" s="1208" t="s">
        <v>436</v>
      </c>
      <c r="U12" s="660" t="s">
        <v>311</v>
      </c>
      <c r="V12" s="660" t="s">
        <v>312</v>
      </c>
      <c r="W12" s="660" t="s">
        <v>435</v>
      </c>
      <c r="X12" s="402">
        <v>1</v>
      </c>
      <c r="Y12" s="401" t="s">
        <v>314</v>
      </c>
      <c r="Z12" s="401" t="s">
        <v>312</v>
      </c>
      <c r="AA12" s="401" t="s">
        <v>353</v>
      </c>
      <c r="AB12" s="746">
        <v>1</v>
      </c>
      <c r="AC12" s="660" t="s">
        <v>314</v>
      </c>
      <c r="AD12" s="660" t="s">
        <v>350</v>
      </c>
      <c r="AE12" s="660" t="s">
        <v>353</v>
      </c>
      <c r="AF12" s="402">
        <v>1</v>
      </c>
      <c r="AG12" s="1261"/>
      <c r="AH12" s="401" t="s">
        <v>314</v>
      </c>
      <c r="AI12" s="401" t="s">
        <v>350</v>
      </c>
      <c r="AJ12" s="401" t="s">
        <v>353</v>
      </c>
      <c r="AK12" s="753"/>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A12" s="808"/>
      <c r="CB12" s="808"/>
      <c r="CC12" s="808"/>
      <c r="CD12" s="808"/>
      <c r="CE12" s="808"/>
      <c r="CF12" s="808"/>
      <c r="CG12" s="808"/>
      <c r="CH12" s="808"/>
      <c r="CI12" s="808"/>
      <c r="CJ12" s="808"/>
      <c r="CK12" s="808"/>
      <c r="CL12" s="808"/>
      <c r="CM12" s="808"/>
      <c r="CN12" s="808"/>
      <c r="CO12" s="808"/>
      <c r="CP12" s="808"/>
      <c r="CQ12" s="808"/>
      <c r="CR12" s="808"/>
      <c r="CS12" s="808"/>
      <c r="CT12" s="808"/>
      <c r="CU12" s="808"/>
      <c r="CV12" s="808"/>
      <c r="CW12" s="808"/>
      <c r="CX12" s="808"/>
      <c r="CY12" s="808"/>
      <c r="CZ12" s="808"/>
      <c r="DA12" s="808"/>
      <c r="DB12" s="808"/>
      <c r="DC12" s="808"/>
      <c r="DD12" s="808"/>
      <c r="DE12" s="808"/>
      <c r="DF12" s="808"/>
      <c r="DG12" s="808"/>
      <c r="DH12" s="808"/>
      <c r="DI12" s="808"/>
      <c r="DJ12" s="808"/>
      <c r="DK12" s="808"/>
      <c r="DL12" s="808"/>
      <c r="DM12" s="808"/>
      <c r="DN12" s="808"/>
      <c r="DO12" s="808"/>
      <c r="DP12" s="808"/>
      <c r="DQ12" s="808"/>
      <c r="DR12" s="808"/>
      <c r="DS12" s="808"/>
      <c r="DT12" s="808"/>
      <c r="DU12" s="808"/>
      <c r="DV12" s="808"/>
      <c r="DW12" s="808"/>
      <c r="DX12" s="808"/>
      <c r="DY12" s="808"/>
      <c r="DZ12" s="808"/>
      <c r="EA12" s="808"/>
      <c r="EB12" s="808"/>
      <c r="EC12" s="808"/>
      <c r="ED12" s="808"/>
      <c r="EE12" s="808"/>
      <c r="EF12" s="808"/>
      <c r="EG12" s="808"/>
      <c r="EH12" s="808"/>
      <c r="EI12" s="808"/>
      <c r="EJ12" s="808"/>
      <c r="EK12" s="808"/>
      <c r="EL12" s="808"/>
      <c r="EM12" s="808"/>
      <c r="EN12" s="808"/>
      <c r="EO12" s="808"/>
      <c r="EP12" s="808"/>
      <c r="EQ12" s="808"/>
      <c r="ER12" s="808"/>
      <c r="ES12" s="808"/>
      <c r="ET12" s="808"/>
      <c r="EU12" s="808"/>
      <c r="EV12" s="808"/>
      <c r="EW12" s="808"/>
      <c r="EX12" s="808"/>
      <c r="EY12" s="808"/>
      <c r="EZ12" s="808"/>
      <c r="FA12" s="808"/>
      <c r="FB12" s="808"/>
      <c r="FC12" s="808"/>
      <c r="FD12" s="808"/>
      <c r="FE12" s="808"/>
      <c r="FF12" s="808"/>
      <c r="FG12" s="808"/>
      <c r="FH12" s="808"/>
      <c r="FI12" s="808"/>
      <c r="FJ12" s="808"/>
      <c r="FK12" s="808"/>
      <c r="FL12" s="808"/>
      <c r="FM12" s="808"/>
      <c r="FN12" s="808"/>
      <c r="FO12" s="808"/>
      <c r="FP12" s="808"/>
      <c r="FQ12" s="808"/>
      <c r="FR12" s="808"/>
      <c r="FS12" s="808"/>
      <c r="FT12" s="808"/>
      <c r="FU12" s="808"/>
      <c r="FV12" s="808"/>
      <c r="FW12" s="808"/>
      <c r="FX12" s="808"/>
      <c r="FY12" s="808"/>
      <c r="FZ12" s="808"/>
      <c r="GA12" s="808"/>
      <c r="GB12" s="808"/>
      <c r="GC12" s="808"/>
      <c r="GD12" s="808"/>
      <c r="GE12" s="808"/>
      <c r="GF12" s="808"/>
      <c r="GG12" s="808"/>
      <c r="GH12" s="808"/>
      <c r="GI12" s="808"/>
      <c r="GJ12" s="808"/>
      <c r="GK12" s="808"/>
      <c r="GL12" s="808"/>
      <c r="GM12" s="808"/>
      <c r="GN12" s="808"/>
      <c r="GO12" s="808"/>
      <c r="GP12" s="808"/>
      <c r="GQ12" s="808"/>
      <c r="GR12" s="808"/>
      <c r="GS12" s="808"/>
      <c r="GT12" s="808"/>
      <c r="GU12" s="808"/>
      <c r="GV12" s="808"/>
      <c r="GW12" s="808"/>
      <c r="GX12" s="808"/>
      <c r="GY12" s="808"/>
      <c r="GZ12" s="808"/>
      <c r="HA12" s="808"/>
      <c r="HB12" s="808"/>
      <c r="HC12" s="808"/>
      <c r="HD12" s="808"/>
      <c r="HE12" s="808"/>
      <c r="HF12" s="808"/>
      <c r="HG12" s="808"/>
      <c r="HH12" s="808"/>
      <c r="HI12" s="808"/>
      <c r="HJ12" s="808"/>
      <c r="HK12" s="808"/>
      <c r="HL12" s="808"/>
      <c r="HM12" s="808"/>
      <c r="HN12" s="808"/>
      <c r="HO12" s="808"/>
      <c r="HP12" s="808"/>
      <c r="HQ12" s="808"/>
      <c r="HR12" s="808"/>
      <c r="HS12" s="808"/>
      <c r="HT12" s="808"/>
      <c r="HU12" s="808"/>
      <c r="HV12" s="808"/>
      <c r="HW12" s="808"/>
      <c r="HX12" s="808"/>
      <c r="HY12" s="808"/>
      <c r="HZ12" s="808"/>
      <c r="IA12" s="808"/>
      <c r="IB12" s="808"/>
      <c r="IC12" s="808"/>
      <c r="ID12" s="808"/>
      <c r="IE12" s="808"/>
      <c r="IF12" s="808"/>
      <c r="IG12" s="808"/>
      <c r="IH12" s="808"/>
      <c r="II12" s="808"/>
    </row>
    <row r="13" spans="1:243" s="809" customFormat="1" ht="30" customHeight="1" x14ac:dyDescent="0.2">
      <c r="A13" s="569"/>
      <c r="B13" s="569" t="s">
        <v>499</v>
      </c>
      <c r="C13" s="579" t="s">
        <v>572</v>
      </c>
      <c r="D13" s="580" t="s">
        <v>1016</v>
      </c>
      <c r="E13" s="575" t="s">
        <v>886</v>
      </c>
      <c r="F13" s="649"/>
      <c r="G13" s="580" t="s">
        <v>686</v>
      </c>
      <c r="H13" s="582"/>
      <c r="I13" s="297">
        <v>3</v>
      </c>
      <c r="J13" s="297">
        <v>3</v>
      </c>
      <c r="K13" s="750" t="s">
        <v>916</v>
      </c>
      <c r="L13" s="752" t="s">
        <v>42</v>
      </c>
      <c r="M13" s="752">
        <v>48</v>
      </c>
      <c r="N13" s="1160">
        <v>20</v>
      </c>
      <c r="O13" s="1010"/>
      <c r="P13" s="1061"/>
      <c r="Q13" s="1061"/>
      <c r="R13" s="1061"/>
      <c r="S13" s="1144"/>
      <c r="T13" s="1208">
        <v>1</v>
      </c>
      <c r="U13" s="660" t="s">
        <v>314</v>
      </c>
      <c r="V13" s="660" t="s">
        <v>312</v>
      </c>
      <c r="W13" s="660" t="s">
        <v>353</v>
      </c>
      <c r="X13" s="402">
        <v>1</v>
      </c>
      <c r="Y13" s="401" t="s">
        <v>314</v>
      </c>
      <c r="Z13" s="401" t="s">
        <v>312</v>
      </c>
      <c r="AA13" s="401" t="s">
        <v>353</v>
      </c>
      <c r="AB13" s="746">
        <v>1</v>
      </c>
      <c r="AC13" s="660" t="s">
        <v>314</v>
      </c>
      <c r="AD13" s="660" t="s">
        <v>350</v>
      </c>
      <c r="AE13" s="660" t="s">
        <v>353</v>
      </c>
      <c r="AF13" s="402">
        <v>1</v>
      </c>
      <c r="AG13" s="1261"/>
      <c r="AH13" s="401" t="s">
        <v>314</v>
      </c>
      <c r="AI13" s="401" t="s">
        <v>350</v>
      </c>
      <c r="AJ13" s="401" t="s">
        <v>353</v>
      </c>
      <c r="AK13" s="753"/>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A13" s="808"/>
      <c r="CB13" s="808"/>
      <c r="CC13" s="808"/>
      <c r="CD13" s="808"/>
      <c r="CE13" s="808"/>
      <c r="CF13" s="808"/>
      <c r="CG13" s="808"/>
      <c r="CH13" s="808"/>
      <c r="CI13" s="808"/>
      <c r="CJ13" s="808"/>
      <c r="CK13" s="808"/>
      <c r="CL13" s="808"/>
      <c r="CM13" s="808"/>
      <c r="CN13" s="808"/>
      <c r="CO13" s="808"/>
      <c r="CP13" s="808"/>
      <c r="CQ13" s="808"/>
      <c r="CR13" s="808"/>
      <c r="CS13" s="808"/>
      <c r="CT13" s="808"/>
      <c r="CU13" s="808"/>
      <c r="CV13" s="808"/>
      <c r="CW13" s="808"/>
      <c r="CX13" s="808"/>
      <c r="CY13" s="808"/>
      <c r="CZ13" s="808"/>
      <c r="DA13" s="808"/>
      <c r="DB13" s="808"/>
      <c r="DC13" s="808"/>
      <c r="DD13" s="808"/>
      <c r="DE13" s="808"/>
      <c r="DF13" s="808"/>
      <c r="DG13" s="808"/>
      <c r="DH13" s="808"/>
      <c r="DI13" s="808"/>
      <c r="DJ13" s="808"/>
      <c r="DK13" s="808"/>
      <c r="DL13" s="808"/>
      <c r="DM13" s="808"/>
      <c r="DN13" s="808"/>
      <c r="DO13" s="808"/>
      <c r="DP13" s="808"/>
      <c r="DQ13" s="808"/>
      <c r="DR13" s="808"/>
      <c r="DS13" s="808"/>
      <c r="DT13" s="808"/>
      <c r="DU13" s="808"/>
      <c r="DV13" s="808"/>
      <c r="DW13" s="808"/>
      <c r="DX13" s="808"/>
      <c r="DY13" s="808"/>
      <c r="DZ13" s="808"/>
      <c r="EA13" s="808"/>
      <c r="EB13" s="808"/>
      <c r="EC13" s="808"/>
      <c r="ED13" s="808"/>
      <c r="EE13" s="808"/>
      <c r="EF13" s="808"/>
      <c r="EG13" s="808"/>
      <c r="EH13" s="808"/>
      <c r="EI13" s="808"/>
      <c r="EJ13" s="808"/>
      <c r="EK13" s="808"/>
      <c r="EL13" s="808"/>
      <c r="EM13" s="808"/>
      <c r="EN13" s="808"/>
      <c r="EO13" s="808"/>
      <c r="EP13" s="808"/>
      <c r="EQ13" s="808"/>
      <c r="ER13" s="808"/>
      <c r="ES13" s="808"/>
      <c r="ET13" s="808"/>
      <c r="EU13" s="808"/>
      <c r="EV13" s="808"/>
      <c r="EW13" s="808"/>
      <c r="EX13" s="808"/>
      <c r="EY13" s="808"/>
      <c r="EZ13" s="808"/>
      <c r="FA13" s="808"/>
      <c r="FB13" s="808"/>
      <c r="FC13" s="808"/>
      <c r="FD13" s="808"/>
      <c r="FE13" s="808"/>
      <c r="FF13" s="808"/>
      <c r="FG13" s="808"/>
      <c r="FH13" s="808"/>
      <c r="FI13" s="808"/>
      <c r="FJ13" s="808"/>
      <c r="FK13" s="808"/>
      <c r="FL13" s="808"/>
      <c r="FM13" s="808"/>
      <c r="FN13" s="808"/>
      <c r="FO13" s="808"/>
      <c r="FP13" s="808"/>
      <c r="FQ13" s="808"/>
      <c r="FR13" s="808"/>
      <c r="FS13" s="808"/>
      <c r="FT13" s="808"/>
      <c r="FU13" s="808"/>
      <c r="FV13" s="808"/>
      <c r="FW13" s="808"/>
      <c r="FX13" s="808"/>
      <c r="FY13" s="808"/>
      <c r="FZ13" s="808"/>
      <c r="GA13" s="808"/>
      <c r="GB13" s="808"/>
      <c r="GC13" s="808"/>
      <c r="GD13" s="808"/>
      <c r="GE13" s="808"/>
      <c r="GF13" s="808"/>
      <c r="GG13" s="808"/>
      <c r="GH13" s="808"/>
      <c r="GI13" s="808"/>
      <c r="GJ13" s="808"/>
      <c r="GK13" s="808"/>
      <c r="GL13" s="808"/>
      <c r="GM13" s="808"/>
      <c r="GN13" s="808"/>
      <c r="GO13" s="808"/>
      <c r="GP13" s="808"/>
      <c r="GQ13" s="808"/>
      <c r="GR13" s="808"/>
      <c r="GS13" s="808"/>
      <c r="GT13" s="808"/>
      <c r="GU13" s="808"/>
      <c r="GV13" s="808"/>
      <c r="GW13" s="808"/>
      <c r="GX13" s="808"/>
      <c r="GY13" s="808"/>
      <c r="GZ13" s="808"/>
      <c r="HA13" s="808"/>
      <c r="HB13" s="808"/>
      <c r="HC13" s="808"/>
      <c r="HD13" s="808"/>
      <c r="HE13" s="808"/>
      <c r="HF13" s="808"/>
      <c r="HG13" s="808"/>
      <c r="HH13" s="808"/>
      <c r="HI13" s="808"/>
      <c r="HJ13" s="808"/>
      <c r="HK13" s="808"/>
      <c r="HL13" s="808"/>
      <c r="HM13" s="808"/>
      <c r="HN13" s="808"/>
      <c r="HO13" s="808"/>
      <c r="HP13" s="808"/>
      <c r="HQ13" s="808"/>
      <c r="HR13" s="808"/>
      <c r="HS13" s="808"/>
      <c r="HT13" s="808"/>
      <c r="HU13" s="808"/>
      <c r="HV13" s="808"/>
      <c r="HW13" s="808"/>
      <c r="HX13" s="808"/>
      <c r="HY13" s="808"/>
      <c r="HZ13" s="808"/>
      <c r="IA13" s="808"/>
      <c r="IB13" s="808"/>
      <c r="IC13" s="808"/>
      <c r="ID13" s="808"/>
      <c r="IE13" s="808"/>
      <c r="IF13" s="808"/>
      <c r="IG13" s="808"/>
      <c r="IH13" s="808"/>
      <c r="II13" s="808"/>
    </row>
    <row r="14" spans="1:243" s="809" customFormat="1" ht="30" customHeight="1" x14ac:dyDescent="0.2">
      <c r="A14" s="569"/>
      <c r="B14" s="569" t="s">
        <v>493</v>
      </c>
      <c r="C14" s="579" t="s">
        <v>47</v>
      </c>
      <c r="D14" s="580"/>
      <c r="E14" s="575" t="s">
        <v>886</v>
      </c>
      <c r="F14" s="649"/>
      <c r="G14" s="580" t="s">
        <v>686</v>
      </c>
      <c r="H14" s="582"/>
      <c r="I14" s="297">
        <v>3</v>
      </c>
      <c r="J14" s="297">
        <v>3</v>
      </c>
      <c r="K14" s="750" t="s">
        <v>826</v>
      </c>
      <c r="L14" s="752" t="s">
        <v>42</v>
      </c>
      <c r="M14" s="752">
        <v>48</v>
      </c>
      <c r="N14" s="1160">
        <v>20</v>
      </c>
      <c r="O14" s="1010"/>
      <c r="P14" s="1061"/>
      <c r="Q14" s="1061"/>
      <c r="R14" s="1061"/>
      <c r="S14" s="1144"/>
      <c r="T14" s="1208">
        <v>1</v>
      </c>
      <c r="U14" s="660" t="s">
        <v>314</v>
      </c>
      <c r="V14" s="660" t="s">
        <v>312</v>
      </c>
      <c r="W14" s="660" t="s">
        <v>353</v>
      </c>
      <c r="X14" s="402">
        <v>1</v>
      </c>
      <c r="Y14" s="401" t="s">
        <v>314</v>
      </c>
      <c r="Z14" s="401" t="s">
        <v>312</v>
      </c>
      <c r="AA14" s="401" t="s">
        <v>353</v>
      </c>
      <c r="AB14" s="746">
        <v>1</v>
      </c>
      <c r="AC14" s="660" t="s">
        <v>314</v>
      </c>
      <c r="AD14" s="660" t="s">
        <v>350</v>
      </c>
      <c r="AE14" s="660" t="s">
        <v>353</v>
      </c>
      <c r="AF14" s="402">
        <v>1</v>
      </c>
      <c r="AG14" s="1261"/>
      <c r="AH14" s="401" t="s">
        <v>314</v>
      </c>
      <c r="AI14" s="401" t="s">
        <v>350</v>
      </c>
      <c r="AJ14" s="401" t="s">
        <v>353</v>
      </c>
      <c r="AK14" s="753"/>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c r="EO14" s="808"/>
      <c r="EP14" s="808"/>
      <c r="EQ14" s="808"/>
      <c r="ER14" s="808"/>
      <c r="ES14" s="808"/>
      <c r="ET14" s="808"/>
      <c r="EU14" s="808"/>
      <c r="EV14" s="808"/>
      <c r="EW14" s="808"/>
      <c r="EX14" s="808"/>
      <c r="EY14" s="808"/>
      <c r="EZ14" s="808"/>
      <c r="FA14" s="808"/>
      <c r="FB14" s="808"/>
      <c r="FC14" s="808"/>
      <c r="FD14" s="808"/>
      <c r="FE14" s="808"/>
      <c r="FF14" s="808"/>
      <c r="FG14" s="808"/>
      <c r="FH14" s="808"/>
      <c r="FI14" s="808"/>
      <c r="FJ14" s="808"/>
      <c r="FK14" s="808"/>
      <c r="FL14" s="808"/>
      <c r="FM14" s="808"/>
      <c r="FN14" s="808"/>
      <c r="FO14" s="808"/>
      <c r="FP14" s="808"/>
      <c r="FQ14" s="808"/>
      <c r="FR14" s="808"/>
      <c r="FS14" s="808"/>
      <c r="FT14" s="808"/>
      <c r="FU14" s="808"/>
      <c r="FV14" s="808"/>
      <c r="FW14" s="808"/>
      <c r="FX14" s="808"/>
      <c r="FY14" s="808"/>
      <c r="FZ14" s="808"/>
      <c r="GA14" s="808"/>
      <c r="GB14" s="808"/>
      <c r="GC14" s="808"/>
      <c r="GD14" s="808"/>
      <c r="GE14" s="808"/>
      <c r="GF14" s="808"/>
      <c r="GG14" s="808"/>
      <c r="GH14" s="808"/>
      <c r="GI14" s="808"/>
      <c r="GJ14" s="808"/>
      <c r="GK14" s="808"/>
      <c r="GL14" s="808"/>
      <c r="GM14" s="808"/>
      <c r="GN14" s="808"/>
      <c r="GO14" s="808"/>
      <c r="GP14" s="808"/>
      <c r="GQ14" s="808"/>
      <c r="GR14" s="808"/>
      <c r="GS14" s="808"/>
      <c r="GT14" s="808"/>
      <c r="GU14" s="808"/>
      <c r="GV14" s="808"/>
      <c r="GW14" s="808"/>
      <c r="GX14" s="808"/>
      <c r="GY14" s="808"/>
      <c r="GZ14" s="808"/>
      <c r="HA14" s="808"/>
      <c r="HB14" s="808"/>
      <c r="HC14" s="808"/>
      <c r="HD14" s="808"/>
      <c r="HE14" s="808"/>
      <c r="HF14" s="808"/>
      <c r="HG14" s="808"/>
      <c r="HH14" s="808"/>
      <c r="HI14" s="808"/>
      <c r="HJ14" s="808"/>
      <c r="HK14" s="808"/>
      <c r="HL14" s="808"/>
      <c r="HM14" s="808"/>
      <c r="HN14" s="808"/>
      <c r="HO14" s="808"/>
      <c r="HP14" s="808"/>
      <c r="HQ14" s="808"/>
      <c r="HR14" s="808"/>
      <c r="HS14" s="808"/>
      <c r="HT14" s="808"/>
      <c r="HU14" s="808"/>
      <c r="HV14" s="808"/>
      <c r="HW14" s="808"/>
      <c r="HX14" s="808"/>
      <c r="HY14" s="808"/>
      <c r="HZ14" s="808"/>
      <c r="IA14" s="808"/>
      <c r="IB14" s="808"/>
      <c r="IC14" s="808"/>
      <c r="ID14" s="808"/>
      <c r="IE14" s="808"/>
      <c r="IF14" s="808"/>
      <c r="IG14" s="808"/>
      <c r="IH14" s="808"/>
      <c r="II14" s="808"/>
    </row>
    <row r="15" spans="1:243" s="521" customFormat="1" ht="28.5" customHeight="1" x14ac:dyDescent="0.2">
      <c r="A15" s="524" t="s">
        <v>1075</v>
      </c>
      <c r="B15" s="524" t="s">
        <v>1076</v>
      </c>
      <c r="C15" s="525" t="s">
        <v>495</v>
      </c>
      <c r="D15" s="526"/>
      <c r="E15" s="748" t="s">
        <v>885</v>
      </c>
      <c r="F15" s="526"/>
      <c r="G15" s="527"/>
      <c r="H15" s="528" t="s">
        <v>666</v>
      </c>
      <c r="I15" s="529">
        <v>2</v>
      </c>
      <c r="J15" s="529">
        <v>2</v>
      </c>
      <c r="K15" s="529"/>
      <c r="L15" s="861"/>
      <c r="M15" s="599"/>
      <c r="N15" s="1223"/>
      <c r="O15" s="1021"/>
      <c r="P15" s="1021"/>
      <c r="Q15" s="1021"/>
      <c r="R15" s="1220"/>
      <c r="S15" s="1224"/>
      <c r="T15" s="1209"/>
      <c r="U15" s="532"/>
      <c r="V15" s="532"/>
      <c r="W15" s="533"/>
      <c r="X15" s="534"/>
      <c r="Y15" s="534"/>
      <c r="Z15" s="534"/>
      <c r="AA15" s="535"/>
      <c r="AB15" s="534"/>
      <c r="AC15" s="534"/>
      <c r="AD15" s="534"/>
      <c r="AE15" s="535"/>
      <c r="AF15" s="534"/>
      <c r="AG15" s="1262"/>
      <c r="AH15" s="534"/>
      <c r="AI15" s="534"/>
      <c r="AJ15" s="536"/>
      <c r="AK15" s="754"/>
    </row>
    <row r="16" spans="1:243" s="809" customFormat="1" ht="30" customHeight="1" x14ac:dyDescent="0.2">
      <c r="A16" s="569"/>
      <c r="B16" s="569" t="s">
        <v>496</v>
      </c>
      <c r="C16" s="579" t="s">
        <v>573</v>
      </c>
      <c r="D16" s="580" t="s">
        <v>1013</v>
      </c>
      <c r="E16" s="575" t="s">
        <v>675</v>
      </c>
      <c r="F16" s="649"/>
      <c r="G16" s="580" t="s">
        <v>674</v>
      </c>
      <c r="H16" s="582"/>
      <c r="I16" s="297" t="s">
        <v>56</v>
      </c>
      <c r="J16" s="297">
        <v>2</v>
      </c>
      <c r="K16" s="750" t="s">
        <v>671</v>
      </c>
      <c r="L16" s="752">
        <v>11</v>
      </c>
      <c r="M16" s="752">
        <v>29</v>
      </c>
      <c r="N16" s="1160"/>
      <c r="O16" s="1010"/>
      <c r="P16" s="1061">
        <v>18</v>
      </c>
      <c r="Q16" s="1061"/>
      <c r="R16" s="1061"/>
      <c r="S16" s="1144"/>
      <c r="T16" s="1208">
        <v>1</v>
      </c>
      <c r="U16" s="660" t="s">
        <v>311</v>
      </c>
      <c r="V16" s="891"/>
      <c r="W16" s="660"/>
      <c r="X16" s="402">
        <v>1</v>
      </c>
      <c r="Y16" s="401" t="s">
        <v>314</v>
      </c>
      <c r="Z16" s="401" t="s">
        <v>312</v>
      </c>
      <c r="AA16" s="401" t="s">
        <v>353</v>
      </c>
      <c r="AB16" s="746">
        <v>1</v>
      </c>
      <c r="AC16" s="660" t="s">
        <v>314</v>
      </c>
      <c r="AD16" s="660" t="s">
        <v>312</v>
      </c>
      <c r="AE16" s="660" t="s">
        <v>353</v>
      </c>
      <c r="AF16" s="402">
        <v>1</v>
      </c>
      <c r="AG16" s="1261"/>
      <c r="AH16" s="401" t="s">
        <v>314</v>
      </c>
      <c r="AI16" s="401" t="s">
        <v>312</v>
      </c>
      <c r="AJ16" s="401" t="s">
        <v>353</v>
      </c>
      <c r="AK16" s="753"/>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c r="EO16" s="808"/>
      <c r="EP16" s="808"/>
      <c r="EQ16" s="808"/>
      <c r="ER16" s="808"/>
      <c r="ES16" s="808"/>
      <c r="ET16" s="808"/>
      <c r="EU16" s="808"/>
      <c r="EV16" s="808"/>
      <c r="EW16" s="808"/>
      <c r="EX16" s="808"/>
      <c r="EY16" s="808"/>
      <c r="EZ16" s="808"/>
      <c r="FA16" s="808"/>
      <c r="FB16" s="808"/>
      <c r="FC16" s="808"/>
      <c r="FD16" s="808"/>
      <c r="FE16" s="808"/>
      <c r="FF16" s="808"/>
      <c r="FG16" s="808"/>
      <c r="FH16" s="808"/>
      <c r="FI16" s="808"/>
      <c r="FJ16" s="808"/>
      <c r="FK16" s="808"/>
      <c r="FL16" s="808"/>
      <c r="FM16" s="808"/>
      <c r="FN16" s="808"/>
      <c r="FO16" s="808"/>
      <c r="FP16" s="808"/>
      <c r="FQ16" s="808"/>
      <c r="FR16" s="808"/>
      <c r="FS16" s="808"/>
      <c r="FT16" s="808"/>
      <c r="FU16" s="808"/>
      <c r="FV16" s="808"/>
      <c r="FW16" s="808"/>
      <c r="FX16" s="808"/>
      <c r="FY16" s="808"/>
      <c r="FZ16" s="808"/>
      <c r="GA16" s="808"/>
      <c r="GB16" s="808"/>
      <c r="GC16" s="808"/>
      <c r="GD16" s="808"/>
      <c r="GE16" s="808"/>
      <c r="GF16" s="808"/>
      <c r="GG16" s="808"/>
      <c r="GH16" s="808"/>
      <c r="GI16" s="808"/>
      <c r="GJ16" s="808"/>
      <c r="GK16" s="808"/>
      <c r="GL16" s="808"/>
      <c r="GM16" s="808"/>
      <c r="GN16" s="808"/>
      <c r="GO16" s="808"/>
      <c r="GP16" s="808"/>
      <c r="GQ16" s="808"/>
      <c r="GR16" s="808"/>
      <c r="GS16" s="808"/>
      <c r="GT16" s="808"/>
      <c r="GU16" s="808"/>
      <c r="GV16" s="808"/>
      <c r="GW16" s="808"/>
      <c r="GX16" s="808"/>
      <c r="GY16" s="808"/>
      <c r="GZ16" s="808"/>
      <c r="HA16" s="808"/>
      <c r="HB16" s="808"/>
      <c r="HC16" s="808"/>
      <c r="HD16" s="808"/>
      <c r="HE16" s="808"/>
      <c r="HF16" s="808"/>
      <c r="HG16" s="808"/>
      <c r="HH16" s="808"/>
      <c r="HI16" s="808"/>
      <c r="HJ16" s="808"/>
      <c r="HK16" s="808"/>
      <c r="HL16" s="808"/>
      <c r="HM16" s="808"/>
      <c r="HN16" s="808"/>
      <c r="HO16" s="808"/>
      <c r="HP16" s="808"/>
      <c r="HQ16" s="808"/>
      <c r="HR16" s="808"/>
      <c r="HS16" s="808"/>
      <c r="HT16" s="808"/>
      <c r="HU16" s="808"/>
      <c r="HV16" s="808"/>
      <c r="HW16" s="808"/>
      <c r="HX16" s="808"/>
      <c r="HY16" s="808"/>
      <c r="HZ16" s="808"/>
      <c r="IA16" s="808"/>
      <c r="IB16" s="808"/>
      <c r="IC16" s="808"/>
      <c r="ID16" s="808"/>
      <c r="IE16" s="808"/>
      <c r="IF16" s="808"/>
      <c r="IG16" s="808"/>
      <c r="IH16" s="808"/>
      <c r="II16" s="808"/>
    </row>
    <row r="17" spans="1:243" s="809" customFormat="1" ht="30" customHeight="1" x14ac:dyDescent="0.2">
      <c r="A17" s="569"/>
      <c r="B17" s="569" t="s">
        <v>497</v>
      </c>
      <c r="C17" s="579" t="s">
        <v>574</v>
      </c>
      <c r="D17" s="580" t="s">
        <v>1014</v>
      </c>
      <c r="E17" s="575" t="s">
        <v>675</v>
      </c>
      <c r="F17" s="649"/>
      <c r="G17" s="580" t="s">
        <v>674</v>
      </c>
      <c r="H17" s="582"/>
      <c r="I17" s="297" t="s">
        <v>56</v>
      </c>
      <c r="J17" s="297">
        <v>2</v>
      </c>
      <c r="K17" s="750" t="s">
        <v>1120</v>
      </c>
      <c r="L17" s="752">
        <v>14</v>
      </c>
      <c r="M17" s="752">
        <v>13</v>
      </c>
      <c r="N17" s="1160"/>
      <c r="O17" s="1010"/>
      <c r="P17" s="1061">
        <v>18</v>
      </c>
      <c r="Q17" s="1061"/>
      <c r="R17" s="1061"/>
      <c r="S17" s="1144"/>
      <c r="T17" s="1208">
        <v>1</v>
      </c>
      <c r="U17" s="660" t="s">
        <v>311</v>
      </c>
      <c r="V17" s="891"/>
      <c r="W17" s="660"/>
      <c r="X17" s="402">
        <v>1</v>
      </c>
      <c r="Y17" s="401" t="s">
        <v>314</v>
      </c>
      <c r="Z17" s="401" t="s">
        <v>312</v>
      </c>
      <c r="AA17" s="401" t="s">
        <v>353</v>
      </c>
      <c r="AB17" s="746">
        <v>1</v>
      </c>
      <c r="AC17" s="660" t="s">
        <v>314</v>
      </c>
      <c r="AD17" s="660" t="s">
        <v>312</v>
      </c>
      <c r="AE17" s="660" t="s">
        <v>353</v>
      </c>
      <c r="AF17" s="402">
        <v>1</v>
      </c>
      <c r="AG17" s="1261"/>
      <c r="AH17" s="401" t="s">
        <v>314</v>
      </c>
      <c r="AI17" s="401" t="s">
        <v>312</v>
      </c>
      <c r="AJ17" s="401" t="s">
        <v>353</v>
      </c>
      <c r="AK17" s="753"/>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808"/>
      <c r="CC17" s="808"/>
      <c r="CD17" s="808"/>
      <c r="CE17" s="808"/>
      <c r="CF17" s="808"/>
      <c r="CG17" s="808"/>
      <c r="CH17" s="808"/>
      <c r="CI17" s="808"/>
      <c r="CJ17" s="808"/>
      <c r="CK17" s="808"/>
      <c r="CL17" s="808"/>
      <c r="CM17" s="808"/>
      <c r="CN17" s="808"/>
      <c r="CO17" s="808"/>
      <c r="CP17" s="808"/>
      <c r="CQ17" s="808"/>
      <c r="CR17" s="808"/>
      <c r="CS17" s="808"/>
      <c r="CT17" s="808"/>
      <c r="CU17" s="808"/>
      <c r="CV17" s="808"/>
      <c r="CW17" s="808"/>
      <c r="CX17" s="808"/>
      <c r="CY17" s="808"/>
      <c r="CZ17" s="808"/>
      <c r="DA17" s="808"/>
      <c r="DB17" s="808"/>
      <c r="DC17" s="808"/>
      <c r="DD17" s="808"/>
      <c r="DE17" s="808"/>
      <c r="DF17" s="808"/>
      <c r="DG17" s="808"/>
      <c r="DH17" s="808"/>
      <c r="DI17" s="808"/>
      <c r="DJ17" s="808"/>
      <c r="DK17" s="808"/>
      <c r="DL17" s="808"/>
      <c r="DM17" s="808"/>
      <c r="DN17" s="808"/>
      <c r="DO17" s="808"/>
      <c r="DP17" s="808"/>
      <c r="DQ17" s="808"/>
      <c r="DR17" s="808"/>
      <c r="DS17" s="808"/>
      <c r="DT17" s="808"/>
      <c r="DU17" s="808"/>
      <c r="DV17" s="808"/>
      <c r="DW17" s="808"/>
      <c r="DX17" s="808"/>
      <c r="DY17" s="808"/>
      <c r="DZ17" s="808"/>
      <c r="EA17" s="808"/>
      <c r="EB17" s="808"/>
      <c r="EC17" s="808"/>
      <c r="ED17" s="808"/>
      <c r="EE17" s="808"/>
      <c r="EF17" s="808"/>
      <c r="EG17" s="808"/>
      <c r="EH17" s="808"/>
      <c r="EI17" s="808"/>
      <c r="EJ17" s="808"/>
      <c r="EK17" s="808"/>
      <c r="EL17" s="808"/>
      <c r="EM17" s="808"/>
      <c r="EN17" s="808"/>
      <c r="EO17" s="808"/>
      <c r="EP17" s="808"/>
      <c r="EQ17" s="808"/>
      <c r="ER17" s="808"/>
      <c r="ES17" s="808"/>
      <c r="ET17" s="808"/>
      <c r="EU17" s="808"/>
      <c r="EV17" s="808"/>
      <c r="EW17" s="808"/>
      <c r="EX17" s="808"/>
      <c r="EY17" s="808"/>
      <c r="EZ17" s="808"/>
      <c r="FA17" s="808"/>
      <c r="FB17" s="808"/>
      <c r="FC17" s="808"/>
      <c r="FD17" s="808"/>
      <c r="FE17" s="808"/>
      <c r="FF17" s="808"/>
      <c r="FG17" s="808"/>
      <c r="FH17" s="808"/>
      <c r="FI17" s="808"/>
      <c r="FJ17" s="808"/>
      <c r="FK17" s="808"/>
      <c r="FL17" s="808"/>
      <c r="FM17" s="808"/>
      <c r="FN17" s="808"/>
      <c r="FO17" s="808"/>
      <c r="FP17" s="808"/>
      <c r="FQ17" s="808"/>
      <c r="FR17" s="808"/>
      <c r="FS17" s="808"/>
      <c r="FT17" s="808"/>
      <c r="FU17" s="808"/>
      <c r="FV17" s="808"/>
      <c r="FW17" s="808"/>
      <c r="FX17" s="808"/>
      <c r="FY17" s="808"/>
      <c r="FZ17" s="808"/>
      <c r="GA17" s="808"/>
      <c r="GB17" s="808"/>
      <c r="GC17" s="808"/>
      <c r="GD17" s="808"/>
      <c r="GE17" s="808"/>
      <c r="GF17" s="808"/>
      <c r="GG17" s="808"/>
      <c r="GH17" s="808"/>
      <c r="GI17" s="808"/>
      <c r="GJ17" s="808"/>
      <c r="GK17" s="808"/>
      <c r="GL17" s="808"/>
      <c r="GM17" s="808"/>
      <c r="GN17" s="808"/>
      <c r="GO17" s="808"/>
      <c r="GP17" s="808"/>
      <c r="GQ17" s="808"/>
      <c r="GR17" s="808"/>
      <c r="GS17" s="808"/>
      <c r="GT17" s="808"/>
      <c r="GU17" s="808"/>
      <c r="GV17" s="808"/>
      <c r="GW17" s="808"/>
      <c r="GX17" s="808"/>
      <c r="GY17" s="808"/>
      <c r="GZ17" s="808"/>
      <c r="HA17" s="808"/>
      <c r="HB17" s="808"/>
      <c r="HC17" s="808"/>
      <c r="HD17" s="808"/>
      <c r="HE17" s="808"/>
      <c r="HF17" s="808"/>
      <c r="HG17" s="808"/>
      <c r="HH17" s="808"/>
      <c r="HI17" s="808"/>
      <c r="HJ17" s="808"/>
      <c r="HK17" s="808"/>
      <c r="HL17" s="808"/>
      <c r="HM17" s="808"/>
      <c r="HN17" s="808"/>
      <c r="HO17" s="808"/>
      <c r="HP17" s="808"/>
      <c r="HQ17" s="808"/>
      <c r="HR17" s="808"/>
      <c r="HS17" s="808"/>
      <c r="HT17" s="808"/>
      <c r="HU17" s="808"/>
      <c r="HV17" s="808"/>
      <c r="HW17" s="808"/>
      <c r="HX17" s="808"/>
      <c r="HY17" s="808"/>
      <c r="HZ17" s="808"/>
      <c r="IA17" s="808"/>
      <c r="IB17" s="808"/>
      <c r="IC17" s="808"/>
      <c r="ID17" s="808"/>
      <c r="IE17" s="808"/>
      <c r="IF17" s="808"/>
      <c r="IG17" s="808"/>
      <c r="IH17" s="808"/>
      <c r="II17" s="808"/>
    </row>
    <row r="18" spans="1:243" ht="23.25" customHeight="1" x14ac:dyDescent="0.2">
      <c r="A18" s="331"/>
      <c r="B18" s="331"/>
      <c r="C18" s="1888" t="s">
        <v>295</v>
      </c>
      <c r="D18" s="1889"/>
      <c r="E18" s="1889"/>
      <c r="F18" s="1889"/>
      <c r="G18" s="1889"/>
      <c r="H18" s="1889"/>
      <c r="I18" s="1889"/>
      <c r="J18" s="1889"/>
      <c r="K18" s="1890"/>
      <c r="L18" s="1889"/>
      <c r="M18" s="1889"/>
      <c r="N18" s="1225">
        <f>SUM(N6:N17)</f>
        <v>104</v>
      </c>
      <c r="O18" s="1203"/>
      <c r="P18" s="1203">
        <f>SUM(P6:P17)</f>
        <v>135</v>
      </c>
      <c r="Q18" s="1203"/>
      <c r="R18" s="1203"/>
      <c r="S18" s="1226"/>
      <c r="T18" s="1210"/>
      <c r="U18" s="810"/>
      <c r="V18" s="810"/>
      <c r="W18" s="810"/>
      <c r="X18" s="810"/>
      <c r="Y18" s="810"/>
      <c r="Z18" s="810"/>
      <c r="AA18" s="810"/>
      <c r="AB18" s="810"/>
      <c r="AC18" s="810"/>
      <c r="AD18" s="810"/>
      <c r="AE18" s="810"/>
      <c r="AF18" s="810"/>
      <c r="AG18" s="1244"/>
      <c r="AH18" s="810"/>
      <c r="AI18" s="810"/>
      <c r="AJ18" s="810"/>
      <c r="AK18" s="810"/>
    </row>
    <row r="19" spans="1:243" ht="23.25" customHeight="1" x14ac:dyDescent="0.2">
      <c r="A19" s="334"/>
      <c r="B19" s="334"/>
      <c r="C19" s="1907" t="s">
        <v>261</v>
      </c>
      <c r="D19" s="1908"/>
      <c r="E19" s="1908"/>
      <c r="F19" s="1908"/>
      <c r="G19" s="1908"/>
      <c r="H19" s="1908"/>
      <c r="I19" s="1908"/>
      <c r="J19" s="1908"/>
      <c r="K19" s="1909"/>
      <c r="L19" s="1908"/>
      <c r="M19" s="1908"/>
      <c r="N19" s="1225"/>
      <c r="O19" s="1203"/>
      <c r="P19" s="1203"/>
      <c r="Q19" s="1203"/>
      <c r="R19" s="1203"/>
      <c r="S19" s="1226"/>
      <c r="T19" s="1210"/>
      <c r="U19" s="810"/>
      <c r="V19" s="810"/>
      <c r="W19" s="810"/>
      <c r="X19" s="810"/>
      <c r="Y19" s="810"/>
      <c r="Z19" s="810"/>
      <c r="AA19" s="810"/>
      <c r="AB19" s="810"/>
      <c r="AC19" s="810"/>
      <c r="AD19" s="810"/>
      <c r="AE19" s="810"/>
      <c r="AF19" s="810"/>
      <c r="AG19" s="1244"/>
      <c r="AH19" s="810"/>
      <c r="AI19" s="810"/>
      <c r="AJ19" s="810"/>
      <c r="AK19" s="810"/>
    </row>
    <row r="20" spans="1:243" ht="23.25" customHeight="1" x14ac:dyDescent="0.2">
      <c r="A20" s="811"/>
      <c r="B20" s="811"/>
      <c r="C20" s="336"/>
      <c r="D20" s="337"/>
      <c r="E20" s="338"/>
      <c r="F20" s="339"/>
      <c r="G20" s="339"/>
      <c r="H20" s="340"/>
      <c r="I20" s="336"/>
      <c r="J20" s="336"/>
      <c r="K20" s="336"/>
      <c r="L20" s="862"/>
      <c r="M20" s="812"/>
      <c r="N20" s="1150"/>
      <c r="O20" s="1062"/>
      <c r="P20" s="1062"/>
      <c r="Q20" s="1062"/>
      <c r="R20" s="1062"/>
      <c r="S20" s="1151"/>
      <c r="T20" s="1211"/>
      <c r="U20" s="343"/>
      <c r="V20" s="343"/>
      <c r="W20" s="343"/>
      <c r="X20" s="343"/>
      <c r="Y20" s="343"/>
      <c r="Z20" s="343"/>
      <c r="AA20" s="343"/>
      <c r="AB20" s="343"/>
      <c r="AC20" s="343"/>
      <c r="AD20" s="343"/>
      <c r="AE20" s="343"/>
      <c r="AF20" s="343"/>
      <c r="AG20" s="1211"/>
      <c r="AH20" s="343"/>
      <c r="AI20" s="343"/>
      <c r="AJ20" s="343"/>
      <c r="AK20" s="343"/>
    </row>
    <row r="21" spans="1:243" s="514" customFormat="1" ht="36" customHeight="1" x14ac:dyDescent="0.2">
      <c r="A21" s="506" t="s">
        <v>1122</v>
      </c>
      <c r="B21" s="506" t="s">
        <v>883</v>
      </c>
      <c r="C21" s="507" t="s">
        <v>884</v>
      </c>
      <c r="D21" s="506" t="s">
        <v>1029</v>
      </c>
      <c r="E21" s="751" t="s">
        <v>683</v>
      </c>
      <c r="F21" s="507"/>
      <c r="G21" s="507"/>
      <c r="H21" s="510"/>
      <c r="I21" s="507">
        <f>+SUM(I22:I28)</f>
        <v>30</v>
      </c>
      <c r="J21" s="507">
        <f>+SUM(J22:J28)</f>
        <v>30</v>
      </c>
      <c r="K21" s="507" t="s">
        <v>15</v>
      </c>
      <c r="L21" s="860" t="s">
        <v>15</v>
      </c>
      <c r="M21" s="751">
        <v>48</v>
      </c>
      <c r="N21" s="1156"/>
      <c r="O21" s="1008"/>
      <c r="P21" s="1008"/>
      <c r="Q21" s="1008"/>
      <c r="R21" s="1008"/>
      <c r="S21" s="1157"/>
      <c r="T21" s="1088"/>
      <c r="U21" s="507"/>
      <c r="V21" s="507"/>
      <c r="W21" s="507"/>
      <c r="X21" s="507"/>
      <c r="Y21" s="507"/>
      <c r="Z21" s="507"/>
      <c r="AA21" s="507"/>
      <c r="AB21" s="507"/>
      <c r="AC21" s="507"/>
      <c r="AD21" s="507"/>
      <c r="AE21" s="507"/>
      <c r="AF21" s="507"/>
      <c r="AG21" s="1260"/>
      <c r="AH21" s="507"/>
      <c r="AI21" s="507"/>
      <c r="AJ21" s="507"/>
      <c r="AK21" s="511"/>
      <c r="AL21" s="513"/>
      <c r="AM21" s="513"/>
      <c r="AN21" s="513"/>
      <c r="AO21" s="513"/>
      <c r="AP21" s="513"/>
      <c r="AQ21" s="513"/>
      <c r="AR21" s="513"/>
      <c r="AS21" s="513"/>
      <c r="AT21" s="513"/>
      <c r="AU21" s="513"/>
      <c r="AV21" s="513"/>
      <c r="AW21" s="513"/>
      <c r="AX21" s="513"/>
      <c r="AY21" s="513"/>
      <c r="AZ21" s="513"/>
      <c r="BA21" s="513"/>
      <c r="BB21" s="513"/>
      <c r="BC21" s="513"/>
      <c r="BD21" s="513"/>
      <c r="BE21" s="507"/>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3"/>
      <c r="DW21" s="513"/>
      <c r="DX21" s="513"/>
      <c r="DY21" s="513"/>
      <c r="DZ21" s="513"/>
      <c r="EA21" s="513"/>
      <c r="EB21" s="513"/>
      <c r="EC21" s="513"/>
      <c r="ED21" s="513"/>
      <c r="EE21" s="513"/>
      <c r="EF21" s="513"/>
      <c r="EG21" s="513"/>
      <c r="EH21" s="513"/>
      <c r="EI21" s="513"/>
      <c r="EJ21" s="513"/>
      <c r="EK21" s="513"/>
      <c r="EL21" s="513"/>
      <c r="EM21" s="513"/>
      <c r="EN21" s="513"/>
      <c r="EO21" s="513"/>
      <c r="EP21" s="513"/>
      <c r="EQ21" s="513"/>
      <c r="ER21" s="513"/>
      <c r="ES21" s="513"/>
      <c r="ET21" s="513"/>
      <c r="EU21" s="513"/>
      <c r="EV21" s="513"/>
      <c r="EW21" s="513"/>
      <c r="EX21" s="513"/>
      <c r="EY21" s="513"/>
      <c r="EZ21" s="513"/>
      <c r="FA21" s="513"/>
      <c r="FB21" s="513"/>
      <c r="FC21" s="513"/>
      <c r="FD21" s="513"/>
      <c r="FE21" s="513"/>
      <c r="FF21" s="513"/>
      <c r="FG21" s="513"/>
      <c r="FH21" s="513"/>
      <c r="FI21" s="513"/>
      <c r="FJ21" s="513"/>
      <c r="FK21" s="513"/>
      <c r="FL21" s="513"/>
      <c r="FM21" s="513"/>
      <c r="FN21" s="513"/>
      <c r="FO21" s="513"/>
      <c r="FP21" s="513"/>
      <c r="FQ21" s="513"/>
      <c r="FR21" s="513"/>
      <c r="FS21" s="513"/>
      <c r="FT21" s="513"/>
      <c r="FU21" s="513"/>
      <c r="FV21" s="513"/>
      <c r="FW21" s="513"/>
      <c r="FX21" s="513"/>
      <c r="FY21" s="513"/>
      <c r="FZ21" s="513"/>
      <c r="GA21" s="513"/>
      <c r="GB21" s="513"/>
      <c r="GC21" s="513"/>
      <c r="GD21" s="513"/>
      <c r="GE21" s="513"/>
      <c r="GF21" s="513"/>
      <c r="GG21" s="513"/>
      <c r="GH21" s="513"/>
      <c r="GI21" s="513"/>
      <c r="GJ21" s="513"/>
      <c r="GK21" s="513"/>
      <c r="GL21" s="513"/>
      <c r="GM21" s="513"/>
      <c r="GN21" s="513"/>
      <c r="GO21" s="513"/>
      <c r="GP21" s="513"/>
      <c r="GQ21" s="513"/>
      <c r="GR21" s="513"/>
      <c r="GS21" s="513"/>
      <c r="GT21" s="513"/>
      <c r="GU21" s="513"/>
      <c r="GV21" s="513"/>
      <c r="GW21" s="513"/>
      <c r="GX21" s="513"/>
      <c r="GY21" s="513"/>
      <c r="GZ21" s="513"/>
      <c r="HA21" s="513"/>
      <c r="HB21" s="513"/>
      <c r="HC21" s="513"/>
      <c r="HD21" s="513"/>
      <c r="HE21" s="513"/>
      <c r="HF21" s="513"/>
      <c r="HG21" s="513"/>
      <c r="HH21" s="513"/>
      <c r="HI21" s="513"/>
      <c r="HJ21" s="513"/>
      <c r="HK21" s="513"/>
      <c r="HL21" s="513"/>
      <c r="HM21" s="513"/>
      <c r="HN21" s="513"/>
      <c r="HO21" s="513"/>
      <c r="HP21" s="513"/>
      <c r="HQ21" s="513"/>
      <c r="HR21" s="513"/>
      <c r="HS21" s="513"/>
      <c r="HT21" s="513"/>
      <c r="HU21" s="513"/>
      <c r="HV21" s="513"/>
      <c r="HW21" s="513"/>
      <c r="HX21" s="513"/>
      <c r="HY21" s="513"/>
      <c r="HZ21" s="513"/>
      <c r="IA21" s="513"/>
      <c r="IB21" s="513"/>
      <c r="IC21" s="513"/>
      <c r="ID21" s="513"/>
      <c r="IE21" s="513"/>
      <c r="IF21" s="513"/>
      <c r="IG21" s="513"/>
      <c r="IH21" s="513"/>
      <c r="II21" s="513"/>
    </row>
    <row r="22" spans="1:243" ht="27.75" customHeight="1" x14ac:dyDescent="0.2">
      <c r="A22" s="813"/>
      <c r="B22" s="569" t="s">
        <v>892</v>
      </c>
      <c r="C22" s="749" t="s">
        <v>131</v>
      </c>
      <c r="D22" s="297" t="s">
        <v>1026</v>
      </c>
      <c r="E22" s="575" t="s">
        <v>886</v>
      </c>
      <c r="F22" s="355"/>
      <c r="G22" s="580" t="s">
        <v>681</v>
      </c>
      <c r="H22" s="354"/>
      <c r="I22" s="352">
        <v>6</v>
      </c>
      <c r="J22" s="352">
        <v>6</v>
      </c>
      <c r="K22" s="352" t="s">
        <v>807</v>
      </c>
      <c r="L22" s="863" t="s">
        <v>24</v>
      </c>
      <c r="M22" s="814">
        <v>48</v>
      </c>
      <c r="N22" s="1143">
        <v>24</v>
      </c>
      <c r="O22" s="1061"/>
      <c r="P22" s="1061">
        <v>24</v>
      </c>
      <c r="Q22" s="1061"/>
      <c r="R22" s="1061"/>
      <c r="S22" s="1144"/>
      <c r="T22" s="1208">
        <v>1</v>
      </c>
      <c r="U22" s="660" t="s">
        <v>311</v>
      </c>
      <c r="V22" s="660" t="s">
        <v>312</v>
      </c>
      <c r="W22" s="660" t="s">
        <v>445</v>
      </c>
      <c r="X22" s="402">
        <v>1</v>
      </c>
      <c r="Y22" s="401" t="s">
        <v>314</v>
      </c>
      <c r="Z22" s="401" t="s">
        <v>312</v>
      </c>
      <c r="AA22" s="401" t="s">
        <v>351</v>
      </c>
      <c r="AB22" s="746">
        <v>1</v>
      </c>
      <c r="AC22" s="660" t="s">
        <v>314</v>
      </c>
      <c r="AD22" s="660" t="s">
        <v>312</v>
      </c>
      <c r="AE22" s="660" t="s">
        <v>351</v>
      </c>
      <c r="AF22" s="402">
        <v>1</v>
      </c>
      <c r="AG22" s="1261"/>
      <c r="AH22" s="401" t="s">
        <v>314</v>
      </c>
      <c r="AI22" s="401" t="s">
        <v>312</v>
      </c>
      <c r="AJ22" s="401" t="s">
        <v>351</v>
      </c>
      <c r="AK22" s="753"/>
    </row>
    <row r="23" spans="1:243" ht="34.5" customHeight="1" x14ac:dyDescent="0.2">
      <c r="A23" s="815"/>
      <c r="B23" s="569" t="s">
        <v>890</v>
      </c>
      <c r="C23" s="308" t="s">
        <v>137</v>
      </c>
      <c r="D23" s="297" t="s">
        <v>1025</v>
      </c>
      <c r="E23" s="575" t="s">
        <v>886</v>
      </c>
      <c r="F23" s="297"/>
      <c r="G23" s="580" t="s">
        <v>681</v>
      </c>
      <c r="H23" s="296"/>
      <c r="I23" s="297">
        <v>6</v>
      </c>
      <c r="J23" s="297">
        <v>6</v>
      </c>
      <c r="K23" s="352" t="s">
        <v>919</v>
      </c>
      <c r="L23" s="864" t="s">
        <v>31</v>
      </c>
      <c r="M23" s="816">
        <v>48</v>
      </c>
      <c r="N23" s="1143">
        <v>24</v>
      </c>
      <c r="O23" s="1061"/>
      <c r="P23" s="1061">
        <v>24</v>
      </c>
      <c r="Q23" s="1061"/>
      <c r="R23" s="1061"/>
      <c r="S23" s="1144"/>
      <c r="T23" s="1208">
        <v>1</v>
      </c>
      <c r="U23" s="660" t="s">
        <v>311</v>
      </c>
      <c r="V23" s="660" t="s">
        <v>320</v>
      </c>
      <c r="W23" s="660" t="s">
        <v>445</v>
      </c>
      <c r="X23" s="402">
        <v>1</v>
      </c>
      <c r="Y23" s="401" t="s">
        <v>314</v>
      </c>
      <c r="Z23" s="401" t="s">
        <v>312</v>
      </c>
      <c r="AA23" s="401" t="s">
        <v>351</v>
      </c>
      <c r="AB23" s="746">
        <v>1</v>
      </c>
      <c r="AC23" s="660" t="s">
        <v>314</v>
      </c>
      <c r="AD23" s="660" t="s">
        <v>312</v>
      </c>
      <c r="AE23" s="660" t="s">
        <v>351</v>
      </c>
      <c r="AF23" s="402">
        <v>1</v>
      </c>
      <c r="AG23" s="1261"/>
      <c r="AH23" s="401" t="s">
        <v>314</v>
      </c>
      <c r="AI23" s="401" t="s">
        <v>312</v>
      </c>
      <c r="AJ23" s="401" t="s">
        <v>351</v>
      </c>
      <c r="AK23" s="753"/>
    </row>
    <row r="24" spans="1:243" ht="33" customHeight="1" x14ac:dyDescent="0.2">
      <c r="A24" s="815"/>
      <c r="B24" s="569" t="s">
        <v>893</v>
      </c>
      <c r="C24" s="308" t="s">
        <v>933</v>
      </c>
      <c r="D24" s="297" t="s">
        <v>1027</v>
      </c>
      <c r="E24" s="575" t="s">
        <v>886</v>
      </c>
      <c r="F24" s="297"/>
      <c r="G24" s="580" t="s">
        <v>681</v>
      </c>
      <c r="H24" s="296"/>
      <c r="I24" s="297">
        <v>3</v>
      </c>
      <c r="J24" s="297">
        <v>3</v>
      </c>
      <c r="K24" s="297" t="s">
        <v>920</v>
      </c>
      <c r="L24" s="864" t="s">
        <v>922</v>
      </c>
      <c r="M24" s="816">
        <v>48</v>
      </c>
      <c r="N24" s="1143">
        <v>24</v>
      </c>
      <c r="O24" s="1061"/>
      <c r="P24" s="1061"/>
      <c r="Q24" s="1061"/>
      <c r="R24" s="1061"/>
      <c r="S24" s="1144"/>
      <c r="T24" s="1208">
        <v>1</v>
      </c>
      <c r="U24" s="660" t="s">
        <v>311</v>
      </c>
      <c r="V24" s="660" t="s">
        <v>312</v>
      </c>
      <c r="W24" s="660" t="s">
        <v>446</v>
      </c>
      <c r="X24" s="402">
        <v>1</v>
      </c>
      <c r="Y24" s="401" t="s">
        <v>314</v>
      </c>
      <c r="Z24" s="401" t="s">
        <v>350</v>
      </c>
      <c r="AA24" s="401" t="s">
        <v>354</v>
      </c>
      <c r="AB24" s="746">
        <v>1</v>
      </c>
      <c r="AC24" s="660" t="s">
        <v>314</v>
      </c>
      <c r="AD24" s="660" t="s">
        <v>312</v>
      </c>
      <c r="AE24" s="660" t="s">
        <v>354</v>
      </c>
      <c r="AF24" s="402">
        <v>1</v>
      </c>
      <c r="AG24" s="1261"/>
      <c r="AH24" s="401" t="s">
        <v>314</v>
      </c>
      <c r="AI24" s="401" t="s">
        <v>312</v>
      </c>
      <c r="AJ24" s="401" t="s">
        <v>354</v>
      </c>
      <c r="AK24" s="753"/>
    </row>
    <row r="25" spans="1:243" ht="23.25" customHeight="1" x14ac:dyDescent="0.2">
      <c r="A25" s="815"/>
      <c r="B25" s="569" t="s">
        <v>895</v>
      </c>
      <c r="C25" s="308" t="s">
        <v>145</v>
      </c>
      <c r="D25" s="297"/>
      <c r="E25" s="575" t="s">
        <v>886</v>
      </c>
      <c r="F25" s="298"/>
      <c r="G25" s="580" t="s">
        <v>681</v>
      </c>
      <c r="H25" s="296"/>
      <c r="I25" s="297">
        <v>3</v>
      </c>
      <c r="J25" s="297">
        <v>3</v>
      </c>
      <c r="K25" s="352" t="s">
        <v>807</v>
      </c>
      <c r="L25" s="864" t="s">
        <v>921</v>
      </c>
      <c r="M25" s="816">
        <v>48</v>
      </c>
      <c r="N25" s="1143">
        <v>24</v>
      </c>
      <c r="O25" s="1061"/>
      <c r="P25" s="1061"/>
      <c r="Q25" s="1061"/>
      <c r="R25" s="1061"/>
      <c r="S25" s="1144"/>
      <c r="T25" s="1208">
        <v>1</v>
      </c>
      <c r="U25" s="660" t="s">
        <v>311</v>
      </c>
      <c r="V25" s="660" t="s">
        <v>312</v>
      </c>
      <c r="W25" s="660"/>
      <c r="X25" s="402">
        <v>1</v>
      </c>
      <c r="Y25" s="401" t="s">
        <v>314</v>
      </c>
      <c r="Z25" s="401" t="s">
        <v>350</v>
      </c>
      <c r="AA25" s="401" t="s">
        <v>353</v>
      </c>
      <c r="AB25" s="746">
        <v>1</v>
      </c>
      <c r="AC25" s="660" t="s">
        <v>314</v>
      </c>
      <c r="AD25" s="660" t="s">
        <v>312</v>
      </c>
      <c r="AE25" s="660" t="s">
        <v>353</v>
      </c>
      <c r="AF25" s="402">
        <v>1</v>
      </c>
      <c r="AG25" s="1261"/>
      <c r="AH25" s="401" t="s">
        <v>314</v>
      </c>
      <c r="AI25" s="401" t="s">
        <v>312</v>
      </c>
      <c r="AJ25" s="401" t="s">
        <v>353</v>
      </c>
      <c r="AK25" s="753"/>
    </row>
    <row r="26" spans="1:243" ht="37.5" customHeight="1" x14ac:dyDescent="0.2">
      <c r="A26" s="815"/>
      <c r="B26" s="569" t="s">
        <v>894</v>
      </c>
      <c r="C26" s="308" t="s">
        <v>144</v>
      </c>
      <c r="D26" s="297" t="s">
        <v>1028</v>
      </c>
      <c r="E26" s="575" t="s">
        <v>886</v>
      </c>
      <c r="F26" s="298"/>
      <c r="G26" s="580" t="s">
        <v>681</v>
      </c>
      <c r="H26" s="296"/>
      <c r="I26" s="297">
        <v>4</v>
      </c>
      <c r="J26" s="297">
        <v>4</v>
      </c>
      <c r="K26" s="1362" t="s">
        <v>1225</v>
      </c>
      <c r="L26" s="864" t="s">
        <v>31</v>
      </c>
      <c r="M26" s="816">
        <v>48</v>
      </c>
      <c r="N26" s="1143"/>
      <c r="O26" s="1061"/>
      <c r="P26" s="1061">
        <v>30</v>
      </c>
      <c r="Q26" s="1061"/>
      <c r="R26" s="1061"/>
      <c r="S26" s="1144"/>
      <c r="T26" s="1208">
        <v>1</v>
      </c>
      <c r="U26" s="660" t="s">
        <v>311</v>
      </c>
      <c r="V26" s="660" t="s">
        <v>312</v>
      </c>
      <c r="W26" s="660"/>
      <c r="X26" s="402">
        <v>1</v>
      </c>
      <c r="Y26" s="401" t="s">
        <v>314</v>
      </c>
      <c r="Z26" s="401" t="s">
        <v>350</v>
      </c>
      <c r="AA26" s="401" t="s">
        <v>354</v>
      </c>
      <c r="AB26" s="746">
        <v>1</v>
      </c>
      <c r="AC26" s="660" t="s">
        <v>314</v>
      </c>
      <c r="AD26" s="660" t="s">
        <v>312</v>
      </c>
      <c r="AE26" s="660" t="s">
        <v>354</v>
      </c>
      <c r="AF26" s="402">
        <v>1</v>
      </c>
      <c r="AG26" s="1261"/>
      <c r="AH26" s="401" t="s">
        <v>314</v>
      </c>
      <c r="AI26" s="401" t="s">
        <v>312</v>
      </c>
      <c r="AJ26" s="401" t="s">
        <v>354</v>
      </c>
      <c r="AK26" s="753"/>
    </row>
    <row r="27" spans="1:243" ht="39.75" customHeight="1" x14ac:dyDescent="0.2">
      <c r="A27" s="815"/>
      <c r="B27" s="569" t="s">
        <v>891</v>
      </c>
      <c r="C27" s="308" t="s">
        <v>134</v>
      </c>
      <c r="D27" s="297" t="s">
        <v>1023</v>
      </c>
      <c r="E27" s="575" t="s">
        <v>886</v>
      </c>
      <c r="F27" s="297"/>
      <c r="G27" s="580" t="s">
        <v>686</v>
      </c>
      <c r="H27" s="296"/>
      <c r="I27" s="297">
        <v>6</v>
      </c>
      <c r="J27" s="297">
        <v>6</v>
      </c>
      <c r="K27" s="297" t="s">
        <v>814</v>
      </c>
      <c r="L27" s="864" t="s">
        <v>42</v>
      </c>
      <c r="M27" s="816">
        <v>48</v>
      </c>
      <c r="N27" s="1143">
        <v>24</v>
      </c>
      <c r="O27" s="1061"/>
      <c r="P27" s="1064">
        <v>24</v>
      </c>
      <c r="Q27" s="1064"/>
      <c r="R27" s="1061"/>
      <c r="S27" s="1144"/>
      <c r="T27" s="1208" t="s">
        <v>923</v>
      </c>
      <c r="U27" s="660" t="s">
        <v>316</v>
      </c>
      <c r="V27" s="660" t="s">
        <v>350</v>
      </c>
      <c r="W27" s="660" t="s">
        <v>442</v>
      </c>
      <c r="X27" s="402">
        <v>1</v>
      </c>
      <c r="Y27" s="401" t="s">
        <v>314</v>
      </c>
      <c r="Z27" s="401" t="s">
        <v>350</v>
      </c>
      <c r="AA27" s="401" t="s">
        <v>354</v>
      </c>
      <c r="AB27" s="746">
        <v>1</v>
      </c>
      <c r="AC27" s="660" t="s">
        <v>314</v>
      </c>
      <c r="AD27" s="660" t="s">
        <v>350</v>
      </c>
      <c r="AE27" s="660" t="s">
        <v>354</v>
      </c>
      <c r="AF27" s="402">
        <v>1</v>
      </c>
      <c r="AG27" s="1261"/>
      <c r="AH27" s="401" t="s">
        <v>314</v>
      </c>
      <c r="AI27" s="401" t="s">
        <v>350</v>
      </c>
      <c r="AJ27" s="401" t="s">
        <v>354</v>
      </c>
      <c r="AK27" s="753"/>
    </row>
    <row r="28" spans="1:243" s="521" customFormat="1" ht="28.5" customHeight="1" x14ac:dyDescent="0.2">
      <c r="A28" s="524" t="s">
        <v>1077</v>
      </c>
      <c r="B28" s="524" t="s">
        <v>1078</v>
      </c>
      <c r="C28" s="525" t="s">
        <v>887</v>
      </c>
      <c r="D28" s="526"/>
      <c r="E28" s="748" t="s">
        <v>885</v>
      </c>
      <c r="F28" s="526"/>
      <c r="G28" s="527"/>
      <c r="H28" s="528" t="s">
        <v>666</v>
      </c>
      <c r="I28" s="529">
        <v>2</v>
      </c>
      <c r="J28" s="529">
        <v>2</v>
      </c>
      <c r="K28" s="529"/>
      <c r="L28" s="861"/>
      <c r="M28" s="599"/>
      <c r="N28" s="1223"/>
      <c r="O28" s="1021"/>
      <c r="P28" s="1021"/>
      <c r="Q28" s="1021"/>
      <c r="R28" s="1220"/>
      <c r="S28" s="1224"/>
      <c r="T28" s="1209"/>
      <c r="U28" s="532"/>
      <c r="V28" s="532"/>
      <c r="W28" s="533"/>
      <c r="X28" s="534"/>
      <c r="Y28" s="534"/>
      <c r="Z28" s="534"/>
      <c r="AA28" s="535"/>
      <c r="AB28" s="534"/>
      <c r="AC28" s="534"/>
      <c r="AD28" s="534"/>
      <c r="AE28" s="535"/>
      <c r="AF28" s="534"/>
      <c r="AG28" s="1262"/>
      <c r="AH28" s="534"/>
      <c r="AI28" s="534"/>
      <c r="AJ28" s="536"/>
      <c r="AK28" s="754"/>
    </row>
    <row r="29" spans="1:243" ht="31.5" customHeight="1" x14ac:dyDescent="0.2">
      <c r="A29" s="815"/>
      <c r="B29" s="569" t="s">
        <v>888</v>
      </c>
      <c r="C29" s="442" t="s">
        <v>575</v>
      </c>
      <c r="D29" s="297" t="s">
        <v>1022</v>
      </c>
      <c r="E29" s="575" t="s">
        <v>675</v>
      </c>
      <c r="F29" s="649"/>
      <c r="G29" s="580" t="s">
        <v>674</v>
      </c>
      <c r="H29" s="296"/>
      <c r="I29" s="297">
        <v>2</v>
      </c>
      <c r="J29" s="297">
        <v>2</v>
      </c>
      <c r="K29" s="750" t="s">
        <v>671</v>
      </c>
      <c r="L29" s="752">
        <v>11</v>
      </c>
      <c r="M29" s="816">
        <v>29</v>
      </c>
      <c r="N29" s="1143"/>
      <c r="O29" s="1061"/>
      <c r="P29" s="1061">
        <v>18</v>
      </c>
      <c r="Q29" s="1061"/>
      <c r="R29" s="1061"/>
      <c r="S29" s="1144"/>
      <c r="T29" s="1208">
        <v>1</v>
      </c>
      <c r="U29" s="660" t="s">
        <v>311</v>
      </c>
      <c r="V29" s="891"/>
      <c r="W29" s="660"/>
      <c r="X29" s="402">
        <v>1</v>
      </c>
      <c r="Y29" s="401" t="s">
        <v>314</v>
      </c>
      <c r="Z29" s="401" t="s">
        <v>312</v>
      </c>
      <c r="AA29" s="401" t="s">
        <v>353</v>
      </c>
      <c r="AB29" s="746">
        <v>1</v>
      </c>
      <c r="AC29" s="660" t="s">
        <v>314</v>
      </c>
      <c r="AD29" s="660" t="s">
        <v>312</v>
      </c>
      <c r="AE29" s="660" t="s">
        <v>353</v>
      </c>
      <c r="AF29" s="402">
        <v>1</v>
      </c>
      <c r="AG29" s="1261"/>
      <c r="AH29" s="401" t="s">
        <v>314</v>
      </c>
      <c r="AI29" s="401" t="s">
        <v>312</v>
      </c>
      <c r="AJ29" s="401" t="s">
        <v>353</v>
      </c>
      <c r="AK29" s="753"/>
    </row>
    <row r="30" spans="1:243" ht="31.5" customHeight="1" x14ac:dyDescent="0.2">
      <c r="A30" s="815"/>
      <c r="B30" s="569" t="s">
        <v>889</v>
      </c>
      <c r="C30" s="442" t="s">
        <v>576</v>
      </c>
      <c r="D30" s="297" t="s">
        <v>1030</v>
      </c>
      <c r="E30" s="575" t="s">
        <v>675</v>
      </c>
      <c r="F30" s="649"/>
      <c r="G30" s="580" t="s">
        <v>674</v>
      </c>
      <c r="H30" s="296"/>
      <c r="I30" s="297">
        <v>2</v>
      </c>
      <c r="J30" s="297">
        <v>2</v>
      </c>
      <c r="K30" s="750" t="s">
        <v>1120</v>
      </c>
      <c r="L30" s="752">
        <v>14</v>
      </c>
      <c r="M30" s="816">
        <v>13</v>
      </c>
      <c r="N30" s="1143"/>
      <c r="O30" s="1061"/>
      <c r="P30" s="1061">
        <v>18</v>
      </c>
      <c r="Q30" s="1061"/>
      <c r="R30" s="1061"/>
      <c r="S30" s="1144"/>
      <c r="T30" s="1208">
        <v>1</v>
      </c>
      <c r="U30" s="660" t="s">
        <v>311</v>
      </c>
      <c r="V30" s="891"/>
      <c r="W30" s="660"/>
      <c r="X30" s="402">
        <v>1</v>
      </c>
      <c r="Y30" s="401" t="s">
        <v>314</v>
      </c>
      <c r="Z30" s="401" t="s">
        <v>312</v>
      </c>
      <c r="AA30" s="401" t="s">
        <v>353</v>
      </c>
      <c r="AB30" s="746">
        <v>1</v>
      </c>
      <c r="AC30" s="660" t="s">
        <v>314</v>
      </c>
      <c r="AD30" s="660" t="s">
        <v>312</v>
      </c>
      <c r="AE30" s="660" t="s">
        <v>353</v>
      </c>
      <c r="AF30" s="402">
        <v>1</v>
      </c>
      <c r="AG30" s="1261"/>
      <c r="AH30" s="401" t="s">
        <v>314</v>
      </c>
      <c r="AI30" s="401" t="s">
        <v>312</v>
      </c>
      <c r="AJ30" s="401" t="s">
        <v>353</v>
      </c>
      <c r="AK30" s="753"/>
    </row>
    <row r="31" spans="1:243" ht="23.25" customHeight="1" x14ac:dyDescent="0.2">
      <c r="A31" s="331"/>
      <c r="B31" s="331"/>
      <c r="C31" s="1888" t="s">
        <v>294</v>
      </c>
      <c r="D31" s="1889"/>
      <c r="E31" s="1889"/>
      <c r="F31" s="1889"/>
      <c r="G31" s="1889"/>
      <c r="H31" s="1889"/>
      <c r="I31" s="1889"/>
      <c r="J31" s="1889"/>
      <c r="K31" s="1890"/>
      <c r="L31" s="1889"/>
      <c r="M31" s="1889"/>
      <c r="N31" s="1225">
        <f>SUM(N22:N30)</f>
        <v>120</v>
      </c>
      <c r="O31" s="1203"/>
      <c r="P31" s="1203">
        <f>SUM(P30,P22:P26)</f>
        <v>96</v>
      </c>
      <c r="Q31" s="1203"/>
      <c r="R31" s="1203"/>
      <c r="S31" s="1226"/>
      <c r="T31" s="1210"/>
      <c r="U31" s="810"/>
      <c r="V31" s="810"/>
      <c r="W31" s="810"/>
      <c r="X31" s="810"/>
      <c r="Y31" s="810"/>
      <c r="Z31" s="810"/>
      <c r="AA31" s="810"/>
      <c r="AB31" s="810"/>
      <c r="AC31" s="810"/>
      <c r="AD31" s="810"/>
      <c r="AE31" s="810"/>
      <c r="AF31" s="810"/>
      <c r="AG31" s="1244"/>
      <c r="AH31" s="810"/>
      <c r="AI31" s="810"/>
      <c r="AJ31" s="810"/>
      <c r="AK31" s="810"/>
    </row>
    <row r="32" spans="1:243" ht="23.25" customHeight="1" x14ac:dyDescent="0.2">
      <c r="A32" s="334"/>
      <c r="B32" s="334"/>
      <c r="C32" s="1907" t="s">
        <v>265</v>
      </c>
      <c r="D32" s="1908"/>
      <c r="E32" s="1908"/>
      <c r="F32" s="1908"/>
      <c r="G32" s="1908"/>
      <c r="H32" s="1908"/>
      <c r="I32" s="1908"/>
      <c r="J32" s="1908"/>
      <c r="K32" s="1909"/>
      <c r="L32" s="1908"/>
      <c r="M32" s="1908"/>
      <c r="N32" s="1225"/>
      <c r="O32" s="1203"/>
      <c r="P32" s="1203"/>
      <c r="Q32" s="1203"/>
      <c r="R32" s="1203"/>
      <c r="S32" s="1226"/>
      <c r="T32" s="1210"/>
      <c r="U32" s="810"/>
      <c r="V32" s="810"/>
      <c r="W32" s="810"/>
      <c r="X32" s="810"/>
      <c r="Y32" s="810"/>
      <c r="Z32" s="810"/>
      <c r="AA32" s="810"/>
      <c r="AB32" s="810"/>
      <c r="AC32" s="810"/>
      <c r="AD32" s="810"/>
      <c r="AE32" s="810"/>
      <c r="AF32" s="810"/>
      <c r="AG32" s="1244"/>
      <c r="AH32" s="810"/>
      <c r="AI32" s="810"/>
      <c r="AJ32" s="810"/>
      <c r="AK32" s="810"/>
    </row>
    <row r="33" spans="1:243" ht="23.25" customHeight="1" x14ac:dyDescent="0.2">
      <c r="A33" s="817"/>
      <c r="B33" s="817"/>
      <c r="C33" s="818"/>
      <c r="D33" s="818"/>
      <c r="E33" s="818"/>
      <c r="F33" s="818"/>
      <c r="G33" s="818"/>
      <c r="H33" s="818"/>
      <c r="I33" s="818"/>
      <c r="J33" s="818"/>
      <c r="K33" s="818"/>
      <c r="L33" s="865"/>
      <c r="M33" s="819"/>
      <c r="N33" s="1227"/>
      <c r="O33" s="1221"/>
      <c r="P33" s="1221"/>
      <c r="Q33" s="1221"/>
      <c r="R33" s="1221"/>
      <c r="S33" s="1228"/>
      <c r="T33" s="818"/>
      <c r="U33" s="818"/>
      <c r="V33" s="818"/>
      <c r="W33" s="818"/>
      <c r="X33" s="818"/>
      <c r="Y33" s="818"/>
      <c r="Z33" s="818"/>
      <c r="AA33" s="818"/>
      <c r="AB33" s="818"/>
      <c r="AC33" s="818"/>
      <c r="AD33" s="818"/>
      <c r="AE33" s="818"/>
      <c r="AF33" s="818"/>
      <c r="AG33" s="818"/>
      <c r="AH33" s="818"/>
      <c r="AI33" s="818"/>
      <c r="AJ33" s="818"/>
      <c r="AK33" s="818"/>
    </row>
    <row r="34" spans="1:243" s="514" customFormat="1" ht="23.25" customHeight="1" x14ac:dyDescent="0.2">
      <c r="A34" s="506" t="s">
        <v>930</v>
      </c>
      <c r="B34" s="506" t="s">
        <v>929</v>
      </c>
      <c r="C34" s="507" t="s">
        <v>928</v>
      </c>
      <c r="D34" s="508" t="s">
        <v>15</v>
      </c>
      <c r="E34" s="509"/>
      <c r="F34" s="507"/>
      <c r="G34" s="507"/>
      <c r="H34" s="510"/>
      <c r="I34" s="507"/>
      <c r="J34" s="507"/>
      <c r="K34" s="507" t="s">
        <v>15</v>
      </c>
      <c r="L34" s="860" t="s">
        <v>15</v>
      </c>
      <c r="M34" s="751"/>
      <c r="N34" s="1156"/>
      <c r="O34" s="1008"/>
      <c r="P34" s="1008"/>
      <c r="Q34" s="1008"/>
      <c r="R34" s="1008"/>
      <c r="S34" s="1157"/>
      <c r="T34" s="1054"/>
      <c r="U34" s="507"/>
      <c r="V34" s="507"/>
      <c r="W34" s="507"/>
      <c r="X34" s="507"/>
      <c r="Y34" s="507"/>
      <c r="Z34" s="507"/>
      <c r="AA34" s="507"/>
      <c r="AB34" s="507"/>
      <c r="AC34" s="507"/>
      <c r="AD34" s="507"/>
      <c r="AE34" s="507"/>
      <c r="AF34" s="507"/>
      <c r="AG34" s="1098"/>
      <c r="AH34" s="507"/>
      <c r="AI34" s="507"/>
      <c r="AJ34" s="507"/>
      <c r="AK34" s="511"/>
      <c r="AL34" s="513"/>
      <c r="AM34" s="513"/>
      <c r="AN34" s="513"/>
      <c r="AO34" s="513"/>
      <c r="AP34" s="513"/>
      <c r="AQ34" s="513"/>
      <c r="AR34" s="513"/>
      <c r="AS34" s="513"/>
      <c r="AT34" s="513"/>
      <c r="AU34" s="513"/>
      <c r="AV34" s="513"/>
      <c r="AW34" s="513"/>
      <c r="AX34" s="513"/>
      <c r="AY34" s="513"/>
      <c r="AZ34" s="513"/>
      <c r="BA34" s="513"/>
      <c r="BB34" s="513"/>
      <c r="BC34" s="513"/>
      <c r="BD34" s="513"/>
      <c r="BE34" s="507"/>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3"/>
      <c r="DU34" s="513"/>
      <c r="DV34" s="513"/>
      <c r="DW34" s="513"/>
      <c r="DX34" s="513"/>
      <c r="DY34" s="513"/>
      <c r="DZ34" s="513"/>
      <c r="EA34" s="513"/>
      <c r="EB34" s="513"/>
      <c r="EC34" s="513"/>
      <c r="ED34" s="513"/>
      <c r="EE34" s="513"/>
      <c r="EF34" s="513"/>
      <c r="EG34" s="513"/>
      <c r="EH34" s="513"/>
      <c r="EI34" s="513"/>
      <c r="EJ34" s="513"/>
      <c r="EK34" s="513"/>
      <c r="EL34" s="513"/>
      <c r="EM34" s="513"/>
      <c r="EN34" s="513"/>
      <c r="EO34" s="513"/>
      <c r="EP34" s="513"/>
      <c r="EQ34" s="513"/>
      <c r="ER34" s="513"/>
      <c r="ES34" s="513"/>
      <c r="ET34" s="513"/>
      <c r="EU34" s="513"/>
      <c r="EV34" s="513"/>
      <c r="EW34" s="513"/>
      <c r="EX34" s="513"/>
      <c r="EY34" s="513"/>
      <c r="EZ34" s="513"/>
      <c r="FA34" s="513"/>
      <c r="FB34" s="513"/>
      <c r="FC34" s="513"/>
      <c r="FD34" s="513"/>
      <c r="FE34" s="513"/>
      <c r="FF34" s="513"/>
      <c r="FG34" s="513"/>
      <c r="FH34" s="513"/>
      <c r="FI34" s="513"/>
      <c r="FJ34" s="513"/>
      <c r="FK34" s="513"/>
      <c r="FL34" s="513"/>
      <c r="FM34" s="513"/>
      <c r="FN34" s="513"/>
      <c r="FO34" s="513"/>
      <c r="FP34" s="513"/>
      <c r="FQ34" s="513"/>
      <c r="FR34" s="513"/>
      <c r="FS34" s="513"/>
      <c r="FT34" s="513"/>
      <c r="FU34" s="513"/>
      <c r="FV34" s="513"/>
      <c r="FW34" s="513"/>
      <c r="FX34" s="513"/>
      <c r="FY34" s="513"/>
      <c r="FZ34" s="513"/>
      <c r="GA34" s="513"/>
      <c r="GB34" s="513"/>
      <c r="GC34" s="513"/>
      <c r="GD34" s="513"/>
      <c r="GE34" s="513"/>
      <c r="GF34" s="513"/>
      <c r="GG34" s="513"/>
      <c r="GH34" s="513"/>
      <c r="GI34" s="513"/>
      <c r="GJ34" s="513"/>
      <c r="GK34" s="513"/>
      <c r="GL34" s="513"/>
      <c r="GM34" s="513"/>
      <c r="GN34" s="513"/>
      <c r="GO34" s="513"/>
      <c r="GP34" s="513"/>
      <c r="GQ34" s="513"/>
      <c r="GR34" s="513"/>
      <c r="GS34" s="513"/>
      <c r="GT34" s="513"/>
      <c r="GU34" s="513"/>
      <c r="GV34" s="513"/>
      <c r="GW34" s="513"/>
      <c r="GX34" s="513"/>
      <c r="GY34" s="513"/>
      <c r="GZ34" s="513"/>
      <c r="HA34" s="513"/>
      <c r="HB34" s="513"/>
      <c r="HC34" s="513"/>
      <c r="HD34" s="513"/>
      <c r="HE34" s="513"/>
      <c r="HF34" s="513"/>
      <c r="HG34" s="513"/>
      <c r="HH34" s="513"/>
      <c r="HI34" s="513"/>
      <c r="HJ34" s="513"/>
      <c r="HK34" s="513"/>
      <c r="HL34" s="513"/>
      <c r="HM34" s="513"/>
      <c r="HN34" s="513"/>
      <c r="HO34" s="513"/>
      <c r="HP34" s="513"/>
      <c r="HQ34" s="513"/>
      <c r="HR34" s="513"/>
      <c r="HS34" s="513"/>
      <c r="HT34" s="513"/>
      <c r="HU34" s="513"/>
      <c r="HV34" s="513"/>
      <c r="HW34" s="513"/>
      <c r="HX34" s="513"/>
      <c r="HY34" s="513"/>
      <c r="HZ34" s="513"/>
      <c r="IA34" s="513"/>
      <c r="IB34" s="513"/>
      <c r="IC34" s="513"/>
      <c r="ID34" s="513"/>
      <c r="IE34" s="513"/>
      <c r="IF34" s="513"/>
      <c r="IG34" s="513"/>
      <c r="IH34" s="513"/>
      <c r="II34" s="513"/>
    </row>
    <row r="35" spans="1:243" s="514" customFormat="1" ht="38.25" x14ac:dyDescent="0.2">
      <c r="A35" s="506" t="s">
        <v>1091</v>
      </c>
      <c r="B35" s="506" t="s">
        <v>505</v>
      </c>
      <c r="C35" s="507" t="s">
        <v>931</v>
      </c>
      <c r="D35" s="506" t="s">
        <v>1049</v>
      </c>
      <c r="E35" s="751" t="s">
        <v>683</v>
      </c>
      <c r="F35" s="507"/>
      <c r="G35" s="507"/>
      <c r="H35" s="510"/>
      <c r="I35" s="507">
        <f>+SUM(I36:I42)+I45+I47+I48</f>
        <v>30</v>
      </c>
      <c r="J35" s="507">
        <f>+SUM(J36:J42)+J45+J47+J48</f>
        <v>30</v>
      </c>
      <c r="K35" s="507" t="s">
        <v>15</v>
      </c>
      <c r="L35" s="860" t="s">
        <v>15</v>
      </c>
      <c r="M35" s="751"/>
      <c r="N35" s="1156"/>
      <c r="O35" s="1008"/>
      <c r="P35" s="1008"/>
      <c r="Q35" s="1008"/>
      <c r="R35" s="1008"/>
      <c r="S35" s="1157"/>
      <c r="T35" s="1054"/>
      <c r="U35" s="507"/>
      <c r="V35" s="507"/>
      <c r="W35" s="507"/>
      <c r="X35" s="507"/>
      <c r="Y35" s="507"/>
      <c r="Z35" s="507"/>
      <c r="AA35" s="507"/>
      <c r="AB35" s="507"/>
      <c r="AC35" s="507"/>
      <c r="AD35" s="507"/>
      <c r="AE35" s="507"/>
      <c r="AF35" s="507"/>
      <c r="AG35" s="1098"/>
      <c r="AH35" s="507"/>
      <c r="AI35" s="507"/>
      <c r="AJ35" s="507"/>
      <c r="AK35" s="511"/>
      <c r="AL35" s="513"/>
      <c r="AM35" s="513"/>
      <c r="AN35" s="513"/>
      <c r="AO35" s="513"/>
      <c r="AP35" s="513"/>
      <c r="AQ35" s="513"/>
      <c r="AR35" s="513"/>
      <c r="AS35" s="513"/>
      <c r="AT35" s="513"/>
      <c r="AU35" s="513"/>
      <c r="AV35" s="513"/>
      <c r="AW35" s="513"/>
      <c r="AX35" s="513"/>
      <c r="AY35" s="513"/>
      <c r="AZ35" s="513"/>
      <c r="BA35" s="513"/>
      <c r="BB35" s="513"/>
      <c r="BC35" s="513"/>
      <c r="BD35" s="513"/>
      <c r="BE35" s="507"/>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3"/>
      <c r="EA35" s="513"/>
      <c r="EB35" s="513"/>
      <c r="EC35" s="513"/>
      <c r="ED35" s="513"/>
      <c r="EE35" s="513"/>
      <c r="EF35" s="513"/>
      <c r="EG35" s="513"/>
      <c r="EH35" s="513"/>
      <c r="EI35" s="513"/>
      <c r="EJ35" s="513"/>
      <c r="EK35" s="513"/>
      <c r="EL35" s="513"/>
      <c r="EM35" s="513"/>
      <c r="EN35" s="513"/>
      <c r="EO35" s="513"/>
      <c r="EP35" s="513"/>
      <c r="EQ35" s="513"/>
      <c r="ER35" s="513"/>
      <c r="ES35" s="513"/>
      <c r="ET35" s="513"/>
      <c r="EU35" s="513"/>
      <c r="EV35" s="513"/>
      <c r="EW35" s="513"/>
      <c r="EX35" s="513"/>
      <c r="EY35" s="513"/>
      <c r="EZ35" s="513"/>
      <c r="FA35" s="513"/>
      <c r="FB35" s="513"/>
      <c r="FC35" s="513"/>
      <c r="FD35" s="513"/>
      <c r="FE35" s="513"/>
      <c r="FF35" s="513"/>
      <c r="FG35" s="513"/>
      <c r="FH35" s="513"/>
      <c r="FI35" s="513"/>
      <c r="FJ35" s="513"/>
      <c r="FK35" s="513"/>
      <c r="FL35" s="513"/>
      <c r="FM35" s="513"/>
      <c r="FN35" s="513"/>
      <c r="FO35" s="513"/>
      <c r="FP35" s="513"/>
      <c r="FQ35" s="513"/>
      <c r="FR35" s="513"/>
      <c r="FS35" s="513"/>
      <c r="FT35" s="513"/>
      <c r="FU35" s="513"/>
      <c r="FV35" s="513"/>
      <c r="FW35" s="513"/>
      <c r="FX35" s="513"/>
      <c r="FY35" s="513"/>
      <c r="FZ35" s="513"/>
      <c r="GA35" s="513"/>
      <c r="GB35" s="513"/>
      <c r="GC35" s="513"/>
      <c r="GD35" s="513"/>
      <c r="GE35" s="513"/>
      <c r="GF35" s="513"/>
      <c r="GG35" s="513"/>
      <c r="GH35" s="513"/>
      <c r="GI35" s="513"/>
      <c r="GJ35" s="513"/>
      <c r="GK35" s="513"/>
      <c r="GL35" s="513"/>
      <c r="GM35" s="513"/>
      <c r="GN35" s="513"/>
      <c r="GO35" s="513"/>
      <c r="GP35" s="513"/>
      <c r="GQ35" s="513"/>
      <c r="GR35" s="513"/>
      <c r="GS35" s="513"/>
      <c r="GT35" s="513"/>
      <c r="GU35" s="513"/>
      <c r="GV35" s="513"/>
      <c r="GW35" s="513"/>
      <c r="GX35" s="513"/>
      <c r="GY35" s="513"/>
      <c r="GZ35" s="513"/>
      <c r="HA35" s="513"/>
      <c r="HB35" s="513"/>
      <c r="HC35" s="513"/>
      <c r="HD35" s="513"/>
      <c r="HE35" s="513"/>
      <c r="HF35" s="513"/>
      <c r="HG35" s="513"/>
      <c r="HH35" s="513"/>
      <c r="HI35" s="513"/>
      <c r="HJ35" s="513"/>
      <c r="HK35" s="513"/>
      <c r="HL35" s="513"/>
      <c r="HM35" s="513"/>
      <c r="HN35" s="513"/>
      <c r="HO35" s="513"/>
      <c r="HP35" s="513"/>
      <c r="HQ35" s="513"/>
      <c r="HR35" s="513"/>
      <c r="HS35" s="513"/>
      <c r="HT35" s="513"/>
      <c r="HU35" s="513"/>
      <c r="HV35" s="513"/>
      <c r="HW35" s="513"/>
      <c r="HX35" s="513"/>
      <c r="HY35" s="513"/>
      <c r="HZ35" s="513"/>
      <c r="IA35" s="513"/>
      <c r="IB35" s="513"/>
      <c r="IC35" s="513"/>
      <c r="ID35" s="513"/>
      <c r="IE35" s="513"/>
      <c r="IF35" s="513"/>
      <c r="IG35" s="513"/>
      <c r="IH35" s="513"/>
      <c r="II35" s="513"/>
    </row>
    <row r="36" spans="1:243" ht="43.5" customHeight="1" x14ac:dyDescent="0.2">
      <c r="A36" s="815"/>
      <c r="B36" s="569" t="s">
        <v>415</v>
      </c>
      <c r="C36" s="442" t="str">
        <f>IF('M3C 2020-21 Histoir OR hypotez1'!C97="","",'M3C 2020-21 Histoir OR hypotez1'!C97)</f>
        <v>Histoire ancienne : fondements institutionnels et socio-culturels (CM et TD)</v>
      </c>
      <c r="D36" s="297" t="s">
        <v>1033</v>
      </c>
      <c r="E36" s="575" t="str">
        <f>IF('M3C 2020-21 Histoir OR hypotez1'!E97="","",'M3C 2020-21 Histoir OR hypotez1'!E97)</f>
        <v>UE de tronc commun</v>
      </c>
      <c r="F36" s="649"/>
      <c r="G36" s="580" t="str">
        <f>IF('M3C 2020-21 Histoir OR hypotez1'!G97="","",'M3C 2020-21 Histoir OR hypotez1'!G97)</f>
        <v>HIST</v>
      </c>
      <c r="H36" s="296"/>
      <c r="I36" s="297">
        <v>6</v>
      </c>
      <c r="J36" s="297">
        <v>6</v>
      </c>
      <c r="K36" s="750" t="str">
        <f>IF('M3C 2020-21 Histoir OR hypotez1'!K97="","",'M3C 2020-21 Histoir OR hypotez1'!K97)</f>
        <v>BAUZOU Thomas</v>
      </c>
      <c r="L36" s="752" t="str">
        <f>IF('M3C 2020-21 Histoir OR hypotez1'!L97="","",'M3C 2020-21 Histoir OR hypotez1'!L97)</f>
        <v>21</v>
      </c>
      <c r="M36" s="816">
        <v>25</v>
      </c>
      <c r="N36" s="1143">
        <f>IF('M3C 2020-21 Histoir OR hypotez1'!N97="","",'M3C 2020-21 Histoir OR hypotez1'!N97)</f>
        <v>24</v>
      </c>
      <c r="O36" s="1061"/>
      <c r="P36" s="1061">
        <f>IF('M3C 2020-21 Histoir OR hypotez1'!P97="","",'M3C 2020-21 Histoir OR hypotez1'!P97)</f>
        <v>24</v>
      </c>
      <c r="Q36" s="1061"/>
      <c r="R36" s="1061" t="str">
        <f>IF('M3C 2020-21 Histoir OR hypotez1'!R97="","",'M3C 2020-21 Histoir OR hypotez1'!R97)</f>
        <v/>
      </c>
      <c r="S36" s="1144" t="str">
        <f>IF('M3C 2020-21 Histoir OR hypotez1'!S97="","",'M3C 2020-21 Histoir OR hypotez1'!S97)</f>
        <v/>
      </c>
      <c r="T36" s="1056" t="str">
        <f>IF('M3C 2020-21 Histoir OR hypotez1'!V97="","",'M3C 2020-21 Histoir OR hypotez1'!V97)</f>
        <v>50% CC
50% CT</v>
      </c>
      <c r="U36" s="660" t="str">
        <f>IF('M3C 2020-21 Histoir OR hypotez1'!W97="","",'M3C 2020-21 Histoir OR hypotez1'!W97)</f>
        <v>mixte</v>
      </c>
      <c r="V36" s="660" t="str">
        <f>IF('M3C 2020-21 Histoir OR hypotez1'!X97="","",'M3C 2020-21 Histoir OR hypotez1'!X97)</f>
        <v>écrit et oral</v>
      </c>
      <c r="W36" s="660" t="str">
        <f>IF('M3C 2020-21 Histoir OR hypotez1'!Y97="","",'M3C 2020-21 Histoir OR hypotez1'!Y97)</f>
        <v>CT écrit 4h00</v>
      </c>
      <c r="X36" s="402">
        <f>IF('M3C 2020-21 Histoir OR hypotez1'!Z97="","",'M3C 2020-21 Histoir OR hypotez1'!Z97)</f>
        <v>1</v>
      </c>
      <c r="Y36" s="401" t="str">
        <f>IF('M3C 2020-21 Histoir OR hypotez1'!AA97="","",'M3C 2020-21 Histoir OR hypotez1'!AA97)</f>
        <v>CT</v>
      </c>
      <c r="Z36" s="401" t="str">
        <f>IF('M3C 2020-21 Histoir OR hypotez1'!AB97="","",'M3C 2020-21 Histoir OR hypotez1'!AB97)</f>
        <v>Ecrit</v>
      </c>
      <c r="AA36" s="401" t="str">
        <f>IF('M3C 2020-21 Histoir OR hypotez1'!AC97="","",'M3C 2020-21 Histoir OR hypotez1'!AC97)</f>
        <v>4h00</v>
      </c>
      <c r="AB36" s="746">
        <f>IF('M3C 2020-21 Histoir OR hypotez1'!AF97="","",'M3C 2020-21 Histoir OR hypotez1'!AF97)</f>
        <v>1</v>
      </c>
      <c r="AC36" s="660" t="str">
        <f>IF('M3C 2020-21 Histoir OR hypotez1'!AG97="","",'M3C 2020-21 Histoir OR hypotez1'!AG97)</f>
        <v>CT</v>
      </c>
      <c r="AD36" s="660" t="str">
        <f>IF('M3C 2020-21 Histoir OR hypotez1'!AH97="","",'M3C 2020-21 Histoir OR hypotez1'!AH97)</f>
        <v>Ecrit</v>
      </c>
      <c r="AE36" s="660" t="str">
        <f>IF('M3C 2020-21 Histoir OR hypotez1'!AI97="","",'M3C 2020-21 Histoir OR hypotez1'!AI97)</f>
        <v>4h00</v>
      </c>
      <c r="AF36" s="402">
        <f>IF('M3C 2020-21 Histoir OR hypotez1'!AJ97="","",'M3C 2020-21 Histoir OR hypotez1'!AJ97)</f>
        <v>1</v>
      </c>
      <c r="AG36" s="1263"/>
      <c r="AH36" s="401" t="str">
        <f>IF('M3C 2020-21 Histoir OR hypotez1'!AK97="","",'M3C 2020-21 Histoir OR hypotez1'!AK97)</f>
        <v>CT</v>
      </c>
      <c r="AI36" s="401" t="str">
        <f>IF('M3C 2020-21 Histoir OR hypotez1'!AL97="","",'M3C 2020-21 Histoir OR hypotez1'!AL97)</f>
        <v>Ecrit</v>
      </c>
      <c r="AJ36" s="401" t="str">
        <f>IF('M3C 2020-21 Histoir OR hypotez1'!AM97="","",'M3C 2020-21 Histoir OR hypotez1'!AM97)</f>
        <v>4h00</v>
      </c>
      <c r="AK36" s="875" t="str">
        <f>IF('M3C 2020-21 Histoir OR hypotez1'!AN97="","",'M3C 2020-21 Histoir OR hypotez1'!AN97)</f>
        <v>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v>
      </c>
      <c r="AL36" s="467" t="str">
        <f>IF('M3C 2020-21 Histoir OR hypotez1'!AO97="","",'M3C 2020-21 Histoir OR hypotez1'!AO97)</f>
        <v/>
      </c>
    </row>
    <row r="37" spans="1:243" ht="43.5" customHeight="1" x14ac:dyDescent="0.2">
      <c r="A37" s="815"/>
      <c r="B37" s="569" t="s">
        <v>416</v>
      </c>
      <c r="C37" s="442" t="str">
        <f>IF('M3C 2020-21 Histoir OR hypotez1'!C109="","",'M3C 2020-21 Histoir OR hypotez1'!C109)</f>
        <v>Histoire moderne : fondements institutionnels et politiques</v>
      </c>
      <c r="D37" s="297" t="s">
        <v>1034</v>
      </c>
      <c r="E37" s="575" t="str">
        <f>IF('M3C 2020-21 Histoir OR hypotez1'!E109="","",'M3C 2020-21 Histoir OR hypotez1'!E109)</f>
        <v>UE de tronc commun</v>
      </c>
      <c r="F37" s="649"/>
      <c r="G37" s="580" t="str">
        <f>IF('M3C 2020-21 Histoir OR hypotez1'!G109="","",'M3C 2020-21 Histoir OR hypotez1'!G109)</f>
        <v>HIST</v>
      </c>
      <c r="H37" s="296"/>
      <c r="I37" s="297">
        <v>6</v>
      </c>
      <c r="J37" s="297">
        <v>6</v>
      </c>
      <c r="K37" s="750" t="str">
        <f>IF('M3C 2020-21 Histoir OR hypotez1'!K109="","",'M3C 2020-21 Histoir OR hypotez1'!K109)</f>
        <v>LANOË Catherine</v>
      </c>
      <c r="L37" s="752" t="str">
        <f>IF('M3C 2020-21 Histoir OR hypotez1'!L109="","",'M3C 2020-21 Histoir OR hypotez1'!L109)</f>
        <v>22</v>
      </c>
      <c r="M37" s="816">
        <v>25</v>
      </c>
      <c r="N37" s="1143">
        <f>IF('M3C 2020-21 Histoir OR hypotez1'!N109="","",'M3C 2020-21 Histoir OR hypotez1'!N109)</f>
        <v>24</v>
      </c>
      <c r="O37" s="1061"/>
      <c r="P37" s="1061">
        <f>IF('M3C 2020-21 Histoir OR hypotez1'!P109="","",'M3C 2020-21 Histoir OR hypotez1'!P109)</f>
        <v>24</v>
      </c>
      <c r="Q37" s="1061"/>
      <c r="R37" s="1061" t="str">
        <f>IF('M3C 2020-21 Histoir OR hypotez1'!R109="","",'M3C 2020-21 Histoir OR hypotez1'!R109)</f>
        <v/>
      </c>
      <c r="S37" s="1144" t="str">
        <f>IF('M3C 2020-21 Histoir OR hypotez1'!S109="","",'M3C 2020-21 Histoir OR hypotez1'!S109)</f>
        <v/>
      </c>
      <c r="T37" s="1056" t="str">
        <f>IF('M3C 2020-21 Histoir OR hypotez1'!V109="","",'M3C 2020-21 Histoir OR hypotez1'!V109)</f>
        <v>50%CC
50% CT</v>
      </c>
      <c r="U37" s="660" t="str">
        <f>IF('M3C 2020-21 Histoir OR hypotez1'!W109="","",'M3C 2020-21 Histoir OR hypotez1'!W109)</f>
        <v>mixte</v>
      </c>
      <c r="V37" s="660" t="str">
        <f>IF('M3C 2020-21 Histoir OR hypotez1'!X109="","",'M3C 2020-21 Histoir OR hypotez1'!X109)</f>
        <v>écrit et oral</v>
      </c>
      <c r="W37" s="660" t="str">
        <f>IF('M3C 2020-21 Histoir OR hypotez1'!Y109="","",'M3C 2020-21 Histoir OR hypotez1'!Y109)</f>
        <v>CT = écrit 4h00</v>
      </c>
      <c r="X37" s="402">
        <f>IF('M3C 2020-21 Histoir OR hypotez1'!Z109="","",'M3C 2020-21 Histoir OR hypotez1'!Z109)</f>
        <v>1</v>
      </c>
      <c r="Y37" s="401" t="str">
        <f>IF('M3C 2020-21 Histoir OR hypotez1'!AA109="","",'M3C 2020-21 Histoir OR hypotez1'!AA109)</f>
        <v>CT</v>
      </c>
      <c r="Z37" s="401" t="str">
        <f>IF('M3C 2020-21 Histoir OR hypotez1'!AB109="","",'M3C 2020-21 Histoir OR hypotez1'!AB109)</f>
        <v>Ecrit</v>
      </c>
      <c r="AA37" s="401" t="str">
        <f>IF('M3C 2020-21 Histoir OR hypotez1'!AC109="","",'M3C 2020-21 Histoir OR hypotez1'!AC109)</f>
        <v>4h00</v>
      </c>
      <c r="AB37" s="746">
        <f>IF('M3C 2020-21 Histoir OR hypotez1'!AF109="","",'M3C 2020-21 Histoir OR hypotez1'!AF109)</f>
        <v>1</v>
      </c>
      <c r="AC37" s="660" t="str">
        <f>IF('M3C 2020-21 Histoir OR hypotez1'!AG109="","",'M3C 2020-21 Histoir OR hypotez1'!AG109)</f>
        <v>CT</v>
      </c>
      <c r="AD37" s="660" t="str">
        <f>IF('M3C 2020-21 Histoir OR hypotez1'!AH109="","",'M3C 2020-21 Histoir OR hypotez1'!AH109)</f>
        <v>Ecrit</v>
      </c>
      <c r="AE37" s="660" t="str">
        <f>IF('M3C 2020-21 Histoir OR hypotez1'!AI109="","",'M3C 2020-21 Histoir OR hypotez1'!AI109)</f>
        <v>4h00</v>
      </c>
      <c r="AF37" s="402">
        <f>IF('M3C 2020-21 Histoir OR hypotez1'!AJ109="","",'M3C 2020-21 Histoir OR hypotez1'!AJ109)</f>
        <v>1</v>
      </c>
      <c r="AG37" s="1263"/>
      <c r="AH37" s="401" t="str">
        <f>IF('M3C 2020-21 Histoir OR hypotez1'!AK109="","",'M3C 2020-21 Histoir OR hypotez1'!AK109)</f>
        <v>CT</v>
      </c>
      <c r="AI37" s="401" t="str">
        <f>IF('M3C 2020-21 Histoir OR hypotez1'!AL109="","",'M3C 2020-21 Histoir OR hypotez1'!AL109)</f>
        <v>Ecrit</v>
      </c>
      <c r="AJ37" s="401" t="str">
        <f>IF('M3C 2020-21 Histoir OR hypotez1'!AM109="","",'M3C 2020-21 Histoir OR hypotez1'!AM109)</f>
        <v>4h00</v>
      </c>
      <c r="AK37" s="875" t="str">
        <f>IF('M3C 2020-21 Histoir OR hypotez1'!AN109="","",'M3C 2020-21 Histoir OR hypotez1'!AN109)</f>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L37" s="467" t="str">
        <f>IF('M3C 2020-21 Histoir OR hypotez1'!AO109="","",'M3C 2020-21 Histoir OR hypotez1'!AO109)</f>
        <v/>
      </c>
    </row>
    <row r="38" spans="1:243" ht="43.5" customHeight="1" x14ac:dyDescent="0.2">
      <c r="A38" s="815"/>
      <c r="B38" s="569" t="s">
        <v>501</v>
      </c>
      <c r="C38" s="442" t="str">
        <f>IF('M3C 2020-21 Histoir OR hypotez1'!C110="","",'M3C 2020-21 Histoir OR hypotez1'!C110)</f>
        <v>Latin S3</v>
      </c>
      <c r="D38" s="297" t="s">
        <v>1035</v>
      </c>
      <c r="E38" s="575" t="str">
        <f>IF('M3C 2020-21 Histoir OR hypotez1'!E110="","",'M3C 2020-21 Histoir OR hypotez1'!E110)</f>
        <v>UE de tronc commun</v>
      </c>
      <c r="F38" s="649"/>
      <c r="G38" s="580" t="str">
        <f>IF('M3C 2020-21 Histoir OR hypotez1'!G110="","",'M3C 2020-21 Histoir OR hypotez1'!G110)</f>
        <v>HIST</v>
      </c>
      <c r="H38" s="296"/>
      <c r="I38" s="297">
        <v>2</v>
      </c>
      <c r="J38" s="297">
        <v>2</v>
      </c>
      <c r="K38" s="750" t="str">
        <f>IF('M3C 2020-21 Histoir OR hypotez1'!K110="","",'M3C 2020-21 Histoir OR hypotez1'!K110)</f>
        <v xml:space="preserve">CALTOT Pierre-Alain </v>
      </c>
      <c r="L38" s="752" t="str">
        <f>IF('M3C 2020-21 Histoir OR hypotez1'!L110="","",'M3C 2020-21 Histoir OR hypotez1'!L110)</f>
        <v>08</v>
      </c>
      <c r="M38" s="816">
        <v>25</v>
      </c>
      <c r="N38" s="1143" t="str">
        <f>IF('M3C 2020-21 Histoir OR hypotez1'!N110="","",'M3C 2020-21 Histoir OR hypotez1'!N110)</f>
        <v/>
      </c>
      <c r="O38" s="1061"/>
      <c r="P38" s="1061">
        <f>IF('M3C 2020-21 Histoir OR hypotez1'!P110="","",'M3C 2020-21 Histoir OR hypotez1'!P110)</f>
        <v>20</v>
      </c>
      <c r="Q38" s="1061"/>
      <c r="R38" s="1061" t="str">
        <f>IF('M3C 2020-21 Histoir OR hypotez1'!R110="","",'M3C 2020-21 Histoir OR hypotez1'!R110)</f>
        <v/>
      </c>
      <c r="S38" s="1144" t="str">
        <f>IF('M3C 2020-21 Histoir OR hypotez1'!S110="","",'M3C 2020-21 Histoir OR hypotez1'!S110)</f>
        <v/>
      </c>
      <c r="T38" s="1056">
        <f>IF('M3C 2020-21 Histoir OR hypotez1'!V110="","",'M3C 2020-21 Histoir OR hypotez1'!V110)</f>
        <v>1</v>
      </c>
      <c r="U38" s="660" t="str">
        <f>IF('M3C 2020-21 Histoir OR hypotez1'!W110="","",'M3C 2020-21 Histoir OR hypotez1'!W110)</f>
        <v>CC</v>
      </c>
      <c r="V38" s="660" t="str">
        <f>IF('M3C 2020-21 Histoir OR hypotez1'!X110="","",'M3C 2020-21 Histoir OR hypotez1'!X110)</f>
        <v/>
      </c>
      <c r="W38" s="660" t="str">
        <f>IF('M3C 2020-21 Histoir OR hypotez1'!Y110="","",'M3C 2020-21 Histoir OR hypotez1'!Y110)</f>
        <v/>
      </c>
      <c r="X38" s="402">
        <f>IF('M3C 2020-21 Histoir OR hypotez1'!Z110="","",'M3C 2020-21 Histoir OR hypotez1'!Z110)</f>
        <v>1</v>
      </c>
      <c r="Y38" s="401" t="str">
        <f>IF('M3C 2020-21 Histoir OR hypotez1'!AA110="","",'M3C 2020-21 Histoir OR hypotez1'!AA110)</f>
        <v>CT</v>
      </c>
      <c r="Z38" s="401" t="str">
        <f>IF('M3C 2020-21 Histoir OR hypotez1'!AB110="","",'M3C 2020-21 Histoir OR hypotez1'!AB110)</f>
        <v>écrit</v>
      </c>
      <c r="AA38" s="401" t="str">
        <f>IF('M3C 2020-21 Histoir OR hypotez1'!AC110="","",'M3C 2020-21 Histoir OR hypotez1'!AC110)</f>
        <v>2h00</v>
      </c>
      <c r="AB38" s="746">
        <f>IF('M3C 2020-21 Histoir OR hypotez1'!AF110="","",'M3C 2020-21 Histoir OR hypotez1'!AF110)</f>
        <v>1</v>
      </c>
      <c r="AC38" s="660" t="str">
        <f>IF('M3C 2020-21 Histoir OR hypotez1'!AG110="","",'M3C 2020-21 Histoir OR hypotez1'!AG110)</f>
        <v>CT</v>
      </c>
      <c r="AD38" s="660" t="str">
        <f>IF('M3C 2020-21 Histoir OR hypotez1'!AH110="","",'M3C 2020-21 Histoir OR hypotez1'!AH110)</f>
        <v>écrit</v>
      </c>
      <c r="AE38" s="660" t="str">
        <f>IF('M3C 2020-21 Histoir OR hypotez1'!AI110="","",'M3C 2020-21 Histoir OR hypotez1'!AI110)</f>
        <v>2h00</v>
      </c>
      <c r="AF38" s="402">
        <f>IF('M3C 2020-21 Histoir OR hypotez1'!AJ110="","",'M3C 2020-21 Histoir OR hypotez1'!AJ110)</f>
        <v>1</v>
      </c>
      <c r="AG38" s="1263"/>
      <c r="AH38" s="401" t="str">
        <f>IF('M3C 2020-21 Histoir OR hypotez1'!AK110="","",'M3C 2020-21 Histoir OR hypotez1'!AK110)</f>
        <v>CT</v>
      </c>
      <c r="AI38" s="401" t="str">
        <f>IF('M3C 2020-21 Histoir OR hypotez1'!AL110="","",'M3C 2020-21 Histoir OR hypotez1'!AL110)</f>
        <v>écrit</v>
      </c>
      <c r="AJ38" s="401" t="str">
        <f>IF('M3C 2020-21 Histoir OR hypotez1'!AM110="","",'M3C 2020-21 Histoir OR hypotez1'!AM110)</f>
        <v>2h00</v>
      </c>
      <c r="AK38" s="875" t="str">
        <f>IF('M3C 2020-21 Histoir OR hypotez1'!AN110="","",'M3C 2020-21 Histoir OR hypotez1'!AN110)</f>
        <v>Initiation à la langue latine et à son système pour débutants.</v>
      </c>
    </row>
    <row r="39" spans="1:243" ht="43.5" customHeight="1" x14ac:dyDescent="0.2">
      <c r="A39" s="815"/>
      <c r="B39" s="569" t="s">
        <v>503</v>
      </c>
      <c r="C39" s="442" t="str">
        <f>IF('M3C 2020-21 Histoir OR hypotez1'!C106="","",'M3C 2020-21 Histoir OR hypotez1'!C106)</f>
        <v>Atelier d’histoire contemporaine S3</v>
      </c>
      <c r="D39" s="297" t="s">
        <v>1036</v>
      </c>
      <c r="E39" s="575" t="s">
        <v>130</v>
      </c>
      <c r="F39" s="649"/>
      <c r="G39" s="580" t="s">
        <v>681</v>
      </c>
      <c r="H39" s="296"/>
      <c r="I39" s="297">
        <v>3</v>
      </c>
      <c r="J39" s="297">
        <v>3</v>
      </c>
      <c r="K39" s="1361" t="s">
        <v>1223</v>
      </c>
      <c r="L39" s="752" t="str">
        <f>IF('M3C 2020-21 Histoir OR hypotez1'!L106="","",'M3C 2020-21 Histoir OR hypotez1'!L106)</f>
        <v>22</v>
      </c>
      <c r="M39" s="816">
        <v>47</v>
      </c>
      <c r="N39" s="1143">
        <f>IF('M3C 2020-21 Histoir OR hypotez1'!N106="","",'M3C 2020-21 Histoir OR hypotez1'!N106)</f>
        <v>18</v>
      </c>
      <c r="O39" s="1061"/>
      <c r="P39" s="1061" t="str">
        <f>IF('M3C 2020-21 Histoir OR hypotez1'!P106="","",'M3C 2020-21 Histoir OR hypotez1'!P106)</f>
        <v/>
      </c>
      <c r="Q39" s="1061"/>
      <c r="R39" s="1061" t="str">
        <f>IF('M3C 2020-21 Histoir OR hypotez1'!R106="","",'M3C 2020-21 Histoir OR hypotez1'!R106)</f>
        <v/>
      </c>
      <c r="S39" s="1144" t="str">
        <f>IF('M3C 2020-21 Histoir OR hypotez1'!S106="","",'M3C 2020-21 Histoir OR hypotez1'!S106)</f>
        <v/>
      </c>
      <c r="T39" s="1056" t="str">
        <f>IF('M3C 2020-21 Histoir OR hypotez1'!V106="","",'M3C 2020-21 Histoir OR hypotez1'!V106)</f>
        <v>50%CC
50% CT</v>
      </c>
      <c r="U39" s="660" t="str">
        <f>IF('M3C 2020-21 Histoir OR hypotez1'!W106="","",'M3C 2020-21 Histoir OR hypotez1'!W106)</f>
        <v>Mixte</v>
      </c>
      <c r="V39" s="660" t="str">
        <f>IF('M3C 2020-21 Histoir OR hypotez1'!X106="","",'M3C 2020-21 Histoir OR hypotez1'!X106)</f>
        <v>écrit et oral</v>
      </c>
      <c r="W39" s="660" t="str">
        <f>IF('M3C 2020-21 Histoir OR hypotez1'!Y106="","",'M3C 2020-21 Histoir OR hypotez1'!Y106)</f>
        <v>CC = écrit 
CT = oral 30 min</v>
      </c>
      <c r="X39" s="402">
        <f>IF('M3C 2020-21 Histoir OR hypotez1'!Z106="","",'M3C 2020-21 Histoir OR hypotez1'!Z106)</f>
        <v>1</v>
      </c>
      <c r="Y39" s="401" t="str">
        <f>IF('M3C 2020-21 Histoir OR hypotez1'!AA106="","",'M3C 2020-21 Histoir OR hypotez1'!AA106)</f>
        <v>CT</v>
      </c>
      <c r="Z39" s="401" t="str">
        <f>IF('M3C 2020-21 Histoir OR hypotez1'!AB106="","",'M3C 2020-21 Histoir OR hypotez1'!AB106)</f>
        <v>oral</v>
      </c>
      <c r="AA39" s="401" t="str">
        <f>IF('M3C 2020-21 Histoir OR hypotez1'!AC106="","",'M3C 2020-21 Histoir OR hypotez1'!AC106)</f>
        <v>30 min</v>
      </c>
      <c r="AB39" s="746">
        <f>IF('M3C 2020-21 Histoir OR hypotez1'!AF106="","",'M3C 2020-21 Histoir OR hypotez1'!AF106)</f>
        <v>1</v>
      </c>
      <c r="AC39" s="660" t="str">
        <f>IF('M3C 2020-21 Histoir OR hypotez1'!AG106="","",'M3C 2020-21 Histoir OR hypotez1'!AG106)</f>
        <v>CT</v>
      </c>
      <c r="AD39" s="660" t="str">
        <f>IF('M3C 2020-21 Histoir OR hypotez1'!AH106="","",'M3C 2020-21 Histoir OR hypotez1'!AH106)</f>
        <v>oral</v>
      </c>
      <c r="AE39" s="660" t="str">
        <f>IF('M3C 2020-21 Histoir OR hypotez1'!AI106="","",'M3C 2020-21 Histoir OR hypotez1'!AI106)</f>
        <v>30 min</v>
      </c>
      <c r="AF39" s="402">
        <f>IF('M3C 2020-21 Histoir OR hypotez1'!AJ106="","",'M3C 2020-21 Histoir OR hypotez1'!AJ106)</f>
        <v>1</v>
      </c>
      <c r="AG39" s="1263"/>
      <c r="AH39" s="401" t="str">
        <f>IF('M3C 2020-21 Histoir OR hypotez1'!AK106="","",'M3C 2020-21 Histoir OR hypotez1'!AK106)</f>
        <v>CT</v>
      </c>
      <c r="AI39" s="401" t="str">
        <f>IF('M3C 2020-21 Histoir OR hypotez1'!AL106="","",'M3C 2020-21 Histoir OR hypotez1'!AL106)</f>
        <v>oral</v>
      </c>
      <c r="AJ39" s="401" t="str">
        <f>IF('M3C 2020-21 Histoir OR hypotez1'!AM106="","",'M3C 2020-21 Histoir OR hypotez1'!AM106)</f>
        <v>30 min</v>
      </c>
      <c r="AK39" s="875" t="str">
        <f>IF('M3C 2020-21 Histoir OR hypotez1'!AN106="","",'M3C 2020-21 Histoir OR hypotez1'!AN106)</f>
        <v>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v>
      </c>
    </row>
    <row r="40" spans="1:243" ht="35.25" customHeight="1" x14ac:dyDescent="0.2">
      <c r="A40" s="820"/>
      <c r="B40" s="820" t="s">
        <v>512</v>
      </c>
      <c r="C40" s="1419" t="s">
        <v>297</v>
      </c>
      <c r="D40" s="297"/>
      <c r="E40" s="297" t="s">
        <v>120</v>
      </c>
      <c r="F40" s="297"/>
      <c r="G40" s="580" t="s">
        <v>681</v>
      </c>
      <c r="H40" s="296"/>
      <c r="I40" s="297">
        <v>2</v>
      </c>
      <c r="J40" s="297">
        <v>2</v>
      </c>
      <c r="K40" s="1418" t="s">
        <v>919</v>
      </c>
      <c r="L40" s="864">
        <v>21</v>
      </c>
      <c r="M40" s="816">
        <v>25</v>
      </c>
      <c r="N40" s="1143"/>
      <c r="O40" s="1061"/>
      <c r="P40" s="1061">
        <v>28</v>
      </c>
      <c r="Q40" s="1061"/>
      <c r="R40" s="1061"/>
      <c r="S40" s="1144"/>
      <c r="T40" s="1084" t="s">
        <v>702</v>
      </c>
      <c r="U40" s="640" t="s">
        <v>348</v>
      </c>
      <c r="V40" s="640" t="s">
        <v>312</v>
      </c>
      <c r="W40" s="640" t="s">
        <v>447</v>
      </c>
      <c r="X40" s="402">
        <v>1</v>
      </c>
      <c r="Y40" s="401" t="s">
        <v>314</v>
      </c>
      <c r="Z40" s="401" t="s">
        <v>312</v>
      </c>
      <c r="AA40" s="401" t="s">
        <v>353</v>
      </c>
      <c r="AB40" s="746">
        <v>1</v>
      </c>
      <c r="AC40" s="660" t="s">
        <v>314</v>
      </c>
      <c r="AD40" s="660" t="s">
        <v>312</v>
      </c>
      <c r="AE40" s="660" t="s">
        <v>353</v>
      </c>
      <c r="AF40" s="402">
        <v>1</v>
      </c>
      <c r="AG40" s="1263"/>
      <c r="AH40" s="401" t="s">
        <v>314</v>
      </c>
      <c r="AI40" s="401" t="s">
        <v>312</v>
      </c>
      <c r="AJ40" s="401" t="s">
        <v>353</v>
      </c>
      <c r="AK40" s="753"/>
    </row>
    <row r="41" spans="1:243" ht="43.5" customHeight="1" x14ac:dyDescent="0.2">
      <c r="A41" s="815"/>
      <c r="B41" s="569" t="s">
        <v>419</v>
      </c>
      <c r="C41" s="442" t="str">
        <f>IF('M3C 2020-21 Histoir OR hypotez1'!C98="","",'M3C 2020-21 Histoir OR hypotez1'!C98)</f>
        <v>Informatique/bureautique (salle informatique)</v>
      </c>
      <c r="D41" s="297" t="s">
        <v>1038</v>
      </c>
      <c r="E41" s="575" t="str">
        <f>IF('M3C 2020-21 Histoir OR hypotez1'!E98="","",'M3C 2020-21 Histoir OR hypotez1'!E98)</f>
        <v>BLOC/CHAPEAU</v>
      </c>
      <c r="F41" s="649"/>
      <c r="G41" s="580" t="str">
        <f>IF('M3C 2020-21 Histoir OR hypotez1'!G98="","",'M3C 2020-21 Histoir OR hypotez1'!G98)</f>
        <v/>
      </c>
      <c r="H41" s="296"/>
      <c r="I41" s="297">
        <f>IF('M3C 2020-21 Histoir OR hypotez1'!I98="","",'M3C 2020-21 Histoir OR hypotez1'!I98)</f>
        <v>2</v>
      </c>
      <c r="J41" s="297">
        <f>IF('M3C 2020-21 Histoir OR hypotez1'!J98="","",'M3C 2020-21 Histoir OR hypotez1'!J98)</f>
        <v>2</v>
      </c>
      <c r="K41" s="750" t="str">
        <f>IF('M3C 2020-21 Histoir OR hypotez1'!K98="","",'M3C 2020-21 Histoir OR hypotez1'!K98)</f>
        <v>BELOUAH Rachid</v>
      </c>
      <c r="L41" s="752">
        <f>IF('M3C 2020-21 Histoir OR hypotez1'!L98="","",'M3C 2020-21 Histoir OR hypotez1'!L98)</f>
        <v>27</v>
      </c>
      <c r="M41" s="816">
        <v>25</v>
      </c>
      <c r="N41" s="1143">
        <f>IF('M3C 2020-21 Histoir OR hypotez1'!N98="","",'M3C 2020-21 Histoir OR hypotez1'!N98)</f>
        <v>12</v>
      </c>
      <c r="O41" s="1061"/>
      <c r="P41" s="1061">
        <f>IF('M3C 2020-21 Histoir OR hypotez1'!P98="","",'M3C 2020-21 Histoir OR hypotez1'!P98)</f>
        <v>12</v>
      </c>
      <c r="Q41" s="1061"/>
      <c r="R41" s="1061" t="str">
        <f>IF('M3C 2020-21 Histoir OR hypotez1'!R98="","",'M3C 2020-21 Histoir OR hypotez1'!R98)</f>
        <v/>
      </c>
      <c r="S41" s="1144" t="str">
        <f>IF('M3C 2020-21 Histoir OR hypotez1'!S98="","",'M3C 2020-21 Histoir OR hypotez1'!S98)</f>
        <v/>
      </c>
      <c r="T41" s="1056">
        <f>IF('M3C 2020-21 Histoir OR hypotez1'!V98="","",'M3C 2020-21 Histoir OR hypotez1'!V98)</f>
        <v>1</v>
      </c>
      <c r="U41" s="660" t="str">
        <f>IF('M3C 2020-21 Histoir OR hypotez1'!W98="","",'M3C 2020-21 Histoir OR hypotez1'!W98)</f>
        <v>CC</v>
      </c>
      <c r="V41" s="660" t="str">
        <f>IF('M3C 2020-21 Histoir OR hypotez1'!X98="","",'M3C 2020-21 Histoir OR hypotez1'!X98)</f>
        <v>Ecrit (poste informatique)</v>
      </c>
      <c r="W41" s="660" t="str">
        <f>IF('M3C 2020-21 Histoir OR hypotez1'!Y98="","",'M3C 2020-21 Histoir OR hypotez1'!Y98)</f>
        <v>épreuve pratique + QCM 
2h00</v>
      </c>
      <c r="X41" s="402">
        <f>IF('M3C 2020-21 Histoir OR hypotez1'!Z98="","",'M3C 2020-21 Histoir OR hypotez1'!Z98)</f>
        <v>1</v>
      </c>
      <c r="Y41" s="401" t="str">
        <f>IF('M3C 2020-21 Histoir OR hypotez1'!AA98="","",'M3C 2020-21 Histoir OR hypotez1'!AA98)</f>
        <v>CT</v>
      </c>
      <c r="Z41" s="401" t="str">
        <f>IF('M3C 2020-21 Histoir OR hypotez1'!AB98="","",'M3C 2020-21 Histoir OR hypotez1'!AB98)</f>
        <v>Ecrit (poste informatique)</v>
      </c>
      <c r="AA41" s="401" t="str">
        <f>IF('M3C 2020-21 Histoir OR hypotez1'!AC98="","",'M3C 2020-21 Histoir OR hypotez1'!AC98)</f>
        <v>épreuve pratique + QCM 
2h00</v>
      </c>
      <c r="AB41" s="746">
        <f>IF('M3C 2020-21 Histoir OR hypotez1'!AF98="","",'M3C 2020-21 Histoir OR hypotez1'!AF98)</f>
        <v>1</v>
      </c>
      <c r="AC41" s="660" t="str">
        <f>IF('M3C 2020-21 Histoir OR hypotez1'!AG98="","",'M3C 2020-21 Histoir OR hypotez1'!AG98)</f>
        <v>CT</v>
      </c>
      <c r="AD41" s="660" t="str">
        <f>IF('M3C 2020-21 Histoir OR hypotez1'!AH98="","",'M3C 2020-21 Histoir OR hypotez1'!AH98)</f>
        <v>Ecrit (poste informatique)</v>
      </c>
      <c r="AE41" s="660" t="str">
        <f>IF('M3C 2020-21 Histoir OR hypotez1'!AI98="","",'M3C 2020-21 Histoir OR hypotez1'!AI98)</f>
        <v>épreuve pratique + QCM 
2h00</v>
      </c>
      <c r="AF41" s="402">
        <f>IF('M3C 2020-21 Histoir OR hypotez1'!AJ98="","",'M3C 2020-21 Histoir OR hypotez1'!AJ98)</f>
        <v>1</v>
      </c>
      <c r="AG41" s="1263"/>
      <c r="AH41" s="401" t="str">
        <f>IF('M3C 2020-21 Histoir OR hypotez1'!AK98="","",'M3C 2020-21 Histoir OR hypotez1'!AK98)</f>
        <v>CT</v>
      </c>
      <c r="AI41" s="401" t="str">
        <f>IF('M3C 2020-21 Histoir OR hypotez1'!AL98="","",'M3C 2020-21 Histoir OR hypotez1'!AL98)</f>
        <v>Ecrit (poste informatique)</v>
      </c>
      <c r="AJ41" s="401" t="str">
        <f>IF('M3C 2020-21 Histoir OR hypotez1'!AM98="","",'M3C 2020-21 Histoir OR hypotez1'!AM98)</f>
        <v>épreuve pratique + QCM 
2h00</v>
      </c>
      <c r="AK41" s="753" t="str">
        <f>IF('M3C 2020-21 Histoir OR hypotez1'!AN98="","",'M3C 2020-21 Histoir OR hypotez1'!AN98)</f>
        <v/>
      </c>
    </row>
    <row r="42" spans="1:243" s="521" customFormat="1" ht="28.5" customHeight="1" x14ac:dyDescent="0.2">
      <c r="A42" s="524" t="s">
        <v>1080</v>
      </c>
      <c r="B42" s="524" t="s">
        <v>1079</v>
      </c>
      <c r="C42" s="525" t="s">
        <v>457</v>
      </c>
      <c r="D42" s="526"/>
      <c r="E42" s="748" t="s">
        <v>130</v>
      </c>
      <c r="F42" s="526"/>
      <c r="G42" s="527"/>
      <c r="H42" s="528" t="s">
        <v>932</v>
      </c>
      <c r="I42" s="529">
        <v>2</v>
      </c>
      <c r="J42" s="529">
        <v>2</v>
      </c>
      <c r="K42" s="529"/>
      <c r="L42" s="861"/>
      <c r="M42" s="599"/>
      <c r="N42" s="1223"/>
      <c r="O42" s="1021"/>
      <c r="P42" s="1021"/>
      <c r="Q42" s="1021"/>
      <c r="R42" s="1220"/>
      <c r="S42" s="1224"/>
      <c r="T42" s="1212"/>
      <c r="U42" s="532"/>
      <c r="V42" s="532"/>
      <c r="W42" s="533"/>
      <c r="X42" s="534"/>
      <c r="Y42" s="534"/>
      <c r="Z42" s="534"/>
      <c r="AA42" s="535"/>
      <c r="AB42" s="534"/>
      <c r="AC42" s="534"/>
      <c r="AD42" s="534"/>
      <c r="AE42" s="535"/>
      <c r="AF42" s="534"/>
      <c r="AG42" s="1264"/>
      <c r="AH42" s="534"/>
      <c r="AI42" s="534"/>
      <c r="AJ42" s="536"/>
      <c r="AK42" s="761"/>
    </row>
    <row r="43" spans="1:243" ht="43.5" customHeight="1" x14ac:dyDescent="0.2">
      <c r="A43" s="815"/>
      <c r="B43" s="569" t="s">
        <v>417</v>
      </c>
      <c r="C43" s="442" t="str">
        <f>IF('M3C 2020-21 Histoir OR hypotez1'!C103="","",'M3C 2020-21 Histoir OR hypotez1'!C103)</f>
        <v>Anglais S3</v>
      </c>
      <c r="D43" s="297" t="s">
        <v>1031</v>
      </c>
      <c r="E43" s="575" t="s">
        <v>675</v>
      </c>
      <c r="F43" s="649" t="s">
        <v>290</v>
      </c>
      <c r="G43" s="580" t="str">
        <f>IF('M3C 2020-21 Histoir OR hypotez1'!G103="","",'M3C 2020-21 Histoir OR hypotez1'!G103)</f>
        <v>LLCER</v>
      </c>
      <c r="H43" s="296"/>
      <c r="I43" s="297" t="s">
        <v>56</v>
      </c>
      <c r="J43" s="297" t="s">
        <v>56</v>
      </c>
      <c r="K43" s="750" t="str">
        <f>IF('M3C 2020-21 Histoir OR hypotez1'!K103="","",'M3C 2020-21 Histoir OR hypotez1'!K103)</f>
        <v>SOTTEAU Emilie</v>
      </c>
      <c r="L43" s="752">
        <f>IF('M3C 2020-21 Histoir OR hypotez1'!L103="","",'M3C 2020-21 Histoir OR hypotez1'!L103)</f>
        <v>11</v>
      </c>
      <c r="M43" s="816">
        <v>20</v>
      </c>
      <c r="N43" s="1143" t="str">
        <f>IF('M3C 2020-21 Histoir OR hypotez1'!N103="","",'M3C 2020-21 Histoir OR hypotez1'!N103)</f>
        <v/>
      </c>
      <c r="O43" s="1061"/>
      <c r="P43" s="1061">
        <f>IF('M3C 2020-21 Histoir OR hypotez1'!P103="","",'M3C 2020-21 Histoir OR hypotez1'!P103)</f>
        <v>18</v>
      </c>
      <c r="Q43" s="1061"/>
      <c r="R43" s="1061" t="str">
        <f>IF('M3C 2020-21 Histoir OR hypotez1'!R103="","",'M3C 2020-21 Histoir OR hypotez1'!R103)</f>
        <v/>
      </c>
      <c r="S43" s="1144" t="str">
        <f>IF('M3C 2020-21 Histoir OR hypotez1'!S103="","",'M3C 2020-21 Histoir OR hypotez1'!S103)</f>
        <v/>
      </c>
      <c r="T43" s="1056">
        <f>IF('M3C 2020-21 Histoir OR hypotez1'!V103="","",'M3C 2020-21 Histoir OR hypotez1'!V103)</f>
        <v>1</v>
      </c>
      <c r="U43" s="660" t="str">
        <f>IF('M3C 2020-21 Histoir OR hypotez1'!W103="","",'M3C 2020-21 Histoir OR hypotez1'!W103)</f>
        <v>CC</v>
      </c>
      <c r="V43" s="660" t="str">
        <f>IF('M3C 2020-21 Histoir OR hypotez1'!X103="","",'M3C 2020-21 Histoir OR hypotez1'!X103)</f>
        <v>écrit et oral</v>
      </c>
      <c r="W43" s="660" t="str">
        <f>IF('M3C 2020-21 Histoir OR hypotez1'!Y103="","",'M3C 2020-21 Histoir OR hypotez1'!Y103)</f>
        <v>écrit 1h30 + oral 15 min</v>
      </c>
      <c r="X43" s="402">
        <f>IF('M3C 2020-21 Histoir OR hypotez1'!Z103="","",'M3C 2020-21 Histoir OR hypotez1'!Z103)</f>
        <v>1</v>
      </c>
      <c r="Y43" s="401" t="str">
        <f>IF('M3C 2020-21 Histoir OR hypotez1'!AA103="","",'M3C 2020-21 Histoir OR hypotez1'!AA103)</f>
        <v>CT</v>
      </c>
      <c r="Z43" s="401" t="str">
        <f>IF('M3C 2020-21 Histoir OR hypotez1'!AB103="","",'M3C 2020-21 Histoir OR hypotez1'!AB103)</f>
        <v>écrit</v>
      </c>
      <c r="AA43" s="401" t="str">
        <f>IF('M3C 2020-21 Histoir OR hypotez1'!AC103="","",'M3C 2020-21 Histoir OR hypotez1'!AC103)</f>
        <v>2h00</v>
      </c>
      <c r="AB43" s="746">
        <f>IF('M3C 2020-21 Histoir OR hypotez1'!AF103="","",'M3C 2020-21 Histoir OR hypotez1'!AF103)</f>
        <v>1</v>
      </c>
      <c r="AC43" s="660" t="str">
        <f>IF('M3C 2020-21 Histoir OR hypotez1'!AG103="","",'M3C 2020-21 Histoir OR hypotez1'!AG103)</f>
        <v>CT</v>
      </c>
      <c r="AD43" s="660" t="str">
        <f>IF('M3C 2020-21 Histoir OR hypotez1'!AH103="","",'M3C 2020-21 Histoir OR hypotez1'!AH103)</f>
        <v>écrit</v>
      </c>
      <c r="AE43" s="660" t="str">
        <f>IF('M3C 2020-21 Histoir OR hypotez1'!AI103="","",'M3C 2020-21 Histoir OR hypotez1'!AI103)</f>
        <v>2h00</v>
      </c>
      <c r="AF43" s="402">
        <f>IF('M3C 2020-21 Histoir OR hypotez1'!AJ103="","",'M3C 2020-21 Histoir OR hypotez1'!AJ103)</f>
        <v>1</v>
      </c>
      <c r="AG43" s="1263"/>
      <c r="AH43" s="401" t="str">
        <f>IF('M3C 2020-21 Histoir OR hypotez1'!AK103="","",'M3C 2020-21 Histoir OR hypotez1'!AK103)</f>
        <v>CT</v>
      </c>
      <c r="AI43" s="401" t="str">
        <f>IF('M3C 2020-21 Histoir OR hypotez1'!AL103="","",'M3C 2020-21 Histoir OR hypotez1'!AL103)</f>
        <v>écrit</v>
      </c>
      <c r="AJ43" s="401" t="str">
        <f>IF('M3C 2020-21 Histoir OR hypotez1'!AM103="","",'M3C 2020-21 Histoir OR hypotez1'!AM103)</f>
        <v>2h00</v>
      </c>
      <c r="AK43" s="875" t="str">
        <f>IF('M3C 2020-21 Histoir OR hypotez1'!AN103="","",'M3C 2020-21 Histoir OR hypotez1'!AN103)</f>
        <v>Pratique orale et écrite de langue vivante non spécialiste.</v>
      </c>
    </row>
    <row r="44" spans="1:243" ht="43.5" customHeight="1" x14ac:dyDescent="0.2">
      <c r="A44" s="815"/>
      <c r="B44" s="569" t="s">
        <v>418</v>
      </c>
      <c r="C44" s="442" t="str">
        <f>IF('M3C 2020-21 Histoir OR hypotez1'!C104="","",'M3C 2020-21 Histoir OR hypotez1'!C104)</f>
        <v>Espagnol S3</v>
      </c>
      <c r="D44" s="297" t="s">
        <v>1037</v>
      </c>
      <c r="E44" s="575" t="s">
        <v>675</v>
      </c>
      <c r="F44" s="649" t="s">
        <v>289</v>
      </c>
      <c r="G44" s="580" t="str">
        <f>IF('M3C 2020-21 Histoir OR hypotez1'!G104="","",'M3C 2020-21 Histoir OR hypotez1'!G104)</f>
        <v>LLCER</v>
      </c>
      <c r="H44" s="296"/>
      <c r="I44" s="297" t="s">
        <v>56</v>
      </c>
      <c r="J44" s="297" t="s">
        <v>56</v>
      </c>
      <c r="K44" s="750" t="str">
        <f>IF('M3C 2020-21 Histoir OR hypotez1'!K104="","",'M3C 2020-21 Histoir OR hypotez1'!K104)</f>
        <v>EYMAR Marcos</v>
      </c>
      <c r="L44" s="752">
        <f>IF('M3C 2020-21 Histoir OR hypotez1'!L104="","",'M3C 2020-21 Histoir OR hypotez1'!L104)</f>
        <v>14</v>
      </c>
      <c r="M44" s="816">
        <v>4</v>
      </c>
      <c r="N44" s="1143" t="str">
        <f>IF('M3C 2020-21 Histoir OR hypotez1'!N104="","",'M3C 2020-21 Histoir OR hypotez1'!N104)</f>
        <v/>
      </c>
      <c r="O44" s="1061"/>
      <c r="P44" s="1061">
        <f>IF('M3C 2020-21 Histoir OR hypotez1'!P104="","",'M3C 2020-21 Histoir OR hypotez1'!P104)</f>
        <v>18</v>
      </c>
      <c r="Q44" s="1061"/>
      <c r="R44" s="1061" t="str">
        <f>IF('M3C 2020-21 Histoir OR hypotez1'!R104="","",'M3C 2020-21 Histoir OR hypotez1'!R104)</f>
        <v/>
      </c>
      <c r="S44" s="1144" t="str">
        <f>IF('M3C 2020-21 Histoir OR hypotez1'!S104="","",'M3C 2020-21 Histoir OR hypotez1'!S104)</f>
        <v/>
      </c>
      <c r="T44" s="1056">
        <f>IF('M3C 2020-21 Histoir OR hypotez1'!V104="","",'M3C 2020-21 Histoir OR hypotez1'!V104)</f>
        <v>1</v>
      </c>
      <c r="U44" s="660" t="str">
        <f>IF('M3C 2020-21 Histoir OR hypotez1'!W104="","",'M3C 2020-21 Histoir OR hypotez1'!W104)</f>
        <v>CC</v>
      </c>
      <c r="V44" s="660" t="str">
        <f>IF('M3C 2020-21 Histoir OR hypotez1'!X104="","",'M3C 2020-21 Histoir OR hypotez1'!X104)</f>
        <v>écrit et oral</v>
      </c>
      <c r="W44" s="660" t="str">
        <f>IF('M3C 2020-21 Histoir OR hypotez1'!Y104="","",'M3C 2020-21 Histoir OR hypotez1'!Y104)</f>
        <v>écrit 1h30 + oral 15 min</v>
      </c>
      <c r="X44" s="402">
        <f>IF('M3C 2020-21 Histoir OR hypotez1'!Z104="","",'M3C 2020-21 Histoir OR hypotez1'!Z104)</f>
        <v>1</v>
      </c>
      <c r="Y44" s="401" t="str">
        <f>IF('M3C 2020-21 Histoir OR hypotez1'!AA104="","",'M3C 2020-21 Histoir OR hypotez1'!AA104)</f>
        <v>CT</v>
      </c>
      <c r="Z44" s="401" t="str">
        <f>IF('M3C 2020-21 Histoir OR hypotez1'!AB104="","",'M3C 2020-21 Histoir OR hypotez1'!AB104)</f>
        <v>écrit</v>
      </c>
      <c r="AA44" s="401" t="str">
        <f>IF('M3C 2020-21 Histoir OR hypotez1'!AC104="","",'M3C 2020-21 Histoir OR hypotez1'!AC104)</f>
        <v>2h00</v>
      </c>
      <c r="AB44" s="746">
        <f>IF('M3C 2020-21 Histoir OR hypotez1'!AF104="","",'M3C 2020-21 Histoir OR hypotez1'!AF104)</f>
        <v>1</v>
      </c>
      <c r="AC44" s="660" t="str">
        <f>IF('M3C 2020-21 Histoir OR hypotez1'!AG104="","",'M3C 2020-21 Histoir OR hypotez1'!AG104)</f>
        <v>CT</v>
      </c>
      <c r="AD44" s="660" t="str">
        <f>IF('M3C 2020-21 Histoir OR hypotez1'!AH104="","",'M3C 2020-21 Histoir OR hypotez1'!AH104)</f>
        <v>écrit</v>
      </c>
      <c r="AE44" s="660" t="str">
        <f>IF('M3C 2020-21 Histoir OR hypotez1'!AI104="","",'M3C 2020-21 Histoir OR hypotez1'!AI104)</f>
        <v>2h00</v>
      </c>
      <c r="AF44" s="402">
        <f>IF('M3C 2020-21 Histoir OR hypotez1'!AJ104="","",'M3C 2020-21 Histoir OR hypotez1'!AJ104)</f>
        <v>1</v>
      </c>
      <c r="AG44" s="1263"/>
      <c r="AH44" s="401" t="str">
        <f>IF('M3C 2020-21 Histoir OR hypotez1'!AK104="","",'M3C 2020-21 Histoir OR hypotez1'!AK104)</f>
        <v>CT</v>
      </c>
      <c r="AI44" s="401" t="str">
        <f>IF('M3C 2020-21 Histoir OR hypotez1'!AL104="","",'M3C 2020-21 Histoir OR hypotez1'!AL104)</f>
        <v>écrit</v>
      </c>
      <c r="AJ44" s="401" t="str">
        <f>IF('M3C 2020-21 Histoir OR hypotez1'!AM104="","",'M3C 2020-21 Histoir OR hypotez1'!AM104)</f>
        <v>2h00</v>
      </c>
      <c r="AK44" s="875" t="str">
        <f>IF('M3C 2020-21 Histoir OR hypotez1'!AN104="","",'M3C 2020-21 Histoir OR hypotez1'!AN104)</f>
        <v>Pratique orale et écrite de langue vivante non spécialiste.</v>
      </c>
    </row>
    <row r="45" spans="1:243" s="521" customFormat="1" ht="28.5" customHeight="1" x14ac:dyDescent="0.2">
      <c r="A45" s="524" t="s">
        <v>990</v>
      </c>
      <c r="B45" s="524" t="s">
        <v>502</v>
      </c>
      <c r="C45" s="525" t="s">
        <v>511</v>
      </c>
      <c r="D45" s="526"/>
      <c r="E45" s="748" t="s">
        <v>130</v>
      </c>
      <c r="F45" s="526"/>
      <c r="G45" s="527" t="s">
        <v>41</v>
      </c>
      <c r="H45" s="528" t="s">
        <v>932</v>
      </c>
      <c r="I45" s="529" t="s">
        <v>56</v>
      </c>
      <c r="J45" s="529" t="s">
        <v>56</v>
      </c>
      <c r="K45" s="529"/>
      <c r="L45" s="861"/>
      <c r="M45" s="599"/>
      <c r="N45" s="1223"/>
      <c r="O45" s="1021"/>
      <c r="P45" s="1011">
        <v>15</v>
      </c>
      <c r="Q45" s="1011"/>
      <c r="R45" s="1220"/>
      <c r="S45" s="1224"/>
      <c r="T45" s="1212"/>
      <c r="U45" s="532"/>
      <c r="V45" s="532"/>
      <c r="W45" s="533"/>
      <c r="X45" s="534"/>
      <c r="Y45" s="534"/>
      <c r="Z45" s="534"/>
      <c r="AA45" s="535"/>
      <c r="AB45" s="534"/>
      <c r="AC45" s="534"/>
      <c r="AD45" s="534"/>
      <c r="AE45" s="535"/>
      <c r="AF45" s="534"/>
      <c r="AG45" s="1264"/>
      <c r="AH45" s="534"/>
      <c r="AI45" s="534"/>
      <c r="AJ45" s="757"/>
      <c r="AK45" s="754"/>
    </row>
    <row r="46" spans="1:243" ht="12.75" customHeight="1" x14ac:dyDescent="0.2">
      <c r="A46" s="815"/>
      <c r="B46" s="569"/>
      <c r="C46" s="442"/>
      <c r="D46" s="297"/>
      <c r="E46" s="575"/>
      <c r="F46" s="649"/>
      <c r="G46" s="580"/>
      <c r="H46" s="296"/>
      <c r="I46" s="297"/>
      <c r="J46" s="297"/>
      <c r="K46" s="750"/>
      <c r="L46" s="752"/>
      <c r="M46" s="816"/>
      <c r="N46" s="1143"/>
      <c r="O46" s="1061"/>
      <c r="P46" s="1061"/>
      <c r="Q46" s="1061"/>
      <c r="R46" s="1061"/>
      <c r="S46" s="1144"/>
      <c r="T46" s="1056"/>
      <c r="U46" s="660"/>
      <c r="V46" s="660"/>
      <c r="W46" s="660"/>
      <c r="X46" s="402"/>
      <c r="Y46" s="401"/>
      <c r="Z46" s="401"/>
      <c r="AA46" s="401"/>
      <c r="AB46" s="746"/>
      <c r="AC46" s="660"/>
      <c r="AD46" s="660"/>
      <c r="AE46" s="660"/>
      <c r="AF46" s="402"/>
      <c r="AG46" s="1263"/>
      <c r="AH46" s="401"/>
      <c r="AI46" s="401"/>
      <c r="AJ46" s="401"/>
      <c r="AK46" s="875"/>
    </row>
    <row r="47" spans="1:243" ht="43.5" customHeight="1" x14ac:dyDescent="0.2">
      <c r="A47" s="815"/>
      <c r="B47" s="569" t="s">
        <v>420</v>
      </c>
      <c r="C47" s="442" t="str">
        <f>IF('M3C 2020-21 Histoir OR hypotez1'!C116="","",'M3C 2020-21 Histoir OR hypotez1'!C116)</f>
        <v>Géographie urbaine (CM)</v>
      </c>
      <c r="D47" s="297" t="s">
        <v>1032</v>
      </c>
      <c r="E47" s="575" t="s">
        <v>120</v>
      </c>
      <c r="F47" s="649"/>
      <c r="G47" s="580" t="str">
        <f>IF('M3C 2020-21 Histoir OR hypotez1'!G116="","",'M3C 2020-21 Histoir OR hypotez1'!G116)</f>
        <v>GEO</v>
      </c>
      <c r="H47" s="296"/>
      <c r="I47" s="297">
        <v>2</v>
      </c>
      <c r="J47" s="297" t="s">
        <v>56</v>
      </c>
      <c r="K47" s="750" t="str">
        <f>IF('M3C 2020-21 Histoir OR hypotez1'!K116="","",'M3C 2020-21 Histoir OR hypotez1'!K116)</f>
        <v>GUERIT Franck</v>
      </c>
      <c r="L47" s="752">
        <f>IF('M3C 2020-21 Histoir OR hypotez1'!L116="","",'M3C 2020-21 Histoir OR hypotez1'!L116)</f>
        <v>23</v>
      </c>
      <c r="M47" s="816">
        <v>25</v>
      </c>
      <c r="N47" s="1143">
        <f>IF('M3C 2020-21 Histoir OR hypotez1'!N116="","",'M3C 2020-21 Histoir OR hypotez1'!N116)</f>
        <v>15</v>
      </c>
      <c r="O47" s="1061"/>
      <c r="P47" s="1061" t="str">
        <f>IF('M3C 2020-21 Histoir OR hypotez1'!P116="","",'M3C 2020-21 Histoir OR hypotez1'!P116)</f>
        <v/>
      </c>
      <c r="Q47" s="1061"/>
      <c r="R47" s="1061" t="str">
        <f>IF('M3C 2020-21 Histoir OR hypotez1'!R116="","",'M3C 2020-21 Histoir OR hypotez1'!R116)</f>
        <v/>
      </c>
      <c r="S47" s="1144" t="str">
        <f>IF('M3C 2020-21 Histoir OR hypotez1'!S116="","",'M3C 2020-21 Histoir OR hypotez1'!S116)</f>
        <v/>
      </c>
      <c r="T47" s="1056">
        <f>IF('M3C 2020-21 Histoir OR hypotez1'!V116="","",'M3C 2020-21 Histoir OR hypotez1'!V116)</f>
        <v>1</v>
      </c>
      <c r="U47" s="660" t="str">
        <f>IF('M3C 2020-21 Histoir OR hypotez1'!W116="","",'M3C 2020-21 Histoir OR hypotez1'!W116)</f>
        <v>CT</v>
      </c>
      <c r="V47" s="660" t="str">
        <f>IF('M3C 2020-21 Histoir OR hypotez1'!X116="","",'M3C 2020-21 Histoir OR hypotez1'!X116)</f>
        <v>Ecrit</v>
      </c>
      <c r="W47" s="660" t="str">
        <f>IF('M3C 2020-21 Histoir OR hypotez1'!Y116="","",'M3C 2020-21 Histoir OR hypotez1'!Y116)</f>
        <v>3h00</v>
      </c>
      <c r="X47" s="402">
        <f>IF('M3C 2020-21 Histoir OR hypotez1'!Z116="","",'M3C 2020-21 Histoir OR hypotez1'!Z116)</f>
        <v>1</v>
      </c>
      <c r="Y47" s="401" t="str">
        <f>IF('M3C 2020-21 Histoir OR hypotez1'!AA116="","",'M3C 2020-21 Histoir OR hypotez1'!AA116)</f>
        <v>CT</v>
      </c>
      <c r="Z47" s="401" t="str">
        <f>IF('M3C 2020-21 Histoir OR hypotez1'!AB116="","",'M3C 2020-21 Histoir OR hypotez1'!AB116)</f>
        <v>Ecrit</v>
      </c>
      <c r="AA47" s="401" t="str">
        <f>IF('M3C 2020-21 Histoir OR hypotez1'!AC116="","",'M3C 2020-21 Histoir OR hypotez1'!AC116)</f>
        <v>3h00</v>
      </c>
      <c r="AB47" s="746">
        <f>IF('M3C 2020-21 Histoir OR hypotez1'!AF116="","",'M3C 2020-21 Histoir OR hypotez1'!AF116)</f>
        <v>1</v>
      </c>
      <c r="AC47" s="660" t="str">
        <f>IF('M3C 2020-21 Histoir OR hypotez1'!AG116="","",'M3C 2020-21 Histoir OR hypotez1'!AG116)</f>
        <v>CT</v>
      </c>
      <c r="AD47" s="660" t="str">
        <f>IF('M3C 2020-21 Histoir OR hypotez1'!AH116="","",'M3C 2020-21 Histoir OR hypotez1'!AH116)</f>
        <v>Ecrit</v>
      </c>
      <c r="AE47" s="660" t="str">
        <f>IF('M3C 2020-21 Histoir OR hypotez1'!AI116="","",'M3C 2020-21 Histoir OR hypotez1'!AI116)</f>
        <v>3h00</v>
      </c>
      <c r="AF47" s="402">
        <f>IF('M3C 2020-21 Histoir OR hypotez1'!AJ116="","",'M3C 2020-21 Histoir OR hypotez1'!AJ116)</f>
        <v>1</v>
      </c>
      <c r="AG47" s="1263"/>
      <c r="AH47" s="401" t="str">
        <f>IF('M3C 2020-21 Histoir OR hypotez1'!AK116="","",'M3C 2020-21 Histoir OR hypotez1'!AK116)</f>
        <v>CT</v>
      </c>
      <c r="AI47" s="401" t="str">
        <f>IF('M3C 2020-21 Histoir OR hypotez1'!AL116="","",'M3C 2020-21 Histoir OR hypotez1'!AL116)</f>
        <v>Ecrit</v>
      </c>
      <c r="AJ47" s="401" t="str">
        <f>IF('M3C 2020-21 Histoir OR hypotez1'!AM116="","",'M3C 2020-21 Histoir OR hypotez1'!AM116)</f>
        <v>3h00</v>
      </c>
      <c r="AK47" s="875" t="str">
        <f>IF('M3C 2020-21 Histoir OR hypotez1'!AN116="","",'M3C 2020-21 Histoir OR hypotez1'!AN116)</f>
        <v>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v>
      </c>
    </row>
    <row r="48" spans="1:243" ht="43.5" customHeight="1" x14ac:dyDescent="0.2">
      <c r="A48" s="815"/>
      <c r="B48" s="569" t="s">
        <v>504</v>
      </c>
      <c r="C48" s="442" t="str">
        <f>+'M3C 2020-21 Histoir OR hypotez1'!C117</f>
        <v xml:space="preserve">Connaissance des institutions éducatives </v>
      </c>
      <c r="D48" s="297" t="s">
        <v>1039</v>
      </c>
      <c r="E48" s="575" t="s">
        <v>120</v>
      </c>
      <c r="F48" s="649"/>
      <c r="G48" s="580" t="str">
        <f>IF('M3C 2020-21 Histoir OR hypotez1'!G117="","",'M3C 2020-21 Histoir OR hypotez1'!G117)</f>
        <v>INSPE</v>
      </c>
      <c r="H48" s="296" t="str">
        <f>IF('M3C 2020-21 Histoir OR hypotez1'!H117="","",'M3C 2020-21 Histoir OR hypotez1'!H117)</f>
        <v/>
      </c>
      <c r="I48" s="297" t="str">
        <f>IF('M3C 2020-21 Histoir OR hypotez1'!I117="","",'M3C 2020-21 Histoir OR hypotez1'!I117)</f>
        <v>3</v>
      </c>
      <c r="J48" s="297">
        <f>IF('M3C 2020-21 Histoir OR hypotez1'!J117="","",'M3C 2020-21 Histoir OR hypotez1'!J117)</f>
        <v>3</v>
      </c>
      <c r="K48" s="750" t="str">
        <f>IF('M3C 2020-21 Histoir OR hypotez1'!K117="","",'M3C 2020-21 Histoir OR hypotez1'!K117)</f>
        <v>QUITTELIER Sylvie</v>
      </c>
      <c r="L48" s="752">
        <f>IF('M3C 2020-21 Histoir OR hypotez1'!L117="","",'M3C 2020-21 Histoir OR hypotez1'!L117)</f>
        <v>70</v>
      </c>
      <c r="M48" s="816">
        <v>25</v>
      </c>
      <c r="N48" s="1143">
        <f>IF('M3C 2020-21 Histoir OR hypotez1'!N117="","",'M3C 2020-21 Histoir OR hypotez1'!N117)</f>
        <v>20</v>
      </c>
      <c r="O48" s="1061"/>
      <c r="P48" s="1061" t="str">
        <f>IF('M3C 2020-21 Histoir OR hypotez1'!P117="","",'M3C 2020-21 Histoir OR hypotez1'!P117)</f>
        <v/>
      </c>
      <c r="Q48" s="1061"/>
      <c r="R48" s="1061" t="str">
        <f>IF('M3C 2020-21 Histoir OR hypotez1'!R117="","",'M3C 2020-21 Histoir OR hypotez1'!R117)</f>
        <v/>
      </c>
      <c r="S48" s="1144" t="str">
        <f>IF('M3C 2020-21 Histoir OR hypotez1'!S117="","",'M3C 2020-21 Histoir OR hypotez1'!S117)</f>
        <v/>
      </c>
      <c r="T48" s="1056">
        <f>IF('M3C 2020-21 Histoir OR hypotez1'!V117="","",'M3C 2020-21 Histoir OR hypotez1'!V117)</f>
        <v>1</v>
      </c>
      <c r="U48" s="660" t="str">
        <f>IF('M3C 2020-21 Histoir OR hypotez1'!W117="","",'M3C 2020-21 Histoir OR hypotez1'!W117)</f>
        <v>CC</v>
      </c>
      <c r="V48" s="660" t="str">
        <f>IF('M3C 2020-21 Histoir OR hypotez1'!X117="","",'M3C 2020-21 Histoir OR hypotez1'!X117)</f>
        <v>Ecrit</v>
      </c>
      <c r="W48" s="660" t="str">
        <f>IF('M3C 2020-21 Histoir OR hypotez1'!Y117="","",'M3C 2020-21 Histoir OR hypotez1'!Y117)</f>
        <v/>
      </c>
      <c r="X48" s="402">
        <f>IF('M3C 2020-21 Histoir OR hypotez1'!Z117="","",'M3C 2020-21 Histoir OR hypotez1'!Z117)</f>
        <v>1</v>
      </c>
      <c r="Y48" s="401" t="str">
        <f>IF('M3C 2020-21 Histoir OR hypotez1'!AA117="","",'M3C 2020-21 Histoir OR hypotez1'!AA117)</f>
        <v>CT</v>
      </c>
      <c r="Z48" s="401" t="str">
        <f>IF('M3C 2020-21 Histoir OR hypotez1'!AB117="","",'M3C 2020-21 Histoir OR hypotez1'!AB117)</f>
        <v>Ecrit</v>
      </c>
      <c r="AA48" s="401" t="str">
        <f>IF('M3C 2020-21 Histoir OR hypotez1'!AC117="","",'M3C 2020-21 Histoir OR hypotez1'!AC117)</f>
        <v>1h30</v>
      </c>
      <c r="AB48" s="746">
        <f>IF('M3C 2020-21 Histoir OR hypotez1'!AF117="","",'M3C 2020-21 Histoir OR hypotez1'!AF117)</f>
        <v>1</v>
      </c>
      <c r="AC48" s="660" t="str">
        <f>IF('M3C 2020-21 Histoir OR hypotez1'!AG117="","",'M3C 2020-21 Histoir OR hypotez1'!AG117)</f>
        <v>CT</v>
      </c>
      <c r="AD48" s="660" t="str">
        <f>IF('M3C 2020-21 Histoir OR hypotez1'!AH117="","",'M3C 2020-21 Histoir OR hypotez1'!AH117)</f>
        <v>Ecrit</v>
      </c>
      <c r="AE48" s="660" t="str">
        <f>IF('M3C 2020-21 Histoir OR hypotez1'!AI117="","",'M3C 2020-21 Histoir OR hypotez1'!AI117)</f>
        <v>1h30</v>
      </c>
      <c r="AF48" s="402">
        <f>IF('M3C 2020-21 Histoir OR hypotez1'!AJ117="","",'M3C 2020-21 Histoir OR hypotez1'!AJ117)</f>
        <v>1</v>
      </c>
      <c r="AG48" s="1263"/>
      <c r="AH48" s="401" t="str">
        <f>IF('M3C 2020-21 Histoir OR hypotez1'!AK117="","",'M3C 2020-21 Histoir OR hypotez1'!AK117)</f>
        <v>CT</v>
      </c>
      <c r="AI48" s="401" t="str">
        <f>IF('M3C 2020-21 Histoir OR hypotez1'!AL117="","",'M3C 2020-21 Histoir OR hypotez1'!AL117)</f>
        <v>Ecrit</v>
      </c>
      <c r="AJ48" s="401" t="str">
        <f>IF('M3C 2020-21 Histoir OR hypotez1'!AM117="","",'M3C 2020-21 Histoir OR hypotez1'!AM117)</f>
        <v>1h30</v>
      </c>
      <c r="AK48" s="875" t="str">
        <f>IF('M3C 2020-21 Histoir OR hypotez1'!AN117="","",'M3C 2020-21 Histoir OR hypotez1'!AN117)</f>
        <v>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v>
      </c>
    </row>
    <row r="49" spans="1:243" ht="23.25" customHeight="1" x14ac:dyDescent="0.2">
      <c r="A49" s="331"/>
      <c r="B49" s="331"/>
      <c r="C49" s="1888" t="s">
        <v>291</v>
      </c>
      <c r="D49" s="1889"/>
      <c r="E49" s="1889"/>
      <c r="F49" s="1889"/>
      <c r="G49" s="1889"/>
      <c r="H49" s="1889"/>
      <c r="I49" s="1889"/>
      <c r="J49" s="1889"/>
      <c r="K49" s="1890"/>
      <c r="L49" s="1889"/>
      <c r="M49" s="1889"/>
      <c r="N49" s="1225">
        <f>SUM(N36:N48)</f>
        <v>113</v>
      </c>
      <c r="O49" s="1203"/>
      <c r="P49" s="1203">
        <f>SUM(P44:P48,S36:S37)</f>
        <v>33</v>
      </c>
      <c r="Q49" s="1203"/>
      <c r="R49" s="1203"/>
      <c r="S49" s="1226"/>
      <c r="T49" s="1891"/>
      <c r="U49" s="1889"/>
      <c r="V49" s="1889"/>
      <c r="W49" s="1889"/>
      <c r="X49" s="1889"/>
      <c r="Y49" s="1889"/>
      <c r="Z49" s="1889"/>
      <c r="AA49" s="1889"/>
      <c r="AB49" s="1889"/>
      <c r="AC49" s="1889"/>
      <c r="AD49" s="1889"/>
      <c r="AE49" s="1889"/>
      <c r="AF49" s="810"/>
      <c r="AG49" s="1203"/>
      <c r="AH49" s="810"/>
      <c r="AI49" s="810"/>
      <c r="AJ49" s="821"/>
      <c r="AK49" s="822"/>
    </row>
    <row r="50" spans="1:243" ht="23.25" customHeight="1" x14ac:dyDescent="0.2">
      <c r="A50" s="403"/>
      <c r="B50" s="403"/>
      <c r="C50" s="823"/>
      <c r="D50" s="824"/>
      <c r="E50" s="1884" t="s">
        <v>269</v>
      </c>
      <c r="F50" s="1885"/>
      <c r="G50" s="1885"/>
      <c r="H50" s="1885"/>
      <c r="I50" s="1885"/>
      <c r="J50" s="1885"/>
      <c r="K50" s="1886"/>
      <c r="L50" s="1885"/>
      <c r="M50" s="1885"/>
      <c r="N50" s="1885"/>
      <c r="O50" s="1886"/>
      <c r="P50" s="1885"/>
      <c r="Q50" s="1886"/>
      <c r="R50" s="1886"/>
      <c r="S50" s="1887"/>
      <c r="T50" s="824"/>
      <c r="U50" s="824"/>
      <c r="V50" s="1884"/>
      <c r="W50" s="1885"/>
      <c r="X50" s="1885"/>
      <c r="Y50" s="1885"/>
      <c r="Z50" s="1885"/>
      <c r="AA50" s="1885"/>
      <c r="AB50" s="1885"/>
      <c r="AC50" s="1885"/>
      <c r="AD50" s="1885"/>
      <c r="AE50" s="1885"/>
      <c r="AF50" s="1885"/>
      <c r="AG50" s="1886"/>
      <c r="AH50" s="1885"/>
      <c r="AI50" s="1887"/>
      <c r="AJ50" s="825"/>
      <c r="AK50" s="826"/>
    </row>
    <row r="51" spans="1:243" ht="23.25" customHeight="1" x14ac:dyDescent="0.2">
      <c r="A51" s="827"/>
      <c r="B51" s="827"/>
      <c r="C51" s="828"/>
      <c r="D51" s="828"/>
      <c r="E51" s="828"/>
      <c r="F51" s="828"/>
      <c r="G51" s="828"/>
      <c r="H51" s="828"/>
      <c r="I51" s="828"/>
      <c r="J51" s="828"/>
      <c r="K51" s="828"/>
      <c r="L51" s="866"/>
      <c r="M51" s="829"/>
      <c r="N51" s="1229"/>
      <c r="O51" s="1230"/>
      <c r="P51" s="1230"/>
      <c r="Q51" s="1230"/>
      <c r="R51" s="1230"/>
      <c r="S51" s="1231"/>
      <c r="T51" s="828"/>
      <c r="U51" s="828"/>
      <c r="V51" s="828"/>
      <c r="W51" s="828"/>
      <c r="X51" s="828"/>
      <c r="Y51" s="828"/>
      <c r="Z51" s="828"/>
      <c r="AA51" s="828"/>
      <c r="AB51" s="828"/>
      <c r="AC51" s="828"/>
      <c r="AD51" s="828"/>
      <c r="AE51" s="828"/>
      <c r="AF51" s="828"/>
      <c r="AG51" s="828"/>
      <c r="AH51" s="828"/>
      <c r="AI51" s="828"/>
      <c r="AJ51" s="830"/>
      <c r="AK51" s="831"/>
    </row>
    <row r="52" spans="1:243" s="514" customFormat="1" ht="52.5" customHeight="1" x14ac:dyDescent="0.2">
      <c r="A52" s="506" t="s">
        <v>1092</v>
      </c>
      <c r="B52" s="506" t="s">
        <v>987</v>
      </c>
      <c r="C52" s="507" t="s">
        <v>988</v>
      </c>
      <c r="D52" s="506" t="s">
        <v>1050</v>
      </c>
      <c r="E52" s="751" t="s">
        <v>683</v>
      </c>
      <c r="F52" s="507"/>
      <c r="G52" s="507"/>
      <c r="H52" s="510"/>
      <c r="I52" s="507">
        <f>+SUM(I53:I57)+I61+I65+I66+I67+I68</f>
        <v>30</v>
      </c>
      <c r="J52" s="507">
        <f>+SUM(J53:J57)+J61+J65+J66+J67+J68</f>
        <v>30</v>
      </c>
      <c r="K52" s="507"/>
      <c r="L52" s="860"/>
      <c r="M52" s="751">
        <v>25</v>
      </c>
      <c r="N52" s="1232"/>
      <c r="O52" s="1015"/>
      <c r="P52" s="1015"/>
      <c r="Q52" s="1015"/>
      <c r="R52" s="1015"/>
      <c r="S52" s="1233"/>
      <c r="T52" s="1054"/>
      <c r="U52" s="507"/>
      <c r="V52" s="507"/>
      <c r="W52" s="507"/>
      <c r="X52" s="507"/>
      <c r="Y52" s="507"/>
      <c r="Z52" s="507"/>
      <c r="AA52" s="507"/>
      <c r="AB52" s="507"/>
      <c r="AC52" s="507"/>
      <c r="AD52" s="507"/>
      <c r="AE52" s="507"/>
      <c r="AF52" s="507"/>
      <c r="AG52" s="1098"/>
      <c r="AH52" s="507"/>
      <c r="AI52" s="507"/>
      <c r="AJ52" s="507"/>
      <c r="AK52" s="755"/>
      <c r="AL52" s="513"/>
      <c r="AM52" s="513"/>
      <c r="AN52" s="513"/>
      <c r="AO52" s="513"/>
      <c r="AP52" s="513"/>
      <c r="AQ52" s="513"/>
      <c r="AR52" s="513"/>
      <c r="AS52" s="513"/>
      <c r="AT52" s="513"/>
      <c r="AU52" s="513"/>
      <c r="AV52" s="513"/>
      <c r="AW52" s="513"/>
      <c r="AX52" s="513"/>
      <c r="AY52" s="513"/>
      <c r="AZ52" s="513"/>
      <c r="BA52" s="513"/>
      <c r="BB52" s="513"/>
      <c r="BC52" s="513"/>
      <c r="BD52" s="513"/>
      <c r="BE52" s="507"/>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c r="CT52" s="513"/>
      <c r="CU52" s="513"/>
      <c r="CV52" s="513"/>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c r="DX52" s="513"/>
      <c r="DY52" s="513"/>
      <c r="DZ52" s="513"/>
      <c r="EA52" s="513"/>
      <c r="EB52" s="513"/>
      <c r="EC52" s="513"/>
      <c r="ED52" s="513"/>
      <c r="EE52" s="513"/>
      <c r="EF52" s="513"/>
      <c r="EG52" s="513"/>
      <c r="EH52" s="513"/>
      <c r="EI52" s="513"/>
      <c r="EJ52" s="513"/>
      <c r="EK52" s="513"/>
      <c r="EL52" s="513"/>
      <c r="EM52" s="513"/>
      <c r="EN52" s="513"/>
      <c r="EO52" s="513"/>
      <c r="EP52" s="513"/>
      <c r="EQ52" s="513"/>
      <c r="ER52" s="513"/>
      <c r="ES52" s="513"/>
      <c r="ET52" s="513"/>
      <c r="EU52" s="513"/>
      <c r="EV52" s="513"/>
      <c r="EW52" s="51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row>
    <row r="53" spans="1:243" ht="43.5" customHeight="1" x14ac:dyDescent="0.2">
      <c r="A53" s="815"/>
      <c r="B53" s="569" t="s">
        <v>421</v>
      </c>
      <c r="C53" s="442" t="str">
        <f>IF('M3C 2020-21 Histoir OR hypotez1'!C141="","",'M3C 2020-21 Histoir OR hypotez1'!C141)</f>
        <v xml:space="preserve">Histoire médiévale : fondements socio-culturels de l’Occident médiéval </v>
      </c>
      <c r="D53" s="297" t="s">
        <v>1042</v>
      </c>
      <c r="E53" s="575" t="s">
        <v>130</v>
      </c>
      <c r="F53" s="649"/>
      <c r="G53" s="580" t="s">
        <v>22</v>
      </c>
      <c r="H53" s="296"/>
      <c r="I53" s="297">
        <v>5</v>
      </c>
      <c r="J53" s="297">
        <v>5</v>
      </c>
      <c r="K53" s="750" t="str">
        <f>IF('M3C 2020-21 Histoir OR hypotez1'!K141="","",'M3C 2020-21 Histoir OR hypotez1'!K141)</f>
        <v>VERONESE Julien</v>
      </c>
      <c r="L53" s="752" t="str">
        <f>IF('M3C 2020-21 Histoir OR hypotez1'!L141="","",'M3C 2020-21 Histoir OR hypotez1'!L141)</f>
        <v>21 : Histoire , civilisations, archéologie et art des mondes anciens et médiévaux</v>
      </c>
      <c r="M53" s="816">
        <v>25</v>
      </c>
      <c r="N53" s="1234">
        <f>IF('M3C 2020-21 Histoir OR hypotez1'!N141="","",'M3C 2020-21 Histoir OR hypotez1'!N141)</f>
        <v>24</v>
      </c>
      <c r="O53" s="1014"/>
      <c r="P53" s="1014">
        <f>IF('M3C 2020-21 Histoir OR hypotez1'!P141="","",'M3C 2020-21 Histoir OR hypotez1'!P141)</f>
        <v>24</v>
      </c>
      <c r="Q53" s="1014"/>
      <c r="R53" s="1014" t="str">
        <f>IF('M3C 2020-21 Histoir OR hypotez1'!R141="","",'M3C 2020-21 Histoir OR hypotez1'!R141)</f>
        <v/>
      </c>
      <c r="S53" s="1235" t="str">
        <f>IF('M3C 2020-21 Histoir OR hypotez1'!S141="","",'M3C 2020-21 Histoir OR hypotez1'!S141)</f>
        <v/>
      </c>
      <c r="T53" s="1056" t="str">
        <f>IF('M3C 2020-21 Histoir OR hypotez1'!V141="","",'M3C 2020-21 Histoir OR hypotez1'!V141)</f>
        <v>50% CC
50% CT</v>
      </c>
      <c r="U53" s="660" t="str">
        <f>IF('M3C 2020-21 Histoir OR hypotez1'!W141="","",'M3C 2020-21 Histoir OR hypotez1'!W141)</f>
        <v>Mixte</v>
      </c>
      <c r="V53" s="660" t="str">
        <f>IF('M3C 2020-21 Histoir OR hypotez1'!X141="","",'M3C 2020-21 Histoir OR hypotez1'!X141)</f>
        <v>écrit + oral</v>
      </c>
      <c r="W53" s="660" t="str">
        <f>IF('M3C 2020-21 Histoir OR hypotez1'!Y141="","",'M3C 2020-21 Histoir OR hypotez1'!Y141)</f>
        <v>CT = écrit 4h00</v>
      </c>
      <c r="X53" s="402">
        <f>IF('M3C 2020-21 Histoir OR hypotez1'!Z141="","",'M3C 2020-21 Histoir OR hypotez1'!Z141)</f>
        <v>1</v>
      </c>
      <c r="Y53" s="401" t="str">
        <f>IF('M3C 2020-21 Histoir OR hypotez1'!AA141="","",'M3C 2020-21 Histoir OR hypotez1'!AA141)</f>
        <v>CT</v>
      </c>
      <c r="Z53" s="401" t="str">
        <f>IF('M3C 2020-21 Histoir OR hypotez1'!AB141="","",'M3C 2020-21 Histoir OR hypotez1'!AB141)</f>
        <v>Ecrit</v>
      </c>
      <c r="AA53" s="401" t="str">
        <f>IF('M3C 2020-21 Histoir OR hypotez1'!AC141="","",'M3C 2020-21 Histoir OR hypotez1'!AC141)</f>
        <v>4h00</v>
      </c>
      <c r="AB53" s="746">
        <f>IF('M3C 2020-21 Histoir OR hypotez1'!AF141="","",'M3C 2020-21 Histoir OR hypotez1'!AF141)</f>
        <v>1</v>
      </c>
      <c r="AC53" s="660" t="str">
        <f>IF('M3C 2020-21 Histoir OR hypotez1'!AG141="","",'M3C 2020-21 Histoir OR hypotez1'!AG141)</f>
        <v>CT</v>
      </c>
      <c r="AD53" s="660" t="str">
        <f>IF('M3C 2020-21 Histoir OR hypotez1'!AH141="","",'M3C 2020-21 Histoir OR hypotez1'!AH141)</f>
        <v>Ecrit</v>
      </c>
      <c r="AE53" s="660" t="str">
        <f>IF('M3C 2020-21 Histoir OR hypotez1'!AI141="","",'M3C 2020-21 Histoir OR hypotez1'!AI141)</f>
        <v>4h00</v>
      </c>
      <c r="AF53" s="402">
        <f>IF('M3C 2020-21 Histoir OR hypotez1'!AJ141="","",'M3C 2020-21 Histoir OR hypotez1'!AJ141)</f>
        <v>1</v>
      </c>
      <c r="AG53" s="1263"/>
      <c r="AH53" s="401" t="str">
        <f>IF('M3C 2020-21 Histoir OR hypotez1'!AK141="","",'M3C 2020-21 Histoir OR hypotez1'!AK141)</f>
        <v>CT</v>
      </c>
      <c r="AI53" s="401" t="str">
        <f>IF('M3C 2020-21 Histoir OR hypotez1'!AL141="","",'M3C 2020-21 Histoir OR hypotez1'!AL141)</f>
        <v>Ecrit</v>
      </c>
      <c r="AJ53" s="401" t="str">
        <f>IF('M3C 2020-21 Histoir OR hypotez1'!AM141="","",'M3C 2020-21 Histoir OR hypotez1'!AM141)</f>
        <v>4h00</v>
      </c>
      <c r="AK53" s="875" t="str">
        <f>IF('M3C 2020-21 Histoir OR hypotez1'!AN141="","",'M3C 2020-21 Histoir OR hypotez1'!AN141)</f>
        <v>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row>
    <row r="54" spans="1:243" ht="43.5" customHeight="1" x14ac:dyDescent="0.2">
      <c r="A54" s="815"/>
      <c r="B54" s="569" t="s">
        <v>422</v>
      </c>
      <c r="C54" s="442" t="str">
        <f>IF('M3C 2020-21 Histoir OR hypotez1'!C142="","",'M3C 2020-21 Histoir OR hypotez1'!C142)</f>
        <v>Histoire contemporaine : fondements politiques et sociaux</v>
      </c>
      <c r="D54" s="297" t="s">
        <v>1043</v>
      </c>
      <c r="E54" s="575" t="s">
        <v>130</v>
      </c>
      <c r="F54" s="649"/>
      <c r="G54" s="580" t="s">
        <v>22</v>
      </c>
      <c r="H54" s="296"/>
      <c r="I54" s="297">
        <v>5</v>
      </c>
      <c r="J54" s="297">
        <v>5</v>
      </c>
      <c r="K54" s="750" t="str">
        <f>IF('M3C 2020-21 Histoir OR hypotez1'!K142="","",'M3C 2020-21 Histoir OR hypotez1'!K142)</f>
        <v>NADAUD Eric</v>
      </c>
      <c r="L54" s="752" t="str">
        <f>IF('M3C 2020-21 Histoir OR hypotez1'!L142="","",'M3C 2020-21 Histoir OR hypotez1'!L142)</f>
        <v>22</v>
      </c>
      <c r="M54" s="816">
        <v>25</v>
      </c>
      <c r="N54" s="1234">
        <f>IF('M3C 2020-21 Histoir OR hypotez1'!N142="","",'M3C 2020-21 Histoir OR hypotez1'!N142)</f>
        <v>24</v>
      </c>
      <c r="O54" s="1014"/>
      <c r="P54" s="1014">
        <f>IF('M3C 2020-21 Histoir OR hypotez1'!P142="","",'M3C 2020-21 Histoir OR hypotez1'!P142)</f>
        <v>24</v>
      </c>
      <c r="Q54" s="1014"/>
      <c r="R54" s="1014" t="str">
        <f>IF('M3C 2020-21 Histoir OR hypotez1'!R142="","",'M3C 2020-21 Histoir OR hypotez1'!R142)</f>
        <v/>
      </c>
      <c r="S54" s="1235" t="str">
        <f>IF('M3C 2020-21 Histoir OR hypotez1'!S142="","",'M3C 2020-21 Histoir OR hypotez1'!S142)</f>
        <v/>
      </c>
      <c r="T54" s="1056" t="str">
        <f>IF('M3C 2020-21 Histoir OR hypotez1'!V142="","",'M3C 2020-21 Histoir OR hypotez1'!V142)</f>
        <v>50% CC
50% CT</v>
      </c>
      <c r="U54" s="660" t="str">
        <f>IF('M3C 2020-21 Histoir OR hypotez1'!W142="","",'M3C 2020-21 Histoir OR hypotez1'!W142)</f>
        <v>Mixte</v>
      </c>
      <c r="V54" s="660" t="str">
        <f>IF('M3C 2020-21 Histoir OR hypotez1'!X142="","",'M3C 2020-21 Histoir OR hypotez1'!X142)</f>
        <v>écrit + oral</v>
      </c>
      <c r="W54" s="660" t="str">
        <f>IF('M3C 2020-21 Histoir OR hypotez1'!Y142="","",'M3C 2020-21 Histoir OR hypotez1'!Y142)</f>
        <v>CT = écrit 4h00</v>
      </c>
      <c r="X54" s="402">
        <f>IF('M3C 2020-21 Histoir OR hypotez1'!Z142="","",'M3C 2020-21 Histoir OR hypotez1'!Z142)</f>
        <v>1</v>
      </c>
      <c r="Y54" s="401" t="str">
        <f>IF('M3C 2020-21 Histoir OR hypotez1'!AA142="","",'M3C 2020-21 Histoir OR hypotez1'!AA142)</f>
        <v>CT</v>
      </c>
      <c r="Z54" s="401" t="str">
        <f>IF('M3C 2020-21 Histoir OR hypotez1'!AB142="","",'M3C 2020-21 Histoir OR hypotez1'!AB142)</f>
        <v>Ecrit</v>
      </c>
      <c r="AA54" s="401" t="str">
        <f>IF('M3C 2020-21 Histoir OR hypotez1'!AC142="","",'M3C 2020-21 Histoir OR hypotez1'!AC142)</f>
        <v>4h00</v>
      </c>
      <c r="AB54" s="746">
        <f>IF('M3C 2020-21 Histoir OR hypotez1'!AF142="","",'M3C 2020-21 Histoir OR hypotez1'!AF142)</f>
        <v>1</v>
      </c>
      <c r="AC54" s="660" t="str">
        <f>IF('M3C 2020-21 Histoir OR hypotez1'!AG142="","",'M3C 2020-21 Histoir OR hypotez1'!AG142)</f>
        <v>CT</v>
      </c>
      <c r="AD54" s="660" t="str">
        <f>IF('M3C 2020-21 Histoir OR hypotez1'!AH142="","",'M3C 2020-21 Histoir OR hypotez1'!AH142)</f>
        <v>Ecrit</v>
      </c>
      <c r="AE54" s="660" t="str">
        <f>IF('M3C 2020-21 Histoir OR hypotez1'!AI142="","",'M3C 2020-21 Histoir OR hypotez1'!AI142)</f>
        <v>4h00</v>
      </c>
      <c r="AF54" s="402">
        <f>IF('M3C 2020-21 Histoir OR hypotez1'!AJ142="","",'M3C 2020-21 Histoir OR hypotez1'!AJ142)</f>
        <v>1</v>
      </c>
      <c r="AG54" s="1263"/>
      <c r="AH54" s="401" t="str">
        <f>IF('M3C 2020-21 Histoir OR hypotez1'!AK142="","",'M3C 2020-21 Histoir OR hypotez1'!AK142)</f>
        <v>CT</v>
      </c>
      <c r="AI54" s="401" t="str">
        <f>IF('M3C 2020-21 Histoir OR hypotez1'!AL142="","",'M3C 2020-21 Histoir OR hypotez1'!AL142)</f>
        <v>Ecrit</v>
      </c>
      <c r="AJ54" s="401" t="str">
        <f>IF('M3C 2020-21 Histoir OR hypotez1'!AM142="","",'M3C 2020-21 Histoir OR hypotez1'!AM142)</f>
        <v>4h00</v>
      </c>
      <c r="AK54" s="875" t="str">
        <f>IF('M3C 2020-21 Histoir OR hypotez1'!AN142="","",'M3C 2020-21 Histoir OR hypotez1'!AN142)</f>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row>
    <row r="55" spans="1:243" ht="43.5" customHeight="1" x14ac:dyDescent="0.2">
      <c r="A55" s="815"/>
      <c r="B55" s="569" t="s">
        <v>423</v>
      </c>
      <c r="C55" s="442" t="str">
        <f>IF('M3C 2020-21 Histoir OR hypotez1'!C135="","",'M3C 2020-21 Histoir OR hypotez1'!C135)</f>
        <v>Histoire des religions niveau 2</v>
      </c>
      <c r="D55" s="297" t="s">
        <v>1044</v>
      </c>
      <c r="E55" s="575" t="s">
        <v>130</v>
      </c>
      <c r="F55" s="649"/>
      <c r="G55" s="580" t="s">
        <v>22</v>
      </c>
      <c r="H55" s="296"/>
      <c r="I55" s="297">
        <v>3</v>
      </c>
      <c r="J55" s="297">
        <v>3</v>
      </c>
      <c r="K55" s="750" t="str">
        <f>IF('M3C 2020-21 Histoir OR hypotez1'!K135="","",'M3C 2020-21 Histoir OR hypotez1'!K135)</f>
        <v>FAURE Philippe</v>
      </c>
      <c r="L55" s="752" t="str">
        <f>IF('M3C 2020-21 Histoir OR hypotez1'!L135="","",'M3C 2020-21 Histoir OR hypotez1'!L135)</f>
        <v>21 et 22</v>
      </c>
      <c r="M55" s="816">
        <v>25</v>
      </c>
      <c r="N55" s="1234">
        <f>IF('M3C 2020-21 Histoir OR hypotez1'!N135="","",'M3C 2020-21 Histoir OR hypotez1'!N135)</f>
        <v>24</v>
      </c>
      <c r="O55" s="1014"/>
      <c r="P55" s="1014" t="str">
        <f>IF('M3C 2020-21 Histoir OR hypotez1'!P135="","",'M3C 2020-21 Histoir OR hypotez1'!P135)</f>
        <v/>
      </c>
      <c r="Q55" s="1014"/>
      <c r="R55" s="1014" t="str">
        <f>IF('M3C 2020-21 Histoir OR hypotez1'!R135="","",'M3C 2020-21 Histoir OR hypotez1'!R135)</f>
        <v/>
      </c>
      <c r="S55" s="1235" t="str">
        <f>IF('M3C 2020-21 Histoir OR hypotez1'!S135="","",'M3C 2020-21 Histoir OR hypotez1'!S135)</f>
        <v/>
      </c>
      <c r="T55" s="1056">
        <f>IF('M3C 2020-21 Histoir OR hypotez1'!V135="","",'M3C 2020-21 Histoir OR hypotez1'!V135)</f>
        <v>1</v>
      </c>
      <c r="U55" s="660" t="str">
        <f>IF('M3C 2020-21 Histoir OR hypotez1'!W135="","",'M3C 2020-21 Histoir OR hypotez1'!W135)</f>
        <v>CT</v>
      </c>
      <c r="V55" s="660" t="str">
        <f>IF('M3C 2020-21 Histoir OR hypotez1'!X135="","",'M3C 2020-21 Histoir OR hypotez1'!X135)</f>
        <v>écrit</v>
      </c>
      <c r="W55" s="660" t="str">
        <f>IF('M3C 2020-21 Histoir OR hypotez1'!Y135="","",'M3C 2020-21 Histoir OR hypotez1'!Y135)</f>
        <v>3h00</v>
      </c>
      <c r="X55" s="402">
        <f>IF('M3C 2020-21 Histoir OR hypotez1'!Z135="","",'M3C 2020-21 Histoir OR hypotez1'!Z135)</f>
        <v>1</v>
      </c>
      <c r="Y55" s="401" t="str">
        <f>IF('M3C 2020-21 Histoir OR hypotez1'!AA135="","",'M3C 2020-21 Histoir OR hypotez1'!AA135)</f>
        <v>CT</v>
      </c>
      <c r="Z55" s="401" t="str">
        <f>IF('M3C 2020-21 Histoir OR hypotez1'!AB135="","",'M3C 2020-21 Histoir OR hypotez1'!AB135)</f>
        <v>écrit</v>
      </c>
      <c r="AA55" s="401" t="str">
        <f>IF('M3C 2020-21 Histoir OR hypotez1'!AC135="","",'M3C 2020-21 Histoir OR hypotez1'!AC135)</f>
        <v>3h00</v>
      </c>
      <c r="AB55" s="746">
        <f>IF('M3C 2020-21 Histoir OR hypotez1'!AF135="","",'M3C 2020-21 Histoir OR hypotez1'!AF135)</f>
        <v>1</v>
      </c>
      <c r="AC55" s="660" t="str">
        <f>IF('M3C 2020-21 Histoir OR hypotez1'!AG135="","",'M3C 2020-21 Histoir OR hypotez1'!AG135)</f>
        <v>CT</v>
      </c>
      <c r="AD55" s="660" t="str">
        <f>IF('M3C 2020-21 Histoir OR hypotez1'!AH135="","",'M3C 2020-21 Histoir OR hypotez1'!AH135)</f>
        <v>écrit</v>
      </c>
      <c r="AE55" s="660" t="str">
        <f>IF('M3C 2020-21 Histoir OR hypotez1'!AI135="","",'M3C 2020-21 Histoir OR hypotez1'!AI135)</f>
        <v>3h00</v>
      </c>
      <c r="AF55" s="402">
        <f>IF('M3C 2020-21 Histoir OR hypotez1'!AJ135="","",'M3C 2020-21 Histoir OR hypotez1'!AJ135)</f>
        <v>1</v>
      </c>
      <c r="AG55" s="1263"/>
      <c r="AH55" s="401" t="str">
        <f>IF('M3C 2020-21 Histoir OR hypotez1'!AK135="","",'M3C 2020-21 Histoir OR hypotez1'!AK135)</f>
        <v>CT</v>
      </c>
      <c r="AI55" s="401" t="str">
        <f>IF('M3C 2020-21 Histoir OR hypotez1'!AL135="","",'M3C 2020-21 Histoir OR hypotez1'!AL135)</f>
        <v>écrit</v>
      </c>
      <c r="AJ55" s="401" t="str">
        <f>IF('M3C 2020-21 Histoir OR hypotez1'!AM135="","",'M3C 2020-21 Histoir OR hypotez1'!AM135)</f>
        <v>3h00</v>
      </c>
      <c r="AK55" s="875" t="str">
        <f>IF('M3C 2020-21 Histoir OR hypotez1'!AN135="","",'M3C 2020-21 Histoir OR hypotez1'!AN135)</f>
        <v>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v>
      </c>
    </row>
    <row r="56" spans="1:243" ht="43.5" customHeight="1" x14ac:dyDescent="0.2">
      <c r="A56" s="815"/>
      <c r="B56" s="569" t="s">
        <v>989</v>
      </c>
      <c r="C56" s="442" t="str">
        <f>IF('M3C 2020-21 Histoir OR hypotez1'!C143="","",'M3C 2020-21 Histoir OR hypotez1'!C143)</f>
        <v>Epistémologie et historiographie</v>
      </c>
      <c r="D56" s="297" t="s">
        <v>1045</v>
      </c>
      <c r="E56" s="575" t="s">
        <v>130</v>
      </c>
      <c r="F56" s="649"/>
      <c r="G56" s="580" t="s">
        <v>22</v>
      </c>
      <c r="H56" s="296"/>
      <c r="I56" s="297">
        <v>3</v>
      </c>
      <c r="J56" s="297">
        <v>3</v>
      </c>
      <c r="K56" s="750" t="str">
        <f>IF('M3C 2020-21 Histoir OR hypotez1'!K143="","",'M3C 2020-21 Histoir OR hypotez1'!K143)</f>
        <v>RIDEAU Gaël</v>
      </c>
      <c r="L56" s="752" t="str">
        <f>IF('M3C 2020-21 Histoir OR hypotez1'!L143="","",'M3C 2020-21 Histoir OR hypotez1'!L143)</f>
        <v>21-22</v>
      </c>
      <c r="M56" s="816">
        <v>25</v>
      </c>
      <c r="N56" s="1234">
        <f>IF('M3C 2020-21 Histoir OR hypotez1'!N143="","",'M3C 2020-21 Histoir OR hypotez1'!N143)</f>
        <v>24</v>
      </c>
      <c r="O56" s="1014"/>
      <c r="P56" s="1014" t="str">
        <f>IF('M3C 2020-21 Histoir OR hypotez1'!P143="","",'M3C 2020-21 Histoir OR hypotez1'!P143)</f>
        <v/>
      </c>
      <c r="Q56" s="1014"/>
      <c r="R56" s="1014" t="str">
        <f>IF('M3C 2020-21 Histoir OR hypotez1'!R143="","",'M3C 2020-21 Histoir OR hypotez1'!R143)</f>
        <v/>
      </c>
      <c r="S56" s="1235" t="str">
        <f>IF('M3C 2020-21 Histoir OR hypotez1'!S143="","",'M3C 2020-21 Histoir OR hypotez1'!S143)</f>
        <v/>
      </c>
      <c r="T56" s="1056" t="str">
        <f>IF('M3C 2020-21 Histoir OR hypotez1'!V143="","",'M3C 2020-21 Histoir OR hypotez1'!V143)</f>
        <v>50% CC
50% CT</v>
      </c>
      <c r="U56" s="660" t="str">
        <f>IF('M3C 2020-21 Histoir OR hypotez1'!W143="","",'M3C 2020-21 Histoir OR hypotez1'!W143)</f>
        <v>Mixte</v>
      </c>
      <c r="V56" s="660" t="str">
        <f>IF('M3C 2020-21 Histoir OR hypotez1'!X143="","",'M3C 2020-21 Histoir OR hypotez1'!X143)</f>
        <v>écrit</v>
      </c>
      <c r="W56" s="660" t="str">
        <f>IF('M3C 2020-21 Histoir OR hypotez1'!Y143="","",'M3C 2020-21 Histoir OR hypotez1'!Y143)</f>
        <v>CC =1h00
CT = 3h00</v>
      </c>
      <c r="X56" s="402">
        <f>IF('M3C 2020-21 Histoir OR hypotez1'!Z143="","",'M3C 2020-21 Histoir OR hypotez1'!Z143)</f>
        <v>1</v>
      </c>
      <c r="Y56" s="401" t="str">
        <f>IF('M3C 2020-21 Histoir OR hypotez1'!AA143="","",'M3C 2020-21 Histoir OR hypotez1'!AA143)</f>
        <v>CT</v>
      </c>
      <c r="Z56" s="401" t="str">
        <f>IF('M3C 2020-21 Histoir OR hypotez1'!AB143="","",'M3C 2020-21 Histoir OR hypotez1'!AB143)</f>
        <v>écrit</v>
      </c>
      <c r="AA56" s="401" t="str">
        <f>IF('M3C 2020-21 Histoir OR hypotez1'!AC143="","",'M3C 2020-21 Histoir OR hypotez1'!AC143)</f>
        <v>3h00</v>
      </c>
      <c r="AB56" s="746">
        <f>IF('M3C 2020-21 Histoir OR hypotez1'!AF143="","",'M3C 2020-21 Histoir OR hypotez1'!AF143)</f>
        <v>1</v>
      </c>
      <c r="AC56" s="660" t="str">
        <f>IF('M3C 2020-21 Histoir OR hypotez1'!AG143="","",'M3C 2020-21 Histoir OR hypotez1'!AG143)</f>
        <v>CT</v>
      </c>
      <c r="AD56" s="660" t="str">
        <f>IF('M3C 2020-21 Histoir OR hypotez1'!AH143="","",'M3C 2020-21 Histoir OR hypotez1'!AH143)</f>
        <v>écrit</v>
      </c>
      <c r="AE56" s="660" t="str">
        <f>IF('M3C 2020-21 Histoir OR hypotez1'!AI143="","",'M3C 2020-21 Histoir OR hypotez1'!AI143)</f>
        <v>3h00</v>
      </c>
      <c r="AF56" s="402">
        <f>IF('M3C 2020-21 Histoir OR hypotez1'!AJ143="","",'M3C 2020-21 Histoir OR hypotez1'!AJ143)</f>
        <v>1</v>
      </c>
      <c r="AG56" s="1263"/>
      <c r="AH56" s="401" t="str">
        <f>IF('M3C 2020-21 Histoir OR hypotez1'!AK143="","",'M3C 2020-21 Histoir OR hypotez1'!AK143)</f>
        <v>CT</v>
      </c>
      <c r="AI56" s="401" t="str">
        <f>IF('M3C 2020-21 Histoir OR hypotez1'!AL143="","",'M3C 2020-21 Histoir OR hypotez1'!AL143)</f>
        <v>écrit</v>
      </c>
      <c r="AJ56" s="401" t="str">
        <f>IF('M3C 2020-21 Histoir OR hypotez1'!AM143="","",'M3C 2020-21 Histoir OR hypotez1'!AM143)</f>
        <v>3h00</v>
      </c>
      <c r="AK56" s="875" t="str">
        <f>IF('M3C 2020-21 Histoir OR hypotez1'!AN143="","",'M3C 2020-21 Histoir OR hypotez1'!AN143)</f>
        <v>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v>
      </c>
    </row>
    <row r="57" spans="1:243" s="521" customFormat="1" ht="28.5" customHeight="1" x14ac:dyDescent="0.2">
      <c r="A57" s="524" t="s">
        <v>993</v>
      </c>
      <c r="B57" s="524" t="s">
        <v>991</v>
      </c>
      <c r="C57" s="525" t="s">
        <v>992</v>
      </c>
      <c r="D57" s="526"/>
      <c r="E57" s="748" t="s">
        <v>130</v>
      </c>
      <c r="F57" s="526"/>
      <c r="G57" s="527" t="s">
        <v>41</v>
      </c>
      <c r="H57" s="528" t="s">
        <v>932</v>
      </c>
      <c r="I57" s="529">
        <v>2</v>
      </c>
      <c r="J57" s="529">
        <v>2</v>
      </c>
      <c r="K57" s="529"/>
      <c r="L57" s="861"/>
      <c r="M57" s="599"/>
      <c r="N57" s="1236"/>
      <c r="O57" s="1020"/>
      <c r="P57" s="1020"/>
      <c r="Q57" s="1020"/>
      <c r="R57" s="1237"/>
      <c r="S57" s="1238"/>
      <c r="T57" s="1212"/>
      <c r="U57" s="532"/>
      <c r="V57" s="532"/>
      <c r="W57" s="533"/>
      <c r="X57" s="534"/>
      <c r="Y57" s="534"/>
      <c r="Z57" s="534"/>
      <c r="AA57" s="535"/>
      <c r="AB57" s="534"/>
      <c r="AC57" s="534"/>
      <c r="AD57" s="534"/>
      <c r="AE57" s="535"/>
      <c r="AF57" s="534"/>
      <c r="AG57" s="1264"/>
      <c r="AH57" s="534"/>
      <c r="AI57" s="534"/>
      <c r="AJ57" s="757"/>
      <c r="AK57" s="754"/>
    </row>
    <row r="58" spans="1:243" s="521" customFormat="1" ht="28.5" customHeight="1" x14ac:dyDescent="0.2">
      <c r="A58" s="765" t="s">
        <v>994</v>
      </c>
      <c r="B58" s="765" t="s">
        <v>995</v>
      </c>
      <c r="C58" s="766" t="s">
        <v>996</v>
      </c>
      <c r="D58" s="767"/>
      <c r="E58" s="768" t="s">
        <v>130</v>
      </c>
      <c r="F58" s="767"/>
      <c r="G58" s="769" t="s">
        <v>41</v>
      </c>
      <c r="H58" s="770" t="s">
        <v>932</v>
      </c>
      <c r="I58" s="771">
        <v>2</v>
      </c>
      <c r="J58" s="771" t="s">
        <v>56</v>
      </c>
      <c r="K58" s="771"/>
      <c r="L58" s="867"/>
      <c r="M58" s="772"/>
      <c r="N58" s="1239"/>
      <c r="O58" s="1206"/>
      <c r="P58" s="1240">
        <v>15</v>
      </c>
      <c r="Q58" s="1240"/>
      <c r="R58" s="1241"/>
      <c r="S58" s="1242"/>
      <c r="T58" s="1213"/>
      <c r="U58" s="773"/>
      <c r="V58" s="773"/>
      <c r="W58" s="774"/>
      <c r="X58" s="775"/>
      <c r="Y58" s="775"/>
      <c r="Z58" s="775"/>
      <c r="AA58" s="776"/>
      <c r="AB58" s="775"/>
      <c r="AC58" s="775"/>
      <c r="AD58" s="775"/>
      <c r="AE58" s="776"/>
      <c r="AF58" s="775"/>
      <c r="AG58" s="1265"/>
      <c r="AH58" s="775"/>
      <c r="AI58" s="775"/>
      <c r="AJ58" s="777"/>
      <c r="AK58" s="754"/>
    </row>
    <row r="59" spans="1:243" ht="43.5" customHeight="1" x14ac:dyDescent="0.2">
      <c r="A59" s="815"/>
      <c r="B59" s="569" t="s">
        <v>986</v>
      </c>
      <c r="C59" s="442" t="s">
        <v>1125</v>
      </c>
      <c r="D59" s="419" t="s">
        <v>1124</v>
      </c>
      <c r="E59" s="575" t="s">
        <v>130</v>
      </c>
      <c r="F59" s="649"/>
      <c r="G59" s="580" t="s">
        <v>1104</v>
      </c>
      <c r="H59" s="296"/>
      <c r="I59" s="297">
        <v>2</v>
      </c>
      <c r="J59" s="297" t="s">
        <v>56</v>
      </c>
      <c r="K59" s="750" t="str">
        <f>IF('M3C 2020-21 Histoir OR hypotez1'!K153="","",'M3C 2020-21 Histoir OR hypotez1'!K153)</f>
        <v>QUITTELIER Sylvie</v>
      </c>
      <c r="L59" s="752" t="str">
        <f>IF('M3C 2020-21 Histoir OR hypotez1'!L153="","",'M3C 2020-21 Histoir OR hypotez1'!L153)</f>
        <v>80</v>
      </c>
      <c r="M59" s="816"/>
      <c r="N59" s="1234" t="str">
        <f>IF('M3C 2020-21 Histoir OR hypotez1'!N153="","",'M3C 2020-21 Histoir OR hypotez1'!N153)</f>
        <v/>
      </c>
      <c r="O59" s="1014"/>
      <c r="P59" s="1014">
        <f>IF('M3C 2020-21 Histoir OR hypotez1'!P153="","",'M3C 2020-21 Histoir OR hypotez1'!P153)</f>
        <v>12</v>
      </c>
      <c r="Q59" s="1014"/>
      <c r="R59" s="1014" t="str">
        <f>IF('M3C 2020-21 Histoir OR hypotez1'!R153="","",'M3C 2020-21 Histoir OR hypotez1'!R153)</f>
        <v/>
      </c>
      <c r="S59" s="1235" t="str">
        <f>IF('M3C 2020-21 Histoir OR hypotez1'!S153="","",'M3C 2020-21 Histoir OR hypotez1'!S153)</f>
        <v/>
      </c>
      <c r="T59" s="1056">
        <f>IF('M3C 2020-21 Histoir OR hypotez1'!V153="","",'M3C 2020-21 Histoir OR hypotez1'!V153)</f>
        <v>1</v>
      </c>
      <c r="U59" s="660" t="str">
        <f>IF('M3C 2020-21 Histoir OR hypotez1'!W153="","",'M3C 2020-21 Histoir OR hypotez1'!W153)</f>
        <v>CC</v>
      </c>
      <c r="V59" s="660" t="str">
        <f>IF('M3C 2020-21 Histoir OR hypotez1'!X153="","",'M3C 2020-21 Histoir OR hypotez1'!X153)</f>
        <v/>
      </c>
      <c r="W59" s="660" t="str">
        <f>IF('M3C 2020-21 Histoir OR hypotez1'!Y153="","",'M3C 2020-21 Histoir OR hypotez1'!Y153)</f>
        <v/>
      </c>
      <c r="X59" s="402">
        <f>IF('M3C 2020-21 Histoir OR hypotez1'!Z153="","",'M3C 2020-21 Histoir OR hypotez1'!Z153)</f>
        <v>1</v>
      </c>
      <c r="Y59" s="401" t="str">
        <f>IF('M3C 2020-21 Histoir OR hypotez1'!AA153="","",'M3C 2020-21 Histoir OR hypotez1'!AA153)</f>
        <v>CT</v>
      </c>
      <c r="Z59" s="401" t="str">
        <f>IF('M3C 2020-21 Histoir OR hypotez1'!AB153="","",'M3C 2020-21 Histoir OR hypotez1'!AB153)</f>
        <v>Dossier</v>
      </c>
      <c r="AA59" s="401" t="str">
        <f>IF('M3C 2020-21 Histoir OR hypotez1'!AC153="","",'M3C 2020-21 Histoir OR hypotez1'!AC153)</f>
        <v/>
      </c>
      <c r="AB59" s="746">
        <f>IF('M3C 2020-21 Histoir OR hypotez1'!AF153="","",'M3C 2020-21 Histoir OR hypotez1'!AF153)</f>
        <v>1</v>
      </c>
      <c r="AC59" s="660" t="str">
        <f>IF('M3C 2020-21 Histoir OR hypotez1'!AG153="","",'M3C 2020-21 Histoir OR hypotez1'!AG153)</f>
        <v>CT</v>
      </c>
      <c r="AD59" s="660" t="str">
        <f>IF('M3C 2020-21 Histoir OR hypotez1'!AH153="","",'M3C 2020-21 Histoir OR hypotez1'!AH153)</f>
        <v>Ecrit</v>
      </c>
      <c r="AE59" s="660" t="str">
        <f>IF('M3C 2020-21 Histoir OR hypotez1'!AI153="","",'M3C 2020-21 Histoir OR hypotez1'!AI153)</f>
        <v>1h30</v>
      </c>
      <c r="AF59" s="402">
        <f>IF('M3C 2020-21 Histoir OR hypotez1'!AJ153="","",'M3C 2020-21 Histoir OR hypotez1'!AJ153)</f>
        <v>1</v>
      </c>
      <c r="AG59" s="1263"/>
      <c r="AH59" s="401" t="str">
        <f>IF('M3C 2020-21 Histoir OR hypotez1'!AK153="","",'M3C 2020-21 Histoir OR hypotez1'!AK153)</f>
        <v>CT</v>
      </c>
      <c r="AI59" s="401" t="str">
        <f>IF('M3C 2020-21 Histoir OR hypotez1'!AL153="","",'M3C 2020-21 Histoir OR hypotez1'!AL153)</f>
        <v>Ecrit</v>
      </c>
      <c r="AJ59" s="401" t="str">
        <f>IF('M3C 2020-21 Histoir OR hypotez1'!AM153="","",'M3C 2020-21 Histoir OR hypotez1'!AM153)</f>
        <v>1h30</v>
      </c>
      <c r="AK59" s="875" t="str">
        <f>IF('M3C 2020-21 Histoir OR hypotez1'!AN153="","",'M3C 2020-21 Histoir OR hypotez1'!AN153)</f>
        <v>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v>
      </c>
    </row>
    <row r="60" spans="1:243" ht="12" customHeight="1" x14ac:dyDescent="0.2">
      <c r="A60" s="801"/>
      <c r="B60" s="801"/>
      <c r="C60" s="832"/>
      <c r="D60" s="802"/>
      <c r="E60" s="802"/>
      <c r="F60" s="803"/>
      <c r="G60" s="803"/>
      <c r="H60" s="804"/>
      <c r="I60" s="802"/>
      <c r="J60" s="802"/>
      <c r="K60" s="805"/>
      <c r="L60" s="868"/>
      <c r="M60" s="833"/>
      <c r="N60" s="1234"/>
      <c r="O60" s="1014"/>
      <c r="P60" s="1204"/>
      <c r="Q60" s="1204"/>
      <c r="R60" s="1014"/>
      <c r="S60" s="1235"/>
      <c r="T60" s="1214"/>
      <c r="U60" s="806"/>
      <c r="V60" s="806"/>
      <c r="W60" s="792"/>
      <c r="X60" s="793"/>
      <c r="Y60" s="790"/>
      <c r="Z60" s="790"/>
      <c r="AA60" s="790"/>
      <c r="AB60" s="791"/>
      <c r="AC60" s="788"/>
      <c r="AD60" s="788"/>
      <c r="AE60" s="788"/>
      <c r="AF60" s="793"/>
      <c r="AG60" s="1266"/>
      <c r="AH60" s="790"/>
      <c r="AI60" s="790"/>
      <c r="AJ60" s="756"/>
      <c r="AK60" s="753"/>
    </row>
    <row r="61" spans="1:243" s="521" customFormat="1" ht="28.5" customHeight="1" x14ac:dyDescent="0.2">
      <c r="A61" s="794" t="s">
        <v>1082</v>
      </c>
      <c r="B61" s="794" t="s">
        <v>1081</v>
      </c>
      <c r="C61" s="795" t="str">
        <f>+'M3C 2020-21 Histoir OR hypotez1'!C136</f>
        <v>Choix langue vivante S4</v>
      </c>
      <c r="D61" s="796"/>
      <c r="E61" s="794" t="s">
        <v>130</v>
      </c>
      <c r="F61" s="796"/>
      <c r="G61" s="797" t="s">
        <v>41</v>
      </c>
      <c r="H61" s="528" t="s">
        <v>932</v>
      </c>
      <c r="I61" s="798">
        <v>2</v>
      </c>
      <c r="J61" s="798">
        <v>2</v>
      </c>
      <c r="K61" s="798"/>
      <c r="L61" s="869"/>
      <c r="M61" s="799"/>
      <c r="N61" s="1236"/>
      <c r="O61" s="1020"/>
      <c r="P61" s="1020"/>
      <c r="Q61" s="1020"/>
      <c r="R61" s="1237"/>
      <c r="S61" s="1238"/>
      <c r="T61" s="1215"/>
      <c r="U61" s="800"/>
      <c r="V61" s="800"/>
      <c r="W61" s="533"/>
      <c r="X61" s="534"/>
      <c r="Y61" s="534"/>
      <c r="Z61" s="534"/>
      <c r="AA61" s="535"/>
      <c r="AB61" s="534"/>
      <c r="AC61" s="534"/>
      <c r="AD61" s="534"/>
      <c r="AE61" s="535"/>
      <c r="AF61" s="534"/>
      <c r="AG61" s="1264"/>
      <c r="AH61" s="534"/>
      <c r="AI61" s="534"/>
      <c r="AJ61" s="757"/>
      <c r="AK61" s="754"/>
    </row>
    <row r="62" spans="1:243" ht="43.5" customHeight="1" x14ac:dyDescent="0.2">
      <c r="A62" s="815"/>
      <c r="B62" s="569" t="s">
        <v>425</v>
      </c>
      <c r="C62" s="442" t="str">
        <f>IF('M3C 2020-21 Histoir OR hypotez1'!C138="","",'M3C 2020-21 Histoir OR hypotez1'!C138)</f>
        <v>Anglais S4</v>
      </c>
      <c r="D62" s="297" t="s">
        <v>1040</v>
      </c>
      <c r="E62" s="575" t="s">
        <v>675</v>
      </c>
      <c r="F62" s="649" t="s">
        <v>290</v>
      </c>
      <c r="G62" s="580" t="str">
        <f>IF('M3C 2020-21 Histoir OR hypotez1'!G138="","",'M3C 2020-21 Histoir OR hypotez1'!G138)</f>
        <v>LLCER</v>
      </c>
      <c r="H62" s="296"/>
      <c r="I62" s="297">
        <v>2</v>
      </c>
      <c r="J62" s="297">
        <v>2</v>
      </c>
      <c r="K62" s="750" t="str">
        <f>IF('M3C 2020-21 Histoir OR hypotez1'!K138="","",'M3C 2020-21 Histoir OR hypotez1'!K138)</f>
        <v>SOTTEAU Emilie</v>
      </c>
      <c r="L62" s="752">
        <f>IF('M3C 2020-21 Histoir OR hypotez1'!L138="","",'M3C 2020-21 Histoir OR hypotez1'!L138)</f>
        <v>11</v>
      </c>
      <c r="M62" s="816">
        <v>20</v>
      </c>
      <c r="N62" s="1234" t="str">
        <f>IF('M3C 2020-21 Histoir OR hypotez1'!N138="","",'M3C 2020-21 Histoir OR hypotez1'!N138)</f>
        <v/>
      </c>
      <c r="O62" s="1014"/>
      <c r="P62" s="1014">
        <f>IF('M3C 2020-21 Histoir OR hypotez1'!P138="","",'M3C 2020-21 Histoir OR hypotez1'!P138)</f>
        <v>18</v>
      </c>
      <c r="Q62" s="1014"/>
      <c r="R62" s="1014" t="str">
        <f>IF('M3C 2020-21 Histoir OR hypotez1'!R138="","",'M3C 2020-21 Histoir OR hypotez1'!R138)</f>
        <v/>
      </c>
      <c r="S62" s="1235" t="str">
        <f>IF('M3C 2020-21 Histoir OR hypotez1'!S138="","",'M3C 2020-21 Histoir OR hypotez1'!S138)</f>
        <v/>
      </c>
      <c r="T62" s="1056">
        <f>IF('M3C 2020-21 Histoir OR hypotez1'!V138="","",'M3C 2020-21 Histoir OR hypotez1'!V138)</f>
        <v>1</v>
      </c>
      <c r="U62" s="660" t="str">
        <f>IF('M3C 2020-21 Histoir OR hypotez1'!W138="","",'M3C 2020-21 Histoir OR hypotez1'!W138)</f>
        <v>CC</v>
      </c>
      <c r="V62" s="660" t="str">
        <f>IF('M3C 2020-21 Histoir OR hypotez1'!X138="","",'M3C 2020-21 Histoir OR hypotez1'!X138)</f>
        <v>écrit et Oral</v>
      </c>
      <c r="W62" s="660" t="str">
        <f>IF('M3C 2020-21 Histoir OR hypotez1'!Y138="","",'M3C 2020-21 Histoir OR hypotez1'!Y138)</f>
        <v/>
      </c>
      <c r="X62" s="402">
        <f>IF('M3C 2020-21 Histoir OR hypotez1'!Z138="","",'M3C 2020-21 Histoir OR hypotez1'!Z138)</f>
        <v>1</v>
      </c>
      <c r="Y62" s="401" t="str">
        <f>IF('M3C 2020-21 Histoir OR hypotez1'!AA138="","",'M3C 2020-21 Histoir OR hypotez1'!AA138)</f>
        <v>CT</v>
      </c>
      <c r="Z62" s="401" t="str">
        <f>IF('M3C 2020-21 Histoir OR hypotez1'!AB138="","",'M3C 2020-21 Histoir OR hypotez1'!AB138)</f>
        <v>écrit</v>
      </c>
      <c r="AA62" s="401" t="str">
        <f>IF('M3C 2020-21 Histoir OR hypotez1'!AC138="","",'M3C 2020-21 Histoir OR hypotez1'!AC138)</f>
        <v>2h00</v>
      </c>
      <c r="AB62" s="746">
        <f>IF('M3C 2020-21 Histoir OR hypotez1'!AF138="","",'M3C 2020-21 Histoir OR hypotez1'!AF138)</f>
        <v>1</v>
      </c>
      <c r="AC62" s="660" t="str">
        <f>IF('M3C 2020-21 Histoir OR hypotez1'!AG138="","",'M3C 2020-21 Histoir OR hypotez1'!AG138)</f>
        <v>CT</v>
      </c>
      <c r="AD62" s="660" t="str">
        <f>IF('M3C 2020-21 Histoir OR hypotez1'!AH138="","",'M3C 2020-21 Histoir OR hypotez1'!AH138)</f>
        <v>écrit</v>
      </c>
      <c r="AE62" s="660" t="str">
        <f>IF('M3C 2020-21 Histoir OR hypotez1'!AI138="","",'M3C 2020-21 Histoir OR hypotez1'!AI138)</f>
        <v>2h00</v>
      </c>
      <c r="AF62" s="402">
        <f>IF('M3C 2020-21 Histoir OR hypotez1'!AJ138="","",'M3C 2020-21 Histoir OR hypotez1'!AJ138)</f>
        <v>1</v>
      </c>
      <c r="AG62" s="1263"/>
      <c r="AH62" s="401" t="str">
        <f>IF('M3C 2020-21 Histoir OR hypotez1'!AK138="","",'M3C 2020-21 Histoir OR hypotez1'!AK138)</f>
        <v>CT</v>
      </c>
      <c r="AI62" s="401" t="str">
        <f>IF('M3C 2020-21 Histoir OR hypotez1'!AL138="","",'M3C 2020-21 Histoir OR hypotez1'!AL138)</f>
        <v>écrit</v>
      </c>
      <c r="AJ62" s="401" t="str">
        <f>IF('M3C 2020-21 Histoir OR hypotez1'!AM138="","",'M3C 2020-21 Histoir OR hypotez1'!AM138)</f>
        <v>2h00</v>
      </c>
      <c r="AK62" s="875" t="str">
        <f>IF('M3C 2020-21 Histoir OR hypotez1'!AN138="","",'M3C 2020-21 Histoir OR hypotez1'!AN138)</f>
        <v>Pratique orale et écrite de langue vivante non spécialiste.</v>
      </c>
    </row>
    <row r="63" spans="1:243" ht="43.5" customHeight="1" x14ac:dyDescent="0.2">
      <c r="A63" s="815"/>
      <c r="B63" s="569" t="s">
        <v>426</v>
      </c>
      <c r="C63" s="442" t="str">
        <f>IF('M3C 2020-21 Histoir OR hypotez1'!C139="","",'M3C 2020-21 Histoir OR hypotez1'!C139)</f>
        <v>Espagnol S4</v>
      </c>
      <c r="D63" s="297" t="s">
        <v>1041</v>
      </c>
      <c r="E63" s="575" t="s">
        <v>675</v>
      </c>
      <c r="F63" s="649" t="s">
        <v>289</v>
      </c>
      <c r="G63" s="580" t="str">
        <f>IF('M3C 2020-21 Histoir OR hypotez1'!G139="","",'M3C 2020-21 Histoir OR hypotez1'!G139)</f>
        <v>LLCER</v>
      </c>
      <c r="H63" s="296"/>
      <c r="I63" s="297">
        <v>2</v>
      </c>
      <c r="J63" s="297">
        <v>2</v>
      </c>
      <c r="K63" s="750" t="str">
        <f>IF('M3C 2020-21 Histoir OR hypotez1'!K139="","",'M3C 2020-21 Histoir OR hypotez1'!K139)</f>
        <v>EYMAR Marcos</v>
      </c>
      <c r="L63" s="752">
        <f>IF('M3C 2020-21 Histoir OR hypotez1'!L139="","",'M3C 2020-21 Histoir OR hypotez1'!L139)</f>
        <v>14</v>
      </c>
      <c r="M63" s="816">
        <v>4</v>
      </c>
      <c r="N63" s="1234" t="str">
        <f>IF('M3C 2020-21 Histoir OR hypotez1'!N139="","",'M3C 2020-21 Histoir OR hypotez1'!N139)</f>
        <v/>
      </c>
      <c r="O63" s="1014"/>
      <c r="P63" s="1014">
        <f>IF('M3C 2020-21 Histoir OR hypotez1'!P139="","",'M3C 2020-21 Histoir OR hypotez1'!P139)</f>
        <v>18</v>
      </c>
      <c r="Q63" s="1014"/>
      <c r="R63" s="1014" t="str">
        <f>IF('M3C 2020-21 Histoir OR hypotez1'!R139="","",'M3C 2020-21 Histoir OR hypotez1'!R139)</f>
        <v/>
      </c>
      <c r="S63" s="1235" t="str">
        <f>IF('M3C 2020-21 Histoir OR hypotez1'!S139="","",'M3C 2020-21 Histoir OR hypotez1'!S139)</f>
        <v/>
      </c>
      <c r="T63" s="1056">
        <f>IF('M3C 2020-21 Histoir OR hypotez1'!V139="","",'M3C 2020-21 Histoir OR hypotez1'!V139)</f>
        <v>1</v>
      </c>
      <c r="U63" s="660" t="str">
        <f>IF('M3C 2020-21 Histoir OR hypotez1'!W139="","",'M3C 2020-21 Histoir OR hypotez1'!W139)</f>
        <v>CC</v>
      </c>
      <c r="V63" s="660" t="str">
        <f>IF('M3C 2020-21 Histoir OR hypotez1'!X139="","",'M3C 2020-21 Histoir OR hypotez1'!X139)</f>
        <v>écrit et Oral</v>
      </c>
      <c r="W63" s="660" t="str">
        <f>IF('M3C 2020-21 Histoir OR hypotez1'!Y139="","",'M3C 2020-21 Histoir OR hypotez1'!Y139)</f>
        <v/>
      </c>
      <c r="X63" s="402">
        <f>IF('M3C 2020-21 Histoir OR hypotez1'!Z139="","",'M3C 2020-21 Histoir OR hypotez1'!Z139)</f>
        <v>1</v>
      </c>
      <c r="Y63" s="401" t="str">
        <f>IF('M3C 2020-21 Histoir OR hypotez1'!AA139="","",'M3C 2020-21 Histoir OR hypotez1'!AA139)</f>
        <v>CT</v>
      </c>
      <c r="Z63" s="401" t="str">
        <f>IF('M3C 2020-21 Histoir OR hypotez1'!AB139="","",'M3C 2020-21 Histoir OR hypotez1'!AB139)</f>
        <v>écrit</v>
      </c>
      <c r="AA63" s="401" t="str">
        <f>IF('M3C 2020-21 Histoir OR hypotez1'!AC139="","",'M3C 2020-21 Histoir OR hypotez1'!AC139)</f>
        <v>2h00</v>
      </c>
      <c r="AB63" s="746">
        <f>IF('M3C 2020-21 Histoir OR hypotez1'!AF139="","",'M3C 2020-21 Histoir OR hypotez1'!AF139)</f>
        <v>1</v>
      </c>
      <c r="AC63" s="660" t="str">
        <f>IF('M3C 2020-21 Histoir OR hypotez1'!AG139="","",'M3C 2020-21 Histoir OR hypotez1'!AG139)</f>
        <v>CT</v>
      </c>
      <c r="AD63" s="660" t="str">
        <f>IF('M3C 2020-21 Histoir OR hypotez1'!AH139="","",'M3C 2020-21 Histoir OR hypotez1'!AH139)</f>
        <v>écrit</v>
      </c>
      <c r="AE63" s="660" t="str">
        <f>IF('M3C 2020-21 Histoir OR hypotez1'!AI139="","",'M3C 2020-21 Histoir OR hypotez1'!AI139)</f>
        <v>2h00</v>
      </c>
      <c r="AF63" s="402">
        <f>IF('M3C 2020-21 Histoir OR hypotez1'!AJ139="","",'M3C 2020-21 Histoir OR hypotez1'!AJ139)</f>
        <v>1</v>
      </c>
      <c r="AG63" s="1263"/>
      <c r="AH63" s="401" t="str">
        <f>IF('M3C 2020-21 Histoir OR hypotez1'!AK139="","",'M3C 2020-21 Histoir OR hypotez1'!AK139)</f>
        <v>CT</v>
      </c>
      <c r="AI63" s="401" t="str">
        <f>IF('M3C 2020-21 Histoir OR hypotez1'!AL139="","",'M3C 2020-21 Histoir OR hypotez1'!AL139)</f>
        <v>écrit</v>
      </c>
      <c r="AJ63" s="401" t="str">
        <f>IF('M3C 2020-21 Histoir OR hypotez1'!AM139="","",'M3C 2020-21 Histoir OR hypotez1'!AM139)</f>
        <v>2h00</v>
      </c>
      <c r="AK63" s="875" t="str">
        <f>IF('M3C 2020-21 Histoir OR hypotez1'!AN139="","",'M3C 2020-21 Histoir OR hypotez1'!AN139)</f>
        <v>Pratique orale et écrite de langue vivante non spécialiste.</v>
      </c>
    </row>
    <row r="64" spans="1:243" ht="17.25" customHeight="1" x14ac:dyDescent="0.2">
      <c r="A64" s="779"/>
      <c r="B64" s="779"/>
      <c r="C64" s="780"/>
      <c r="D64" s="781"/>
      <c r="E64" s="782"/>
      <c r="F64" s="783"/>
      <c r="G64" s="784"/>
      <c r="H64" s="785"/>
      <c r="I64" s="781"/>
      <c r="J64" s="781"/>
      <c r="K64" s="786"/>
      <c r="L64" s="870"/>
      <c r="M64" s="834"/>
      <c r="N64" s="1234"/>
      <c r="O64" s="1014"/>
      <c r="P64" s="1014"/>
      <c r="Q64" s="1014"/>
      <c r="R64" s="1014"/>
      <c r="S64" s="1235"/>
      <c r="T64" s="1056"/>
      <c r="U64" s="788"/>
      <c r="V64" s="788"/>
      <c r="W64" s="788"/>
      <c r="X64" s="789"/>
      <c r="Y64" s="790"/>
      <c r="Z64" s="790"/>
      <c r="AA64" s="790"/>
      <c r="AB64" s="787"/>
      <c r="AC64" s="788"/>
      <c r="AD64" s="788"/>
      <c r="AE64" s="788"/>
      <c r="AF64" s="789"/>
      <c r="AG64" s="1263"/>
      <c r="AH64" s="790"/>
      <c r="AI64" s="790"/>
      <c r="AJ64" s="756"/>
      <c r="AK64" s="753"/>
    </row>
    <row r="65" spans="1:244" ht="43.5" customHeight="1" x14ac:dyDescent="0.2">
      <c r="A65" s="815"/>
      <c r="B65" s="569" t="s">
        <v>998</v>
      </c>
      <c r="C65" s="442" t="str">
        <f>IF('M3C 2020-21 Histoir OR hypotez1'!C148="","",'M3C 2020-21 Histoir OR hypotez1'!C148)</f>
        <v>Initiation à la numismatique ancienne</v>
      </c>
      <c r="D65" s="297" t="s">
        <v>1048</v>
      </c>
      <c r="E65" s="575" t="s">
        <v>130</v>
      </c>
      <c r="F65" s="649"/>
      <c r="G65" s="580" t="s">
        <v>22</v>
      </c>
      <c r="H65" s="296"/>
      <c r="I65" s="297">
        <v>3</v>
      </c>
      <c r="J65" s="297">
        <v>3</v>
      </c>
      <c r="K65" s="1361" t="str">
        <f>IF('M3C 2020-21 Histoir OR hypotez1'!K148="","",'M3C 2020-21 Histoir OR hypotez1'!K148)</f>
        <v>PERRIER Amélie</v>
      </c>
      <c r="L65" s="752" t="str">
        <f>IF('M3C 2020-21 Histoir OR hypotez1'!L148="","",'M3C 2020-21 Histoir OR hypotez1'!L148)</f>
        <v>21</v>
      </c>
      <c r="M65" s="816">
        <v>21</v>
      </c>
      <c r="N65" s="1234">
        <f>IF('M3C 2020-21 Histoir OR hypotez1'!N148="","",'M3C 2020-21 Histoir OR hypotez1'!N148)</f>
        <v>8</v>
      </c>
      <c r="O65" s="1014"/>
      <c r="P65" s="1014">
        <f>IF('M3C 2020-21 Histoir OR hypotez1'!P148="","",'M3C 2020-21 Histoir OR hypotez1'!P148)</f>
        <v>12</v>
      </c>
      <c r="Q65" s="1014"/>
      <c r="R65" s="1014" t="str">
        <f>IF('M3C 2020-21 Histoir OR hypotez1'!R148="","",'M3C 2020-21 Histoir OR hypotez1'!R148)</f>
        <v/>
      </c>
      <c r="S65" s="1235" t="str">
        <f>IF('M3C 2020-21 Histoir OR hypotez1'!S148="","",'M3C 2020-21 Histoir OR hypotez1'!S148)</f>
        <v/>
      </c>
      <c r="T65" s="1056" t="str">
        <f>IF('M3C 2020-21 Histoir OR hypotez1'!V148="","",'M3C 2020-21 Histoir OR hypotez1'!V148)</f>
        <v>50% CC
50% CT</v>
      </c>
      <c r="U65" s="660" t="str">
        <f>IF('M3C 2020-21 Histoir OR hypotez1'!W148="","",'M3C 2020-21 Histoir OR hypotez1'!W148)</f>
        <v>Mixte</v>
      </c>
      <c r="V65" s="660" t="str">
        <f>IF('M3C 2020-21 Histoir OR hypotez1'!X148="","",'M3C 2020-21 Histoir OR hypotez1'!X148)</f>
        <v>écrit</v>
      </c>
      <c r="W65" s="660" t="str">
        <f>IF('M3C 2020-21 Histoir OR hypotez1'!Y148="","",'M3C 2020-21 Histoir OR hypotez1'!Y148)</f>
        <v>CC : 2 min 1h00
CT : 3h00</v>
      </c>
      <c r="X65" s="402">
        <f>IF('M3C 2020-21 Histoir OR hypotez1'!Z148="","",'M3C 2020-21 Histoir OR hypotez1'!Z148)</f>
        <v>1</v>
      </c>
      <c r="Y65" s="401" t="str">
        <f>IF('M3C 2020-21 Histoir OR hypotez1'!AA148="","",'M3C 2020-21 Histoir OR hypotez1'!AA148)</f>
        <v>CT</v>
      </c>
      <c r="Z65" s="401" t="str">
        <f>IF('M3C 2020-21 Histoir OR hypotez1'!AB148="","",'M3C 2020-21 Histoir OR hypotez1'!AB148)</f>
        <v>écrit</v>
      </c>
      <c r="AA65" s="401" t="str">
        <f>IF('M3C 2020-21 Histoir OR hypotez1'!AC148="","",'M3C 2020-21 Histoir OR hypotez1'!AC148)</f>
        <v>3h00</v>
      </c>
      <c r="AB65" s="746">
        <f>IF('M3C 2020-21 Histoir OR hypotez1'!AF148="","",'M3C 2020-21 Histoir OR hypotez1'!AF148)</f>
        <v>1</v>
      </c>
      <c r="AC65" s="660" t="str">
        <f>IF('M3C 2020-21 Histoir OR hypotez1'!AG148="","",'M3C 2020-21 Histoir OR hypotez1'!AG148)</f>
        <v>CT</v>
      </c>
      <c r="AD65" s="660" t="str">
        <f>IF('M3C 2020-21 Histoir OR hypotez1'!AH148="","",'M3C 2020-21 Histoir OR hypotez1'!AH148)</f>
        <v>écrit</v>
      </c>
      <c r="AE65" s="660" t="str">
        <f>IF('M3C 2020-21 Histoir OR hypotez1'!AI148="","",'M3C 2020-21 Histoir OR hypotez1'!AI148)</f>
        <v>3h00</v>
      </c>
      <c r="AF65" s="402">
        <f>IF('M3C 2020-21 Histoir OR hypotez1'!AJ148="","",'M3C 2020-21 Histoir OR hypotez1'!AJ148)</f>
        <v>1</v>
      </c>
      <c r="AG65" s="1263"/>
      <c r="AH65" s="401" t="str">
        <f>IF('M3C 2020-21 Histoir OR hypotez1'!AK148="","",'M3C 2020-21 Histoir OR hypotez1'!AK148)</f>
        <v>CT</v>
      </c>
      <c r="AI65" s="401" t="str">
        <f>IF('M3C 2020-21 Histoir OR hypotez1'!AL148="","",'M3C 2020-21 Histoir OR hypotez1'!AL148)</f>
        <v>écrit</v>
      </c>
      <c r="AJ65" s="401" t="str">
        <f>IF('M3C 2020-21 Histoir OR hypotez1'!AM148="","",'M3C 2020-21 Histoir OR hypotez1'!AM148)</f>
        <v>3h00</v>
      </c>
      <c r="AK65" s="875" t="str">
        <f>IF('M3C 2020-21 Histoir OR hypotez1'!AN148="","",'M3C 2020-21 Histoir OR hypotez1'!AN148)</f>
        <v>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v>
      </c>
    </row>
    <row r="66" spans="1:244" ht="43.5" customHeight="1" x14ac:dyDescent="0.2">
      <c r="A66" s="815"/>
      <c r="B66" s="569" t="s">
        <v>427</v>
      </c>
      <c r="C66" s="442" t="str">
        <f>IF('M3C 2020-21 Histoir OR hypotez1'!C151="","",'M3C 2020-21 Histoir OR hypotez1'!C151)</f>
        <v>Populations : dynamiques et enjeux (CM)</v>
      </c>
      <c r="D66" s="297" t="s">
        <v>1024</v>
      </c>
      <c r="E66" s="575" t="s">
        <v>120</v>
      </c>
      <c r="F66" s="649"/>
      <c r="G66" s="580" t="s">
        <v>1126</v>
      </c>
      <c r="H66" s="296"/>
      <c r="I66" s="297">
        <v>2</v>
      </c>
      <c r="J66" s="297">
        <v>2</v>
      </c>
      <c r="K66" s="750" t="str">
        <f>IF('M3C 2020-21 Histoir OR hypotez1'!K151="","",'M3C 2020-21 Histoir OR hypotez1'!K151)</f>
        <v>MOINEAU Damien</v>
      </c>
      <c r="L66" s="752" t="str">
        <f>IF('M3C 2020-21 Histoir OR hypotez1'!L151="","",'M3C 2020-21 Histoir OR hypotez1'!L151)</f>
        <v>19 et 23</v>
      </c>
      <c r="M66" s="816">
        <v>25</v>
      </c>
      <c r="N66" s="1234">
        <f>IF('M3C 2020-21 Histoir OR hypotez1'!N151="","",'M3C 2020-21 Histoir OR hypotez1'!N151)</f>
        <v>15</v>
      </c>
      <c r="O66" s="1014"/>
      <c r="P66" s="1014" t="str">
        <f>IF('M3C 2020-21 Histoir OR hypotez1'!P151="","",'M3C 2020-21 Histoir OR hypotez1'!P151)</f>
        <v/>
      </c>
      <c r="Q66" s="1014"/>
      <c r="R66" s="1014" t="str">
        <f>IF('M3C 2020-21 Histoir OR hypotez1'!R151="","",'M3C 2020-21 Histoir OR hypotez1'!R151)</f>
        <v/>
      </c>
      <c r="S66" s="1235" t="str">
        <f>IF('M3C 2020-21 Histoir OR hypotez1'!S151="","",'M3C 2020-21 Histoir OR hypotez1'!S151)</f>
        <v/>
      </c>
      <c r="T66" s="1056">
        <f>IF('M3C 2020-21 Histoir OR hypotez1'!V151="","",'M3C 2020-21 Histoir OR hypotez1'!V151)</f>
        <v>1</v>
      </c>
      <c r="U66" s="660" t="str">
        <f>IF('M3C 2020-21 Histoir OR hypotez1'!W151="","",'M3C 2020-21 Histoir OR hypotez1'!W151)</f>
        <v>CT</v>
      </c>
      <c r="V66" s="660" t="str">
        <f>IF('M3C 2020-21 Histoir OR hypotez1'!X151="","",'M3C 2020-21 Histoir OR hypotez1'!X151)</f>
        <v>écrit</v>
      </c>
      <c r="W66" s="660" t="str">
        <f>IF('M3C 2020-21 Histoir OR hypotez1'!Y151="","",'M3C 2020-21 Histoir OR hypotez1'!Y151)</f>
        <v>2h00</v>
      </c>
      <c r="X66" s="402">
        <f>IF('M3C 2020-21 Histoir OR hypotez1'!Z151="","",'M3C 2020-21 Histoir OR hypotez1'!Z151)</f>
        <v>1</v>
      </c>
      <c r="Y66" s="401" t="str">
        <f>IF('M3C 2020-21 Histoir OR hypotez1'!AA151="","",'M3C 2020-21 Histoir OR hypotez1'!AA151)</f>
        <v>CT</v>
      </c>
      <c r="Z66" s="401" t="str">
        <f>IF('M3C 2020-21 Histoir OR hypotez1'!AB151="","",'M3C 2020-21 Histoir OR hypotez1'!AB151)</f>
        <v>écrit</v>
      </c>
      <c r="AA66" s="401" t="str">
        <f>IF('M3C 2020-21 Histoir OR hypotez1'!AC151="","",'M3C 2020-21 Histoir OR hypotez1'!AC151)</f>
        <v>2h00</v>
      </c>
      <c r="AB66" s="746">
        <f>IF('M3C 2020-21 Histoir OR hypotez1'!AF151="","",'M3C 2020-21 Histoir OR hypotez1'!AF151)</f>
        <v>1</v>
      </c>
      <c r="AC66" s="660" t="str">
        <f>IF('M3C 2020-21 Histoir OR hypotez1'!AG151="","",'M3C 2020-21 Histoir OR hypotez1'!AG151)</f>
        <v>CT</v>
      </c>
      <c r="AD66" s="660" t="str">
        <f>IF('M3C 2020-21 Histoir OR hypotez1'!AH151="","",'M3C 2020-21 Histoir OR hypotez1'!AH151)</f>
        <v>écrit</v>
      </c>
      <c r="AE66" s="660" t="str">
        <f>IF('M3C 2020-21 Histoir OR hypotez1'!AI151="","",'M3C 2020-21 Histoir OR hypotez1'!AI151)</f>
        <v>2h00</v>
      </c>
      <c r="AF66" s="402">
        <f>IF('M3C 2020-21 Histoir OR hypotez1'!AJ151="","",'M3C 2020-21 Histoir OR hypotez1'!AJ151)</f>
        <v>1</v>
      </c>
      <c r="AG66" s="1263"/>
      <c r="AH66" s="401" t="str">
        <f>IF('M3C 2020-21 Histoir OR hypotez1'!AK151="","",'M3C 2020-21 Histoir OR hypotez1'!AK151)</f>
        <v>CT</v>
      </c>
      <c r="AI66" s="401" t="str">
        <f>IF('M3C 2020-21 Histoir OR hypotez1'!AL151="","",'M3C 2020-21 Histoir OR hypotez1'!AL151)</f>
        <v>écrit</v>
      </c>
      <c r="AJ66" s="401" t="str">
        <f>IF('M3C 2020-21 Histoir OR hypotez1'!AM151="","",'M3C 2020-21 Histoir OR hypotez1'!AM151)</f>
        <v>2h00</v>
      </c>
      <c r="AK66" s="875" t="str">
        <f>IF('M3C 2020-21 Histoir OR hypotez1'!AN151="","",'M3C 2020-21 Histoir OR hypotez1'!AN151)</f>
        <v>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v>
      </c>
    </row>
    <row r="67" spans="1:244" ht="62.25" customHeight="1" x14ac:dyDescent="0.2">
      <c r="A67" s="815"/>
      <c r="B67" s="569" t="s">
        <v>424</v>
      </c>
      <c r="C67" s="442" t="str">
        <f>IF('M3C 2020-21 Histoir OR hypotez1'!C156="","",'M3C 2020-21 Histoir OR hypotez1'!C156)</f>
        <v>Histoire de l’écrit</v>
      </c>
      <c r="D67" s="297" t="s">
        <v>1047</v>
      </c>
      <c r="E67" s="575" t="s">
        <v>120</v>
      </c>
      <c r="F67" s="649"/>
      <c r="G67" s="580" t="s">
        <v>22</v>
      </c>
      <c r="H67" s="296"/>
      <c r="I67" s="297">
        <v>3</v>
      </c>
      <c r="J67" s="297">
        <v>3</v>
      </c>
      <c r="K67" s="1361" t="str">
        <f>IF('M3C 2020-21 Histoir OR hypotez1'!K156="","",'M3C 2020-21 Histoir OR hypotez1'!K156)</f>
        <v>SENSEBY Chantal PERRIER Amélie</v>
      </c>
      <c r="L67" s="752" t="str">
        <f>IF('M3C 2020-21 Histoir OR hypotez1'!L156="","",'M3C 2020-21 Histoir OR hypotez1'!L156)</f>
        <v>21 et 22</v>
      </c>
      <c r="M67" s="816">
        <v>25</v>
      </c>
      <c r="N67" s="1234">
        <f>IF('M3C 2020-21 Histoir OR hypotez1'!N156="","",'M3C 2020-21 Histoir OR hypotez1'!N156)</f>
        <v>18</v>
      </c>
      <c r="O67" s="1014"/>
      <c r="P67" s="1014">
        <f>IF('M3C 2020-21 Histoir OR hypotez1'!P156="","",'M3C 2020-21 Histoir OR hypotez1'!P156)</f>
        <v>8</v>
      </c>
      <c r="Q67" s="1014"/>
      <c r="R67" s="1014" t="str">
        <f>IF('M3C 2020-21 Histoir OR hypotez1'!R156="","",'M3C 2020-21 Histoir OR hypotez1'!R156)</f>
        <v/>
      </c>
      <c r="S67" s="1235" t="str">
        <f>IF('M3C 2020-21 Histoir OR hypotez1'!S156="","",'M3C 2020-21 Histoir OR hypotez1'!S156)</f>
        <v/>
      </c>
      <c r="T67" s="1056">
        <f>IF('M3C 2020-21 Histoir OR hypotez1'!V156="","",'M3C 2020-21 Histoir OR hypotez1'!V156)</f>
        <v>1</v>
      </c>
      <c r="U67" s="660" t="str">
        <f>IF('M3C 2020-21 Histoir OR hypotez1'!W156="","",'M3C 2020-21 Histoir OR hypotez1'!W156)</f>
        <v>CT</v>
      </c>
      <c r="V67" s="660" t="str">
        <f>IF('M3C 2020-21 Histoir OR hypotez1'!X156="","",'M3C 2020-21 Histoir OR hypotez1'!X156)</f>
        <v>oral</v>
      </c>
      <c r="W67" s="660" t="str">
        <f>IF('M3C 2020-21 Histoir OR hypotez1'!Y156="","",'M3C 2020-21 Histoir OR hypotez1'!Y156)</f>
        <v>20 min</v>
      </c>
      <c r="X67" s="402">
        <f>IF('M3C 2020-21 Histoir OR hypotez1'!Z156="","",'M3C 2020-21 Histoir OR hypotez1'!Z156)</f>
        <v>1</v>
      </c>
      <c r="Y67" s="401" t="str">
        <f>IF('M3C 2020-21 Histoir OR hypotez1'!AA156="","",'M3C 2020-21 Histoir OR hypotez1'!AA156)</f>
        <v>CT</v>
      </c>
      <c r="Z67" s="401" t="str">
        <f>IF('M3C 2020-21 Histoir OR hypotez1'!AB156="","",'M3C 2020-21 Histoir OR hypotez1'!AB156)</f>
        <v>oral</v>
      </c>
      <c r="AA67" s="401" t="str">
        <f>IF('M3C 2020-21 Histoir OR hypotez1'!AC156="","",'M3C 2020-21 Histoir OR hypotez1'!AC156)</f>
        <v>20 min</v>
      </c>
      <c r="AB67" s="746">
        <f>IF('M3C 2020-21 Histoir OR hypotez1'!AF156="","",'M3C 2020-21 Histoir OR hypotez1'!AF156)</f>
        <v>1</v>
      </c>
      <c r="AC67" s="660" t="str">
        <f>IF('M3C 2020-21 Histoir OR hypotez1'!AG156="","",'M3C 2020-21 Histoir OR hypotez1'!AG156)</f>
        <v>CT</v>
      </c>
      <c r="AD67" s="660" t="str">
        <f>IF('M3C 2020-21 Histoir OR hypotez1'!AH156="","",'M3C 2020-21 Histoir OR hypotez1'!AH156)</f>
        <v>oral</v>
      </c>
      <c r="AE67" s="660" t="str">
        <f>IF('M3C 2020-21 Histoir OR hypotez1'!AI156="","",'M3C 2020-21 Histoir OR hypotez1'!AI156)</f>
        <v>20 min</v>
      </c>
      <c r="AF67" s="402">
        <f>IF('M3C 2020-21 Histoir OR hypotez1'!AJ156="","",'M3C 2020-21 Histoir OR hypotez1'!AJ156)</f>
        <v>1</v>
      </c>
      <c r="AG67" s="1263"/>
      <c r="AH67" s="401" t="str">
        <f>IF('M3C 2020-21 Histoir OR hypotez1'!AK156="","",'M3C 2020-21 Histoir OR hypotez1'!AK156)</f>
        <v>CT</v>
      </c>
      <c r="AI67" s="401" t="str">
        <f>IF('M3C 2020-21 Histoir OR hypotez1'!AL156="","",'M3C 2020-21 Histoir OR hypotez1'!AL156)</f>
        <v>oral</v>
      </c>
      <c r="AJ67" s="401" t="str">
        <f>IF('M3C 2020-21 Histoir OR hypotez1'!AM156="","",'M3C 2020-21 Histoir OR hypotez1'!AM156)</f>
        <v>20 min</v>
      </c>
      <c r="AK67" s="875" t="str">
        <f>IF('M3C 2020-21 Histoir OR hypotez1'!AN156="","",'M3C 2020-21 Histoir OR hypotez1'!AN156)</f>
        <v>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v>
      </c>
    </row>
    <row r="68" spans="1:244" ht="30.75" customHeight="1" x14ac:dyDescent="0.2">
      <c r="A68" s="294"/>
      <c r="B68" s="294" t="s">
        <v>997</v>
      </c>
      <c r="C68" s="308" t="s">
        <v>206</v>
      </c>
      <c r="D68" s="297" t="s">
        <v>1046</v>
      </c>
      <c r="E68" s="297" t="s">
        <v>120</v>
      </c>
      <c r="F68" s="313"/>
      <c r="G68" s="297" t="s">
        <v>22</v>
      </c>
      <c r="H68" s="296"/>
      <c r="I68" s="297">
        <v>2</v>
      </c>
      <c r="J68" s="297">
        <v>2</v>
      </c>
      <c r="K68" s="842" t="str">
        <f>+'M3C 2020-21 Histoir OR hypotez1'!K197</f>
        <v>FAURE Philippe</v>
      </c>
      <c r="L68" s="843" t="str">
        <f>+'M3C 2020-21 Histoir OR hypotez1'!L197</f>
        <v>21-22</v>
      </c>
      <c r="M68" s="816">
        <v>25</v>
      </c>
      <c r="N68" s="1234" t="str">
        <f>IF('M3C 2020-21 Histoir OR hypotez1'!N197="","",'M3C 2020-21 Histoir OR hypotez1'!N197)</f>
        <v/>
      </c>
      <c r="O68" s="1014"/>
      <c r="P68" s="1014">
        <f>IF('M3C 2020-21 Histoir OR hypotez1'!P197="","",'M3C 2020-21 Histoir OR hypotez1'!P197)</f>
        <v>24</v>
      </c>
      <c r="Q68" s="1014"/>
      <c r="R68" s="1014" t="str">
        <f>IF('M3C 2020-21 Histoir OR hypotez1'!R197="","",'M3C 2020-21 Histoir OR hypotez1'!R197)</f>
        <v/>
      </c>
      <c r="S68" s="1235" t="str">
        <f>IF('M3C 2020-21 Histoir OR hypotez1'!S197="","",'M3C 2020-21 Histoir OR hypotez1'!S197)</f>
        <v/>
      </c>
      <c r="T68" s="1087" t="str">
        <f>IF('M3C 2020-21 Histoir OR hypotez1'!V197="","",'M3C 2020-21 Histoir OR hypotez1'!V197)</f>
        <v>50%CC
50%CT</v>
      </c>
      <c r="U68" s="640" t="str">
        <f>IF('M3C 2020-21 Histoir OR hypotez1'!W197="","",'M3C 2020-21 Histoir OR hypotez1'!W197)</f>
        <v>Mixte</v>
      </c>
      <c r="V68" s="640" t="str">
        <f>IF('M3C 2020-21 Histoir OR hypotez1'!X197="","",'M3C 2020-21 Histoir OR hypotez1'!X197)</f>
        <v>écrit + oral</v>
      </c>
      <c r="W68" s="640" t="str">
        <f>IF('M3C 2020-21 Histoir OR hypotez1'!Y197="","",'M3C 2020-21 Histoir OR hypotez1'!Y197)</f>
        <v>CC = oral-écrit 
CT = écrit 2h00</v>
      </c>
      <c r="X68" s="400">
        <f>IF('M3C 2020-21 Histoir OR hypotez1'!Z197="","",'M3C 2020-21 Histoir OR hypotez1'!Z197)</f>
        <v>1</v>
      </c>
      <c r="Y68" s="386" t="str">
        <f>IF('M3C 2020-21 Histoir OR hypotez1'!AA197="","",'M3C 2020-21 Histoir OR hypotez1'!AA197)</f>
        <v>CT</v>
      </c>
      <c r="Z68" s="386" t="str">
        <f>IF('M3C 2020-21 Histoir OR hypotez1'!AB197="","",'M3C 2020-21 Histoir OR hypotez1'!AB197)</f>
        <v>écrit</v>
      </c>
      <c r="AA68" s="386" t="str">
        <f>IF('M3C 2020-21 Histoir OR hypotez1'!AC197="","",'M3C 2020-21 Histoir OR hypotez1'!AC197)</f>
        <v>2h00</v>
      </c>
      <c r="AB68" s="747">
        <f>IF('M3C 2020-21 Histoir OR hypotez1'!AF197="","",'M3C 2020-21 Histoir OR hypotez1'!AF197)</f>
        <v>1</v>
      </c>
      <c r="AC68" s="640" t="str">
        <f>IF('M3C 2020-21 Histoir OR hypotez1'!AG197="","",'M3C 2020-21 Histoir OR hypotez1'!AG197)</f>
        <v>CT</v>
      </c>
      <c r="AD68" s="640" t="str">
        <f>IF('M3C 2020-21 Histoir OR hypotez1'!AH197="","",'M3C 2020-21 Histoir OR hypotez1'!AH197)</f>
        <v>écrit</v>
      </c>
      <c r="AE68" s="640" t="str">
        <f>IF('M3C 2020-21 Histoir OR hypotez1'!AI197="","",'M3C 2020-21 Histoir OR hypotez1'!AI197)</f>
        <v>2h00</v>
      </c>
      <c r="AF68" s="400">
        <f>IF('M3C 2020-21 Histoir OR hypotez1'!AJ197="","",'M3C 2020-21 Histoir OR hypotez1'!AJ197)</f>
        <v>1</v>
      </c>
      <c r="AG68" s="1266"/>
      <c r="AH68" s="386" t="str">
        <f>IF('M3C 2020-21 Histoir OR hypotez1'!AK197="","",'M3C 2020-21 Histoir OR hypotez1'!AK197)</f>
        <v>CT</v>
      </c>
      <c r="AI68" s="386" t="str">
        <f>IF('M3C 2020-21 Histoir OR hypotez1'!AL197="","",'M3C 2020-21 Histoir OR hypotez1'!AL197)</f>
        <v>écrit</v>
      </c>
      <c r="AJ68" s="758" t="str">
        <f>IF('M3C 2020-21 Histoir OR hypotez1'!AM197="","",'M3C 2020-21 Histoir OR hypotez1'!AM197)</f>
        <v>2h00</v>
      </c>
      <c r="AK68" s="753" t="str">
        <f>IF('M3C 2020-21 Histoir OR hypotez1'!AN197="","",'M3C 2020-21 Histoir OR hypotez1'!AN197)</f>
        <v>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v>
      </c>
    </row>
    <row r="69" spans="1:244" ht="23.25" customHeight="1" x14ac:dyDescent="0.2">
      <c r="A69" s="334"/>
      <c r="B69" s="334"/>
      <c r="C69" s="1888" t="s">
        <v>292</v>
      </c>
      <c r="D69" s="1889"/>
      <c r="E69" s="1889"/>
      <c r="F69" s="1889"/>
      <c r="G69" s="1889"/>
      <c r="H69" s="1889"/>
      <c r="I69" s="1889"/>
      <c r="J69" s="1889"/>
      <c r="K69" s="1890"/>
      <c r="L69" s="1889"/>
      <c r="M69" s="1889"/>
      <c r="N69" s="1243">
        <f>SUM(N53:N68)</f>
        <v>137</v>
      </c>
      <c r="O69" s="1244"/>
      <c r="P69" s="1244">
        <f>SUM(P63:P68,P53:P58)</f>
        <v>125</v>
      </c>
      <c r="Q69" s="1244"/>
      <c r="R69" s="1244"/>
      <c r="S69" s="1245"/>
      <c r="T69" s="1891"/>
      <c r="U69" s="1889"/>
      <c r="V69" s="1889"/>
      <c r="W69" s="1889"/>
      <c r="X69" s="1889"/>
      <c r="Y69" s="1889"/>
      <c r="Z69" s="1889"/>
      <c r="AA69" s="1889"/>
      <c r="AB69" s="1889"/>
      <c r="AC69" s="1889"/>
      <c r="AD69" s="1889"/>
      <c r="AE69" s="1889"/>
      <c r="AF69" s="810"/>
      <c r="AG69" s="1203"/>
      <c r="AH69" s="810"/>
      <c r="AI69" s="810"/>
      <c r="AJ69" s="821"/>
      <c r="AK69" s="822"/>
    </row>
    <row r="70" spans="1:244" ht="23.25" customHeight="1" x14ac:dyDescent="0.2">
      <c r="A70" s="403"/>
      <c r="B70" s="403"/>
      <c r="C70" s="823"/>
      <c r="D70" s="824"/>
      <c r="E70" s="1884" t="s">
        <v>273</v>
      </c>
      <c r="F70" s="1885"/>
      <c r="G70" s="1885"/>
      <c r="H70" s="1885"/>
      <c r="I70" s="1885"/>
      <c r="J70" s="1885"/>
      <c r="K70" s="1886"/>
      <c r="L70" s="1885"/>
      <c r="M70" s="1885"/>
      <c r="N70" s="1885"/>
      <c r="O70" s="1886"/>
      <c r="P70" s="1885"/>
      <c r="Q70" s="1886"/>
      <c r="R70" s="1886"/>
      <c r="S70" s="1887"/>
      <c r="T70" s="824"/>
      <c r="U70" s="824"/>
      <c r="V70" s="1884"/>
      <c r="W70" s="1885"/>
      <c r="X70" s="1885"/>
      <c r="Y70" s="1885"/>
      <c r="Z70" s="1885"/>
      <c r="AA70" s="1885"/>
      <c r="AB70" s="1885"/>
      <c r="AC70" s="1885"/>
      <c r="AD70" s="1885"/>
      <c r="AE70" s="1885"/>
      <c r="AF70" s="1885"/>
      <c r="AG70" s="1886"/>
      <c r="AH70" s="1885"/>
      <c r="AI70" s="1887"/>
      <c r="AJ70" s="825"/>
      <c r="AK70" s="826"/>
    </row>
    <row r="71" spans="1:244" ht="30.75" customHeight="1" x14ac:dyDescent="0.2">
      <c r="A71" s="827"/>
      <c r="B71" s="827"/>
      <c r="C71" s="828"/>
      <c r="D71" s="828"/>
      <c r="E71" s="828"/>
      <c r="F71" s="828"/>
      <c r="G71" s="828"/>
      <c r="H71" s="828"/>
      <c r="I71" s="828"/>
      <c r="J71" s="828"/>
      <c r="K71" s="828"/>
      <c r="L71" s="866"/>
      <c r="M71" s="829"/>
      <c r="N71" s="1229"/>
      <c r="O71" s="1230"/>
      <c r="P71" s="1230"/>
      <c r="Q71" s="1230"/>
      <c r="R71" s="1230"/>
      <c r="S71" s="1231"/>
      <c r="T71" s="828"/>
      <c r="U71" s="828"/>
      <c r="V71" s="828"/>
      <c r="W71" s="828"/>
      <c r="X71" s="828"/>
      <c r="Y71" s="828"/>
      <c r="Z71" s="828"/>
      <c r="AA71" s="828"/>
      <c r="AB71" s="828"/>
      <c r="AC71" s="828"/>
      <c r="AD71" s="828"/>
      <c r="AE71" s="828"/>
      <c r="AF71" s="828"/>
      <c r="AG71" s="828"/>
      <c r="AH71" s="828"/>
      <c r="AI71" s="828"/>
      <c r="AJ71" s="830"/>
      <c r="AK71" s="831"/>
    </row>
    <row r="72" spans="1:244" s="514" customFormat="1" ht="31.5" customHeight="1" x14ac:dyDescent="0.2">
      <c r="A72" s="506" t="s">
        <v>927</v>
      </c>
      <c r="B72" s="506" t="s">
        <v>925</v>
      </c>
      <c r="C72" s="507" t="s">
        <v>926</v>
      </c>
      <c r="D72" s="508" t="s">
        <v>15</v>
      </c>
      <c r="E72" s="509"/>
      <c r="F72" s="507"/>
      <c r="G72" s="507"/>
      <c r="H72" s="510"/>
      <c r="I72" s="507"/>
      <c r="J72" s="507"/>
      <c r="K72" s="507" t="s">
        <v>15</v>
      </c>
      <c r="L72" s="860" t="s">
        <v>15</v>
      </c>
      <c r="M72" s="751"/>
      <c r="N72" s="1232"/>
      <c r="O72" s="1015"/>
      <c r="P72" s="1015"/>
      <c r="Q72" s="1015"/>
      <c r="R72" s="1015"/>
      <c r="S72" s="1233"/>
      <c r="T72" s="1054"/>
      <c r="U72" s="507"/>
      <c r="V72" s="507"/>
      <c r="W72" s="507"/>
      <c r="X72" s="507"/>
      <c r="Y72" s="507"/>
      <c r="Z72" s="507"/>
      <c r="AA72" s="507"/>
      <c r="AB72" s="507"/>
      <c r="AC72" s="507"/>
      <c r="AD72" s="507"/>
      <c r="AE72" s="507"/>
      <c r="AF72" s="507"/>
      <c r="AG72" s="1098"/>
      <c r="AH72" s="507"/>
      <c r="AI72" s="507"/>
      <c r="AJ72" s="759"/>
      <c r="AK72" s="755"/>
      <c r="AL72" s="513"/>
      <c r="AM72" s="513"/>
      <c r="AN72" s="513"/>
      <c r="AO72" s="513"/>
      <c r="AP72" s="513"/>
      <c r="AQ72" s="513"/>
      <c r="AR72" s="513"/>
      <c r="AS72" s="513"/>
      <c r="AT72" s="513"/>
      <c r="AU72" s="513"/>
      <c r="AV72" s="513"/>
      <c r="AW72" s="513"/>
      <c r="AX72" s="513"/>
      <c r="AY72" s="513"/>
      <c r="AZ72" s="513"/>
      <c r="BA72" s="513"/>
      <c r="BB72" s="513"/>
      <c r="BC72" s="513"/>
      <c r="BD72" s="513"/>
      <c r="BE72" s="507"/>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c r="CK72" s="513"/>
      <c r="CL72" s="513"/>
      <c r="CM72" s="513"/>
      <c r="CN72" s="513"/>
      <c r="CO72" s="513"/>
      <c r="CP72" s="513"/>
      <c r="CQ72" s="513"/>
      <c r="CR72" s="513"/>
      <c r="CS72" s="513"/>
      <c r="CT72" s="513"/>
      <c r="CU72" s="513"/>
      <c r="CV72" s="513"/>
      <c r="CW72" s="513"/>
      <c r="CX72" s="513"/>
      <c r="CY72" s="513"/>
      <c r="CZ72" s="513"/>
      <c r="DA72" s="513"/>
      <c r="DB72" s="513"/>
      <c r="DC72" s="513"/>
      <c r="DD72" s="513"/>
      <c r="DE72" s="513"/>
      <c r="DF72" s="513"/>
      <c r="DG72" s="513"/>
      <c r="DH72" s="513"/>
      <c r="DI72" s="513"/>
      <c r="DJ72" s="513"/>
      <c r="DK72" s="513"/>
      <c r="DL72" s="513"/>
      <c r="DM72" s="513"/>
      <c r="DN72" s="513"/>
      <c r="DO72" s="513"/>
      <c r="DP72" s="513"/>
      <c r="DQ72" s="513"/>
      <c r="DR72" s="513"/>
      <c r="DS72" s="513"/>
      <c r="DT72" s="513"/>
      <c r="DU72" s="513"/>
      <c r="DV72" s="513"/>
      <c r="DW72" s="513"/>
      <c r="DX72" s="513"/>
      <c r="DY72" s="513"/>
      <c r="DZ72" s="513"/>
      <c r="EA72" s="513"/>
      <c r="EB72" s="513"/>
      <c r="EC72" s="513"/>
      <c r="ED72" s="513"/>
      <c r="EE72" s="513"/>
      <c r="EF72" s="513"/>
      <c r="EG72" s="513"/>
      <c r="EH72" s="513"/>
      <c r="EI72" s="513"/>
      <c r="EJ72" s="513"/>
      <c r="EK72" s="513"/>
      <c r="EL72" s="513"/>
      <c r="EM72" s="513"/>
      <c r="EN72" s="513"/>
      <c r="EO72" s="513"/>
      <c r="EP72" s="513"/>
      <c r="EQ72" s="513"/>
      <c r="ER72" s="513"/>
      <c r="ES72" s="513"/>
      <c r="ET72" s="513"/>
      <c r="EU72" s="513"/>
      <c r="EV72" s="513"/>
      <c r="EW72" s="513"/>
      <c r="EX72" s="513"/>
      <c r="EY72" s="513"/>
      <c r="EZ72" s="513"/>
      <c r="FA72" s="513"/>
      <c r="FB72" s="513"/>
      <c r="FC72" s="513"/>
      <c r="FD72" s="513"/>
      <c r="FE72" s="513"/>
      <c r="FF72" s="513"/>
      <c r="FG72" s="513"/>
      <c r="FH72" s="513"/>
      <c r="FI72" s="513"/>
      <c r="FJ72" s="513"/>
      <c r="FK72" s="513"/>
      <c r="FL72" s="513"/>
      <c r="FM72" s="513"/>
      <c r="FN72" s="513"/>
      <c r="FO72" s="513"/>
      <c r="FP72" s="513"/>
      <c r="FQ72" s="513"/>
      <c r="FR72" s="513"/>
      <c r="FS72" s="513"/>
      <c r="FT72" s="513"/>
      <c r="FU72" s="513"/>
      <c r="FV72" s="513"/>
      <c r="FW72" s="513"/>
      <c r="FX72" s="513"/>
      <c r="FY72" s="513"/>
      <c r="FZ72" s="513"/>
      <c r="GA72" s="513"/>
      <c r="GB72" s="513"/>
      <c r="GC72" s="513"/>
      <c r="GD72" s="513"/>
      <c r="GE72" s="513"/>
      <c r="GF72" s="513"/>
      <c r="GG72" s="513"/>
      <c r="GH72" s="513"/>
      <c r="GI72" s="513"/>
      <c r="GJ72" s="513"/>
      <c r="GK72" s="513"/>
      <c r="GL72" s="513"/>
      <c r="GM72" s="513"/>
      <c r="GN72" s="513"/>
      <c r="GO72" s="513"/>
      <c r="GP72" s="513"/>
      <c r="GQ72" s="513"/>
      <c r="GR72" s="513"/>
      <c r="GS72" s="513"/>
      <c r="GT72" s="513"/>
      <c r="GU72" s="513"/>
      <c r="GV72" s="513"/>
      <c r="GW72" s="513"/>
      <c r="GX72" s="513"/>
      <c r="GY72" s="513"/>
      <c r="GZ72" s="513"/>
      <c r="HA72" s="513"/>
      <c r="HB72" s="513"/>
      <c r="HC72" s="513"/>
      <c r="HD72" s="513"/>
      <c r="HE72" s="513"/>
      <c r="HF72" s="513"/>
      <c r="HG72" s="513"/>
      <c r="HH72" s="513"/>
      <c r="HI72" s="513"/>
      <c r="HJ72" s="513"/>
      <c r="HK72" s="513"/>
      <c r="HL72" s="513"/>
      <c r="HM72" s="513"/>
      <c r="HN72" s="513"/>
      <c r="HO72" s="513"/>
      <c r="HP72" s="513"/>
      <c r="HQ72" s="513"/>
      <c r="HR72" s="513"/>
      <c r="HS72" s="513"/>
      <c r="HT72" s="513"/>
      <c r="HU72" s="513"/>
      <c r="HV72" s="513"/>
      <c r="HW72" s="513"/>
      <c r="HX72" s="513"/>
      <c r="HY72" s="513"/>
      <c r="HZ72" s="513"/>
      <c r="IA72" s="513"/>
      <c r="IB72" s="513"/>
      <c r="IC72" s="513"/>
      <c r="ID72" s="513"/>
      <c r="IE72" s="513"/>
      <c r="IF72" s="513"/>
      <c r="IG72" s="513"/>
      <c r="IH72" s="513"/>
      <c r="II72" s="513"/>
    </row>
    <row r="73" spans="1:244" s="514" customFormat="1" ht="31.5" customHeight="1" x14ac:dyDescent="0.2">
      <c r="A73" s="506" t="s">
        <v>1093</v>
      </c>
      <c r="B73" s="506" t="s">
        <v>506</v>
      </c>
      <c r="C73" s="507" t="s">
        <v>924</v>
      </c>
      <c r="D73" s="508" t="s">
        <v>1060</v>
      </c>
      <c r="E73" s="751" t="s">
        <v>683</v>
      </c>
      <c r="F73" s="507"/>
      <c r="G73" s="507"/>
      <c r="H73" s="510"/>
      <c r="I73" s="507"/>
      <c r="J73" s="507"/>
      <c r="K73" s="507" t="s">
        <v>15</v>
      </c>
      <c r="L73" s="860" t="s">
        <v>15</v>
      </c>
      <c r="M73" s="751"/>
      <c r="N73" s="1232"/>
      <c r="O73" s="1015"/>
      <c r="P73" s="1015"/>
      <c r="Q73" s="1015"/>
      <c r="R73" s="1015"/>
      <c r="S73" s="1233"/>
      <c r="T73" s="1054"/>
      <c r="U73" s="507"/>
      <c r="V73" s="507"/>
      <c r="W73" s="507"/>
      <c r="X73" s="507"/>
      <c r="Y73" s="507"/>
      <c r="Z73" s="507"/>
      <c r="AA73" s="507"/>
      <c r="AB73" s="507"/>
      <c r="AC73" s="507"/>
      <c r="AD73" s="507"/>
      <c r="AE73" s="507"/>
      <c r="AF73" s="507"/>
      <c r="AG73" s="1098"/>
      <c r="AH73" s="507"/>
      <c r="AI73" s="507"/>
      <c r="AJ73" s="759"/>
      <c r="AK73" s="755"/>
      <c r="AL73" s="513"/>
      <c r="AM73" s="513"/>
      <c r="AN73" s="513"/>
      <c r="AO73" s="513"/>
      <c r="AP73" s="513"/>
      <c r="AQ73" s="513"/>
      <c r="AR73" s="513"/>
      <c r="AS73" s="513"/>
      <c r="AT73" s="513"/>
      <c r="AU73" s="513"/>
      <c r="AV73" s="513"/>
      <c r="AW73" s="513"/>
      <c r="AX73" s="513"/>
      <c r="AY73" s="513"/>
      <c r="AZ73" s="513"/>
      <c r="BA73" s="513"/>
      <c r="BB73" s="513"/>
      <c r="BC73" s="513"/>
      <c r="BD73" s="513"/>
      <c r="BE73" s="507"/>
      <c r="BF73" s="513"/>
      <c r="BG73" s="513"/>
      <c r="BH73" s="513"/>
      <c r="BI73" s="513"/>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c r="CG73" s="513"/>
      <c r="CH73" s="513"/>
      <c r="CI73" s="513"/>
      <c r="CJ73" s="513"/>
      <c r="CK73" s="513"/>
      <c r="CL73" s="513"/>
      <c r="CM73" s="513"/>
      <c r="CN73" s="513"/>
      <c r="CO73" s="513"/>
      <c r="CP73" s="513"/>
      <c r="CQ73" s="513"/>
      <c r="CR73" s="513"/>
      <c r="CS73" s="513"/>
      <c r="CT73" s="513"/>
      <c r="CU73" s="513"/>
      <c r="CV73" s="513"/>
      <c r="CW73" s="513"/>
      <c r="CX73" s="513"/>
      <c r="CY73" s="513"/>
      <c r="CZ73" s="513"/>
      <c r="DA73" s="513"/>
      <c r="DB73" s="513"/>
      <c r="DC73" s="513"/>
      <c r="DD73" s="513"/>
      <c r="DE73" s="513"/>
      <c r="DF73" s="513"/>
      <c r="DG73" s="513"/>
      <c r="DH73" s="513"/>
      <c r="DI73" s="513"/>
      <c r="DJ73" s="513"/>
      <c r="DK73" s="513"/>
      <c r="DL73" s="513"/>
      <c r="DM73" s="513"/>
      <c r="DN73" s="513"/>
      <c r="DO73" s="513"/>
      <c r="DP73" s="513"/>
      <c r="DQ73" s="513"/>
      <c r="DR73" s="513"/>
      <c r="DS73" s="513"/>
      <c r="DT73" s="513"/>
      <c r="DU73" s="513"/>
      <c r="DV73" s="513"/>
      <c r="DW73" s="513"/>
      <c r="DX73" s="513"/>
      <c r="DY73" s="513"/>
      <c r="DZ73" s="513"/>
      <c r="EA73" s="513"/>
      <c r="EB73" s="513"/>
      <c r="EC73" s="513"/>
      <c r="ED73" s="513"/>
      <c r="EE73" s="513"/>
      <c r="EF73" s="513"/>
      <c r="EG73" s="513"/>
      <c r="EH73" s="513"/>
      <c r="EI73" s="513"/>
      <c r="EJ73" s="513"/>
      <c r="EK73" s="513"/>
      <c r="EL73" s="513"/>
      <c r="EM73" s="513"/>
      <c r="EN73" s="513"/>
      <c r="EO73" s="513"/>
      <c r="EP73" s="513"/>
      <c r="EQ73" s="513"/>
      <c r="ER73" s="513"/>
      <c r="ES73" s="513"/>
      <c r="ET73" s="513"/>
      <c r="EU73" s="513"/>
      <c r="EV73" s="513"/>
      <c r="EW73" s="513"/>
      <c r="EX73" s="513"/>
      <c r="EY73" s="513"/>
      <c r="EZ73" s="513"/>
      <c r="FA73" s="513"/>
      <c r="FB73" s="513"/>
      <c r="FC73" s="513"/>
      <c r="FD73" s="513"/>
      <c r="FE73" s="513"/>
      <c r="FF73" s="513"/>
      <c r="FG73" s="513"/>
      <c r="FH73" s="513"/>
      <c r="FI73" s="513"/>
      <c r="FJ73" s="513"/>
      <c r="FK73" s="513"/>
      <c r="FL73" s="513"/>
      <c r="FM73" s="513"/>
      <c r="FN73" s="513"/>
      <c r="FO73" s="513"/>
      <c r="FP73" s="513"/>
      <c r="FQ73" s="513"/>
      <c r="FR73" s="513"/>
      <c r="FS73" s="513"/>
      <c r="FT73" s="513"/>
      <c r="FU73" s="513"/>
      <c r="FV73" s="513"/>
      <c r="FW73" s="513"/>
      <c r="FX73" s="513"/>
      <c r="FY73" s="513"/>
      <c r="FZ73" s="513"/>
      <c r="GA73" s="513"/>
      <c r="GB73" s="513"/>
      <c r="GC73" s="513"/>
      <c r="GD73" s="513"/>
      <c r="GE73" s="513"/>
      <c r="GF73" s="513"/>
      <c r="GG73" s="513"/>
      <c r="GH73" s="513"/>
      <c r="GI73" s="513"/>
      <c r="GJ73" s="513"/>
      <c r="GK73" s="513"/>
      <c r="GL73" s="513"/>
      <c r="GM73" s="513"/>
      <c r="GN73" s="513"/>
      <c r="GO73" s="513"/>
      <c r="GP73" s="513"/>
      <c r="GQ73" s="513"/>
      <c r="GR73" s="513"/>
      <c r="GS73" s="513"/>
      <c r="GT73" s="513"/>
      <c r="GU73" s="513"/>
      <c r="GV73" s="513"/>
      <c r="GW73" s="513"/>
      <c r="GX73" s="513"/>
      <c r="GY73" s="513"/>
      <c r="GZ73" s="513"/>
      <c r="HA73" s="513"/>
      <c r="HB73" s="513"/>
      <c r="HC73" s="513"/>
      <c r="HD73" s="513"/>
      <c r="HE73" s="513"/>
      <c r="HF73" s="513"/>
      <c r="HG73" s="513"/>
      <c r="HH73" s="513"/>
      <c r="HI73" s="513"/>
      <c r="HJ73" s="513"/>
      <c r="HK73" s="513"/>
      <c r="HL73" s="513"/>
      <c r="HM73" s="513"/>
      <c r="HN73" s="513"/>
      <c r="HO73" s="513"/>
      <c r="HP73" s="513"/>
      <c r="HQ73" s="513"/>
      <c r="HR73" s="513"/>
      <c r="HS73" s="513"/>
      <c r="HT73" s="513"/>
      <c r="HU73" s="513"/>
      <c r="HV73" s="513"/>
      <c r="HW73" s="513"/>
      <c r="HX73" s="513"/>
      <c r="HY73" s="513"/>
      <c r="HZ73" s="513"/>
      <c r="IA73" s="513"/>
      <c r="IB73" s="513"/>
      <c r="IC73" s="513"/>
      <c r="ID73" s="513"/>
      <c r="IE73" s="513"/>
      <c r="IF73" s="513"/>
      <c r="IG73" s="513"/>
      <c r="IH73" s="513"/>
      <c r="II73" s="513"/>
    </row>
    <row r="74" spans="1:244" s="514" customFormat="1" ht="31.5" customHeight="1" x14ac:dyDescent="0.2">
      <c r="A74" s="846"/>
      <c r="B74" s="846"/>
      <c r="C74" s="853" t="s">
        <v>1002</v>
      </c>
      <c r="D74" s="854"/>
      <c r="E74" s="855"/>
      <c r="F74" s="856"/>
      <c r="G74" s="856"/>
      <c r="H74" s="857"/>
      <c r="I74" s="856">
        <f>+I75+I76+I77+I81</f>
        <v>20</v>
      </c>
      <c r="J74" s="856">
        <f>+J75+J76+J77+J81</f>
        <v>20</v>
      </c>
      <c r="K74" s="856"/>
      <c r="L74" s="871"/>
      <c r="M74" s="855"/>
      <c r="N74" s="1246"/>
      <c r="O74" s="1247"/>
      <c r="P74" s="1247"/>
      <c r="Q74" s="1247"/>
      <c r="R74" s="1247"/>
      <c r="S74" s="1248"/>
      <c r="T74" s="1216"/>
      <c r="U74" s="847"/>
      <c r="V74" s="847"/>
      <c r="W74" s="847"/>
      <c r="X74" s="847"/>
      <c r="Y74" s="852"/>
      <c r="Z74" s="852"/>
      <c r="AA74" s="852"/>
      <c r="AB74" s="852"/>
      <c r="AC74" s="852"/>
      <c r="AD74" s="852"/>
      <c r="AE74" s="852"/>
      <c r="AF74" s="852"/>
      <c r="AG74" s="1267"/>
      <c r="AH74" s="852"/>
      <c r="AI74" s="852"/>
      <c r="AJ74" s="850"/>
      <c r="AK74" s="845"/>
      <c r="AL74" s="513"/>
      <c r="AM74" s="513"/>
      <c r="AN74" s="513"/>
      <c r="AO74" s="513"/>
      <c r="AP74" s="513"/>
      <c r="AQ74" s="513"/>
      <c r="AR74" s="513"/>
      <c r="AS74" s="513"/>
      <c r="AT74" s="513"/>
      <c r="AU74" s="513"/>
      <c r="AV74" s="513"/>
      <c r="AW74" s="513"/>
      <c r="AX74" s="513"/>
      <c r="AY74" s="513"/>
      <c r="AZ74" s="513"/>
      <c r="BA74" s="513"/>
      <c r="BB74" s="513"/>
      <c r="BC74" s="513"/>
      <c r="BD74" s="513"/>
      <c r="BE74" s="844"/>
      <c r="BF74" s="513"/>
      <c r="BG74" s="513"/>
      <c r="BH74" s="513"/>
      <c r="BI74" s="513"/>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c r="CG74" s="513"/>
      <c r="CH74" s="513"/>
      <c r="CI74" s="513"/>
      <c r="CJ74" s="513"/>
      <c r="CK74" s="513"/>
      <c r="CL74" s="513"/>
      <c r="CM74" s="513"/>
      <c r="CN74" s="513"/>
      <c r="CO74" s="513"/>
      <c r="CP74" s="513"/>
      <c r="CQ74" s="513"/>
      <c r="CR74" s="513"/>
      <c r="CS74" s="513"/>
      <c r="CT74" s="513"/>
      <c r="CU74" s="513"/>
      <c r="CV74" s="513"/>
      <c r="CW74" s="513"/>
      <c r="CX74" s="513"/>
      <c r="CY74" s="513"/>
      <c r="CZ74" s="513"/>
      <c r="DA74" s="513"/>
      <c r="DB74" s="513"/>
      <c r="DC74" s="513"/>
      <c r="DD74" s="513"/>
      <c r="DE74" s="513"/>
      <c r="DF74" s="513"/>
      <c r="DG74" s="513"/>
      <c r="DH74" s="513"/>
      <c r="DI74" s="513"/>
      <c r="DJ74" s="513"/>
      <c r="DK74" s="513"/>
      <c r="DL74" s="513"/>
      <c r="DM74" s="513"/>
      <c r="DN74" s="513"/>
      <c r="DO74" s="513"/>
      <c r="DP74" s="513"/>
      <c r="DQ74" s="513"/>
      <c r="DR74" s="513"/>
      <c r="DS74" s="513"/>
      <c r="DT74" s="513"/>
      <c r="DU74" s="513"/>
      <c r="DV74" s="513"/>
      <c r="DW74" s="513"/>
      <c r="DX74" s="513"/>
      <c r="DY74" s="513"/>
      <c r="DZ74" s="513"/>
      <c r="EA74" s="513"/>
      <c r="EB74" s="513"/>
      <c r="EC74" s="513"/>
      <c r="ED74" s="513"/>
      <c r="EE74" s="513"/>
      <c r="EF74" s="513"/>
      <c r="EG74" s="513"/>
      <c r="EH74" s="513"/>
      <c r="EI74" s="513"/>
      <c r="EJ74" s="513"/>
      <c r="EK74" s="513"/>
      <c r="EL74" s="513"/>
      <c r="EM74" s="513"/>
      <c r="EN74" s="513"/>
      <c r="EO74" s="513"/>
      <c r="EP74" s="513"/>
      <c r="EQ74" s="513"/>
      <c r="ER74" s="513"/>
      <c r="ES74" s="513"/>
      <c r="ET74" s="513"/>
      <c r="EU74" s="513"/>
      <c r="EV74" s="513"/>
      <c r="EW74" s="513"/>
      <c r="EX74" s="513"/>
      <c r="EY74" s="513"/>
      <c r="EZ74" s="513"/>
      <c r="FA74" s="513"/>
      <c r="FB74" s="513"/>
      <c r="FC74" s="513"/>
      <c r="FD74" s="513"/>
      <c r="FE74" s="513"/>
      <c r="FF74" s="513"/>
      <c r="FG74" s="513"/>
      <c r="FH74" s="513"/>
      <c r="FI74" s="513"/>
      <c r="FJ74" s="513"/>
      <c r="FK74" s="513"/>
      <c r="FL74" s="513"/>
      <c r="FM74" s="513"/>
      <c r="FN74" s="513"/>
      <c r="FO74" s="513"/>
      <c r="FP74" s="513"/>
      <c r="FQ74" s="513"/>
      <c r="FR74" s="513"/>
      <c r="FS74" s="513"/>
      <c r="FT74" s="513"/>
      <c r="FU74" s="513"/>
      <c r="FV74" s="513"/>
      <c r="FW74" s="513"/>
      <c r="FX74" s="513"/>
      <c r="FY74" s="513"/>
      <c r="FZ74" s="513"/>
      <c r="GA74" s="513"/>
      <c r="GB74" s="513"/>
      <c r="GC74" s="513"/>
      <c r="GD74" s="513"/>
      <c r="GE74" s="513"/>
      <c r="GF74" s="513"/>
      <c r="GG74" s="513"/>
      <c r="GH74" s="513"/>
      <c r="GI74" s="513"/>
      <c r="GJ74" s="513"/>
      <c r="GK74" s="513"/>
      <c r="GL74" s="513"/>
      <c r="GM74" s="513"/>
      <c r="GN74" s="513"/>
      <c r="GO74" s="513"/>
      <c r="GP74" s="513"/>
      <c r="GQ74" s="513"/>
      <c r="GR74" s="513"/>
      <c r="GS74" s="513"/>
      <c r="GT74" s="513"/>
      <c r="GU74" s="513"/>
      <c r="GV74" s="513"/>
      <c r="GW74" s="513"/>
      <c r="GX74" s="513"/>
      <c r="GY74" s="513"/>
      <c r="GZ74" s="513"/>
      <c r="HA74" s="513"/>
      <c r="HB74" s="513"/>
      <c r="HC74" s="513"/>
      <c r="HD74" s="513"/>
      <c r="HE74" s="513"/>
      <c r="HF74" s="513"/>
      <c r="HG74" s="513"/>
      <c r="HH74" s="513"/>
      <c r="HI74" s="513"/>
      <c r="HJ74" s="513"/>
      <c r="HK74" s="513"/>
      <c r="HL74" s="513"/>
      <c r="HM74" s="513"/>
      <c r="HN74" s="513"/>
      <c r="HO74" s="513"/>
      <c r="HP74" s="513"/>
      <c r="HQ74" s="513"/>
      <c r="HR74" s="513"/>
      <c r="HS74" s="513"/>
      <c r="HT74" s="513"/>
      <c r="HU74" s="513"/>
      <c r="HV74" s="513"/>
      <c r="HW74" s="513"/>
      <c r="HX74" s="513"/>
      <c r="HY74" s="513"/>
      <c r="HZ74" s="513"/>
      <c r="IA74" s="513"/>
      <c r="IB74" s="513"/>
      <c r="IC74" s="513"/>
      <c r="ID74" s="513"/>
      <c r="IE74" s="513"/>
      <c r="IF74" s="513"/>
      <c r="IG74" s="513"/>
      <c r="IH74" s="513"/>
      <c r="II74" s="513"/>
    </row>
    <row r="75" spans="1:244" ht="43.5" customHeight="1" x14ac:dyDescent="0.2">
      <c r="A75" s="815"/>
      <c r="B75" s="569" t="s">
        <v>428</v>
      </c>
      <c r="C75" s="442" t="str">
        <f>IF('M3C 2020-21 Histoir OR hypotez1'!C175="","",'M3C 2020-21 Histoir OR hypotez1'!C175)</f>
        <v>Histoire du monde méditerranéen antique</v>
      </c>
      <c r="D75" s="297" t="s">
        <v>1053</v>
      </c>
      <c r="E75" s="575" t="s">
        <v>130</v>
      </c>
      <c r="F75" s="649"/>
      <c r="G75" s="580" t="s">
        <v>22</v>
      </c>
      <c r="H75" s="296"/>
      <c r="I75" s="297" t="s">
        <v>23</v>
      </c>
      <c r="J75" s="297">
        <v>6</v>
      </c>
      <c r="K75" s="750" t="s">
        <v>1269</v>
      </c>
      <c r="L75" s="752" t="str">
        <f>IF('M3C 2020-21 Histoir OR hypotez1'!L175="","",'M3C 2020-21 Histoir OR hypotez1'!L175)</f>
        <v>21</v>
      </c>
      <c r="M75" s="816">
        <v>25</v>
      </c>
      <c r="N75" s="1234">
        <f>IF('M3C 2020-21 Histoir OR hypotez1'!N175="","",'M3C 2020-21 Histoir OR hypotez1'!N175)</f>
        <v>24</v>
      </c>
      <c r="O75" s="1014"/>
      <c r="P75" s="1014">
        <f>IF('M3C 2020-21 Histoir OR hypotez1'!P175="","",'M3C 2020-21 Histoir OR hypotez1'!P175)</f>
        <v>24</v>
      </c>
      <c r="Q75" s="1014"/>
      <c r="R75" s="1014" t="str">
        <f>IF('M3C 2020-21 Histoir OR hypotez1'!R175="","",'M3C 2020-21 Histoir OR hypotez1'!R175)</f>
        <v/>
      </c>
      <c r="S75" s="1235" t="str">
        <f>IF('M3C 2020-21 Histoir OR hypotez1'!S175="","",'M3C 2020-21 Histoir OR hypotez1'!S175)</f>
        <v/>
      </c>
      <c r="T75" s="1056" t="str">
        <f>IF('M3C 2020-21 Histoir OR hypotez1'!V175="","",'M3C 2020-21 Histoir OR hypotez1'!V175)</f>
        <v>50% CC
50% CT</v>
      </c>
      <c r="U75" s="660" t="str">
        <f>IF('M3C 2020-21 Histoir OR hypotez1'!W175="","",'M3C 2020-21 Histoir OR hypotez1'!W175)</f>
        <v>Mixte</v>
      </c>
      <c r="V75" s="660" t="str">
        <f>IF('M3C 2020-21 Histoir OR hypotez1'!X175="","",'M3C 2020-21 Histoir OR hypotez1'!X175)</f>
        <v>écrit + oral</v>
      </c>
      <c r="W75" s="660" t="str">
        <f>IF('M3C 2020-21 Histoir OR hypotez1'!Y175="","",'M3C 2020-21 Histoir OR hypotez1'!Y175)</f>
        <v>CT = écrit 4h00</v>
      </c>
      <c r="X75" s="402">
        <f>IF('M3C 2020-21 Histoir OR hypotez1'!Z175="","",'M3C 2020-21 Histoir OR hypotez1'!Z175)</f>
        <v>1</v>
      </c>
      <c r="Y75" s="401" t="str">
        <f>IF('M3C 2020-21 Histoir OR hypotez1'!AA175="","",'M3C 2020-21 Histoir OR hypotez1'!AA175)</f>
        <v>CT</v>
      </c>
      <c r="Z75" s="401" t="str">
        <f>IF('M3C 2020-21 Histoir OR hypotez1'!AB175="","",'M3C 2020-21 Histoir OR hypotez1'!AB175)</f>
        <v>écrit</v>
      </c>
      <c r="AA75" s="401" t="str">
        <f>IF('M3C 2020-21 Histoir OR hypotez1'!AC175="","",'M3C 2020-21 Histoir OR hypotez1'!AC175)</f>
        <v>4h00</v>
      </c>
      <c r="AB75" s="746">
        <f>IF('M3C 2020-21 Histoir OR hypotez1'!AF175="","",'M3C 2020-21 Histoir OR hypotez1'!AF175)</f>
        <v>1</v>
      </c>
      <c r="AC75" s="660" t="str">
        <f>IF('M3C 2020-21 Histoir OR hypotez1'!AG175="","",'M3C 2020-21 Histoir OR hypotez1'!AG175)</f>
        <v>CT</v>
      </c>
      <c r="AD75" s="660" t="str">
        <f>IF('M3C 2020-21 Histoir OR hypotez1'!AH175="","",'M3C 2020-21 Histoir OR hypotez1'!AH175)</f>
        <v>écrit</v>
      </c>
      <c r="AE75" s="660" t="str">
        <f>IF('M3C 2020-21 Histoir OR hypotez1'!AI175="","",'M3C 2020-21 Histoir OR hypotez1'!AI175)</f>
        <v>4h00</v>
      </c>
      <c r="AF75" s="402">
        <f>IF('M3C 2020-21 Histoir OR hypotez1'!AJ175="","",'M3C 2020-21 Histoir OR hypotez1'!AJ175)</f>
        <v>1</v>
      </c>
      <c r="AG75" s="1263"/>
      <c r="AH75" s="401" t="str">
        <f>IF('M3C 2020-21 Histoir OR hypotez1'!AK175="","",'M3C 2020-21 Histoir OR hypotez1'!AK175)</f>
        <v>CT</v>
      </c>
      <c r="AI75" s="401" t="str">
        <f>IF('M3C 2020-21 Histoir OR hypotez1'!AL175="","",'M3C 2020-21 Histoir OR hypotez1'!AL175)</f>
        <v>écrit</v>
      </c>
      <c r="AJ75" s="401" t="str">
        <f>IF('M3C 2020-21 Histoir OR hypotez1'!AM175="","",'M3C 2020-21 Histoir OR hypotez1'!AM175)</f>
        <v>4h00</v>
      </c>
      <c r="AK75" s="875" t="str">
        <f>IF('M3C 2020-21 Histoir OR hypotez1'!AN175="","",'M3C 2020-21 Histoir OR hypotez1'!AN175)</f>
        <v>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v>
      </c>
    </row>
    <row r="76" spans="1:244" ht="43.5" customHeight="1" x14ac:dyDescent="0.2">
      <c r="A76" s="815"/>
      <c r="B76" s="569" t="s">
        <v>429</v>
      </c>
      <c r="C76" s="442" t="str">
        <f>IF('M3C 2020-21 Histoir OR hypotez1'!C176="","",'M3C 2020-21 Histoir OR hypotez1'!C176)</f>
        <v>Histoire sociale et culturelle de l’Europe moderne</v>
      </c>
      <c r="D76" s="297" t="s">
        <v>1054</v>
      </c>
      <c r="E76" s="575" t="s">
        <v>130</v>
      </c>
      <c r="F76" s="649"/>
      <c r="G76" s="580" t="s">
        <v>22</v>
      </c>
      <c r="H76" s="296"/>
      <c r="I76" s="297" t="s">
        <v>23</v>
      </c>
      <c r="J76" s="297">
        <v>6</v>
      </c>
      <c r="K76" s="1361" t="s">
        <v>920</v>
      </c>
      <c r="L76" s="752" t="str">
        <f>IF('M3C 2020-21 Histoir OR hypotez1'!L176="","",'M3C 2020-21 Histoir OR hypotez1'!L176)</f>
        <v>22</v>
      </c>
      <c r="M76" s="816">
        <v>25</v>
      </c>
      <c r="N76" s="1234">
        <f>IF('M3C 2020-21 Histoir OR hypotez1'!N176="","",'M3C 2020-21 Histoir OR hypotez1'!N176)</f>
        <v>24</v>
      </c>
      <c r="O76" s="1014"/>
      <c r="P76" s="1014">
        <f>IF('M3C 2020-21 Histoir OR hypotez1'!P176="","",'M3C 2020-21 Histoir OR hypotez1'!P176)</f>
        <v>24</v>
      </c>
      <c r="Q76" s="1014"/>
      <c r="R76" s="1014" t="str">
        <f>IF('M3C 2020-21 Histoir OR hypotez1'!R176="","",'M3C 2020-21 Histoir OR hypotez1'!R176)</f>
        <v/>
      </c>
      <c r="S76" s="1235" t="str">
        <f>IF('M3C 2020-21 Histoir OR hypotez1'!S176="","",'M3C 2020-21 Histoir OR hypotez1'!S176)</f>
        <v/>
      </c>
      <c r="T76" s="1056" t="str">
        <f>IF('M3C 2020-21 Histoir OR hypotez1'!V176="","",'M3C 2020-21 Histoir OR hypotez1'!V176)</f>
        <v>50% CC
50% CT</v>
      </c>
      <c r="U76" s="660" t="str">
        <f>IF('M3C 2020-21 Histoir OR hypotez1'!W176="","",'M3C 2020-21 Histoir OR hypotez1'!W176)</f>
        <v>Mixte</v>
      </c>
      <c r="V76" s="660" t="str">
        <f>IF('M3C 2020-21 Histoir OR hypotez1'!X176="","",'M3C 2020-21 Histoir OR hypotez1'!X176)</f>
        <v>écrit + oral</v>
      </c>
      <c r="W76" s="660" t="str">
        <f>IF('M3C 2020-21 Histoir OR hypotez1'!Y176="","",'M3C 2020-21 Histoir OR hypotez1'!Y176)</f>
        <v>CT = écrit 4h00</v>
      </c>
      <c r="X76" s="402">
        <f>IF('M3C 2020-21 Histoir OR hypotez1'!Z176="","",'M3C 2020-21 Histoir OR hypotez1'!Z176)</f>
        <v>1</v>
      </c>
      <c r="Y76" s="401" t="str">
        <f>IF('M3C 2020-21 Histoir OR hypotez1'!AA176="","",'M3C 2020-21 Histoir OR hypotez1'!AA176)</f>
        <v>CT</v>
      </c>
      <c r="Z76" s="401" t="str">
        <f>IF('M3C 2020-21 Histoir OR hypotez1'!AB176="","",'M3C 2020-21 Histoir OR hypotez1'!AB176)</f>
        <v>écrit</v>
      </c>
      <c r="AA76" s="401" t="str">
        <f>IF('M3C 2020-21 Histoir OR hypotez1'!AC176="","",'M3C 2020-21 Histoir OR hypotez1'!AC176)</f>
        <v>4h00</v>
      </c>
      <c r="AB76" s="746">
        <f>IF('M3C 2020-21 Histoir OR hypotez1'!AF176="","",'M3C 2020-21 Histoir OR hypotez1'!AF176)</f>
        <v>1</v>
      </c>
      <c r="AC76" s="660" t="str">
        <f>IF('M3C 2020-21 Histoir OR hypotez1'!AG176="","",'M3C 2020-21 Histoir OR hypotez1'!AG176)</f>
        <v>CT</v>
      </c>
      <c r="AD76" s="660" t="str">
        <f>IF('M3C 2020-21 Histoir OR hypotez1'!AH176="","",'M3C 2020-21 Histoir OR hypotez1'!AH176)</f>
        <v>écrit</v>
      </c>
      <c r="AE76" s="660" t="str">
        <f>IF('M3C 2020-21 Histoir OR hypotez1'!AI176="","",'M3C 2020-21 Histoir OR hypotez1'!AI176)</f>
        <v>4h00</v>
      </c>
      <c r="AF76" s="402">
        <f>IF('M3C 2020-21 Histoir OR hypotez1'!AJ176="","",'M3C 2020-21 Histoir OR hypotez1'!AJ176)</f>
        <v>1</v>
      </c>
      <c r="AG76" s="1263"/>
      <c r="AH76" s="401" t="str">
        <f>IF('M3C 2020-21 Histoir OR hypotez1'!AK176="","",'M3C 2020-21 Histoir OR hypotez1'!AK176)</f>
        <v>CT</v>
      </c>
      <c r="AI76" s="401" t="str">
        <f>IF('M3C 2020-21 Histoir OR hypotez1'!AL176="","",'M3C 2020-21 Histoir OR hypotez1'!AL176)</f>
        <v>écrit</v>
      </c>
      <c r="AJ76" s="401" t="str">
        <f>IF('M3C 2020-21 Histoir OR hypotez1'!AM176="","",'M3C 2020-21 Histoir OR hypotez1'!AM176)</f>
        <v>4h00</v>
      </c>
      <c r="AK76" s="875" t="str">
        <f>IF('M3C 2020-21 Histoir OR hypotez1'!AN176="","",'M3C 2020-21 Histoir OR hypotez1'!AN176)</f>
        <v>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v>
      </c>
    </row>
    <row r="77" spans="1:244" s="521" customFormat="1" ht="28.5" customHeight="1" x14ac:dyDescent="0.2">
      <c r="A77" s="524" t="s">
        <v>999</v>
      </c>
      <c r="B77" s="524" t="s">
        <v>508</v>
      </c>
      <c r="C77" s="525" t="str">
        <f>+'M3C 2020-21 Histoir OR hypotez1'!C183</f>
        <v>Les outils de l’historien 1 (2 UE au choix parmi 3)</v>
      </c>
      <c r="D77" s="526"/>
      <c r="E77" s="748" t="s">
        <v>726</v>
      </c>
      <c r="F77" s="526"/>
      <c r="G77" s="527" t="s">
        <v>22</v>
      </c>
      <c r="H77" s="528" t="s">
        <v>1001</v>
      </c>
      <c r="I77" s="529">
        <f>+I78+I79</f>
        <v>6</v>
      </c>
      <c r="J77" s="529">
        <f>+J78+J79</f>
        <v>6</v>
      </c>
      <c r="K77" s="529"/>
      <c r="L77" s="861"/>
      <c r="M77" s="599"/>
      <c r="N77" s="1236"/>
      <c r="O77" s="1020"/>
      <c r="P77" s="1020"/>
      <c r="Q77" s="1020"/>
      <c r="R77" s="1237"/>
      <c r="S77" s="1238"/>
      <c r="T77" s="1212"/>
      <c r="U77" s="532"/>
      <c r="V77" s="532"/>
      <c r="W77" s="533"/>
      <c r="X77" s="534"/>
      <c r="Y77" s="534"/>
      <c r="Z77" s="534"/>
      <c r="AA77" s="535"/>
      <c r="AB77" s="534"/>
      <c r="AC77" s="534"/>
      <c r="AD77" s="534"/>
      <c r="AE77" s="535"/>
      <c r="AF77" s="534"/>
      <c r="AG77" s="1264"/>
      <c r="AH77" s="534"/>
      <c r="AI77" s="534"/>
      <c r="AJ77" s="757"/>
      <c r="AK77" s="754"/>
    </row>
    <row r="78" spans="1:244" ht="30.75" customHeight="1" x14ac:dyDescent="0.2">
      <c r="A78" s="294"/>
      <c r="B78" s="294" t="s">
        <v>509</v>
      </c>
      <c r="C78" s="308" t="str">
        <f>+'M3C 2020-21 Histoir OR hypotez1'!C185</f>
        <v>Iconographie médiévale S5</v>
      </c>
      <c r="D78" s="297" t="s">
        <v>1055</v>
      </c>
      <c r="E78" s="297" t="s">
        <v>130</v>
      </c>
      <c r="F78" s="313"/>
      <c r="G78" s="297" t="s">
        <v>22</v>
      </c>
      <c r="H78" s="296"/>
      <c r="I78" s="297" t="s">
        <v>30</v>
      </c>
      <c r="J78" s="297">
        <v>3</v>
      </c>
      <c r="K78" s="842" t="str">
        <f>IF('M3C 2020-21 Histoir OR hypotez1'!K185="","",'M3C 2020-21 Histoir OR hypotez1'!K185)</f>
        <v>FAURE Philippe</v>
      </c>
      <c r="L78" s="843" t="str">
        <f>IF('M3C 2020-21 Histoir OR hypotez1'!L185="","",'M3C 2020-21 Histoir OR hypotez1'!L185)</f>
        <v>21</v>
      </c>
      <c r="M78" s="816">
        <v>25</v>
      </c>
      <c r="N78" s="1234" t="str">
        <f>IF('M3C 2020-21 Histoir OR hypotez1'!N185="","",'M3C 2020-21 Histoir OR hypotez1'!N185)</f>
        <v/>
      </c>
      <c r="O78" s="1014"/>
      <c r="P78" s="1014">
        <f>IF('M3C 2020-21 Histoir OR hypotez1'!P185="","",'M3C 2020-21 Histoir OR hypotez1'!P185)</f>
        <v>24</v>
      </c>
      <c r="Q78" s="1014"/>
      <c r="R78" s="1014" t="str">
        <f>IF('M3C 2020-21 Histoir OR hypotez1'!R185="","",'M3C 2020-21 Histoir OR hypotez1'!R185)</f>
        <v/>
      </c>
      <c r="S78" s="1235" t="str">
        <f>IF('M3C 2020-21 Histoir OR hypotez1'!S185="","",'M3C 2020-21 Histoir OR hypotez1'!S185)</f>
        <v/>
      </c>
      <c r="T78" s="1087" t="str">
        <f>IF('M3C 2020-21 Histoir OR hypotez1'!V185="","",'M3C 2020-21 Histoir OR hypotez1'!V185)</f>
        <v>50% CC
50% CT</v>
      </c>
      <c r="U78" s="640" t="str">
        <f>IF('M3C 2020-21 Histoir OR hypotez1'!W185="","",'M3C 2020-21 Histoir OR hypotez1'!W185)</f>
        <v>Mixte</v>
      </c>
      <c r="V78" s="640" t="str">
        <f>IF('M3C 2020-21 Histoir OR hypotez1'!X185="","",'M3C 2020-21 Histoir OR hypotez1'!X185)</f>
        <v>écrit + oral</v>
      </c>
      <c r="W78" s="640" t="str">
        <f>IF('M3C 2020-21 Histoir OR hypotez1'!Y185="","",'M3C 2020-21 Histoir OR hypotez1'!Y185)</f>
        <v>CT : 2h00</v>
      </c>
      <c r="X78" s="400">
        <f>IF('M3C 2020-21 Histoir OR hypotez1'!Z185="","",'M3C 2020-21 Histoir OR hypotez1'!Z185)</f>
        <v>1</v>
      </c>
      <c r="Y78" s="386" t="str">
        <f>IF('M3C 2020-21 Histoir OR hypotez1'!AA185="","",'M3C 2020-21 Histoir OR hypotez1'!AA185)</f>
        <v>CT</v>
      </c>
      <c r="Z78" s="386" t="str">
        <f>IF('M3C 2020-21 Histoir OR hypotez1'!AB185="","",'M3C 2020-21 Histoir OR hypotez1'!AB185)</f>
        <v>écrit</v>
      </c>
      <c r="AA78" s="386" t="str">
        <f>IF('M3C 2020-21 Histoir OR hypotez1'!AC185="","",'M3C 2020-21 Histoir OR hypotez1'!AC185)</f>
        <v>2h00</v>
      </c>
      <c r="AB78" s="747">
        <f>IF('M3C 2020-21 Histoir OR hypotez1'!AF185="","",'M3C 2020-21 Histoir OR hypotez1'!AF185)</f>
        <v>1</v>
      </c>
      <c r="AC78" s="640" t="str">
        <f>IF('M3C 2020-21 Histoir OR hypotez1'!AG185="","",'M3C 2020-21 Histoir OR hypotez1'!AG185)</f>
        <v>CT</v>
      </c>
      <c r="AD78" s="640" t="str">
        <f>IF('M3C 2020-21 Histoir OR hypotez1'!AH185="","",'M3C 2020-21 Histoir OR hypotez1'!AH185)</f>
        <v>écrit</v>
      </c>
      <c r="AE78" s="640" t="str">
        <f>IF('M3C 2020-21 Histoir OR hypotez1'!AI185="","",'M3C 2020-21 Histoir OR hypotez1'!AI185)</f>
        <v>2h00</v>
      </c>
      <c r="AF78" s="400">
        <f>IF('M3C 2020-21 Histoir OR hypotez1'!AJ185="","",'M3C 2020-21 Histoir OR hypotez1'!AJ185)</f>
        <v>1</v>
      </c>
      <c r="AG78" s="1266"/>
      <c r="AH78" s="386" t="str">
        <f>IF('M3C 2020-21 Histoir OR hypotez1'!AK185="","",'M3C 2020-21 Histoir OR hypotez1'!AK185)</f>
        <v>CT</v>
      </c>
      <c r="AI78" s="386" t="str">
        <f>IF('M3C 2020-21 Histoir OR hypotez1'!AL185="","",'M3C 2020-21 Histoir OR hypotez1'!AL185)</f>
        <v>écrit</v>
      </c>
      <c r="AJ78" s="758" t="str">
        <f>IF('M3C 2020-21 Histoir OR hypotez1'!AM185="","",'M3C 2020-21 Histoir OR hypotez1'!AM185)</f>
        <v>2h00</v>
      </c>
      <c r="AK78" s="875" t="str">
        <f>IF('M3C 2020-21 Histoir OR hypotez1'!AN185="","",'M3C 2020-21 Histoir OR hypotez1'!AN185)</f>
        <v>Approche de la culture visuelle de l'Occident médiéval et initiation aux méthodes d'analyse et à l'interprétation des images médiévales, à partir de l'étude de documents (enluminures, peintures, sculptures, ivoires…).</v>
      </c>
    </row>
    <row r="79" spans="1:244" ht="30.75" customHeight="1" x14ac:dyDescent="0.2">
      <c r="A79" s="294"/>
      <c r="B79" s="294" t="s">
        <v>510</v>
      </c>
      <c r="C79" s="308" t="str">
        <f>+'M3C 2020-21 Histoir OR hypotez1'!C186</f>
        <v>Latin S5</v>
      </c>
      <c r="D79" s="297" t="s">
        <v>1056</v>
      </c>
      <c r="E79" s="297" t="s">
        <v>130</v>
      </c>
      <c r="F79" s="313"/>
      <c r="G79" s="297" t="s">
        <v>22</v>
      </c>
      <c r="H79" s="296"/>
      <c r="I79" s="297" t="s">
        <v>30</v>
      </c>
      <c r="J79" s="297">
        <v>3</v>
      </c>
      <c r="K79" s="842" t="str">
        <f>IF('M3C 2020-21 Histoir OR hypotez1'!K186="","",'M3C 2020-21 Histoir OR hypotez1'!K186)</f>
        <v>CALTOT Pierre-Alain</v>
      </c>
      <c r="L79" s="843" t="str">
        <f>IF('M3C 2020-21 Histoir OR hypotez1'!L186="","",'M3C 2020-21 Histoir OR hypotez1'!L186)</f>
        <v>08</v>
      </c>
      <c r="M79" s="816">
        <v>25</v>
      </c>
      <c r="N79" s="1234" t="str">
        <f>IF('M3C 2020-21 Histoir OR hypotez1'!N186="","",'M3C 2020-21 Histoir OR hypotez1'!N186)</f>
        <v/>
      </c>
      <c r="O79" s="1014"/>
      <c r="P79" s="1014">
        <f>IF('M3C 2020-21 Histoir OR hypotez1'!P186="","",'M3C 2020-21 Histoir OR hypotez1'!P186)</f>
        <v>24</v>
      </c>
      <c r="Q79" s="1014"/>
      <c r="R79" s="1014" t="str">
        <f>IF('M3C 2020-21 Histoir OR hypotez1'!R186="","",'M3C 2020-21 Histoir OR hypotez1'!R186)</f>
        <v/>
      </c>
      <c r="S79" s="1235" t="str">
        <f>IF('M3C 2020-21 Histoir OR hypotez1'!S186="","",'M3C 2020-21 Histoir OR hypotez1'!S186)</f>
        <v/>
      </c>
      <c r="T79" s="1087">
        <f>IF('M3C 2020-21 Histoir OR hypotez1'!V186="","",'M3C 2020-21 Histoir OR hypotez1'!V186)</f>
        <v>1</v>
      </c>
      <c r="U79" s="640" t="str">
        <f>IF('M3C 2020-21 Histoir OR hypotez1'!W186="","",'M3C 2020-21 Histoir OR hypotez1'!W186)</f>
        <v>CC</v>
      </c>
      <c r="V79" s="640" t="str">
        <f>IF('M3C 2020-21 Histoir OR hypotez1'!X186="","",'M3C 2020-21 Histoir OR hypotez1'!X186)</f>
        <v/>
      </c>
      <c r="W79" s="640" t="str">
        <f>IF('M3C 2020-21 Histoir OR hypotez1'!Y186="","",'M3C 2020-21 Histoir OR hypotez1'!Y186)</f>
        <v/>
      </c>
      <c r="X79" s="400">
        <f>IF('M3C 2020-21 Histoir OR hypotez1'!Z186="","",'M3C 2020-21 Histoir OR hypotez1'!Z186)</f>
        <v>1</v>
      </c>
      <c r="Y79" s="386" t="str">
        <f>IF('M3C 2020-21 Histoir OR hypotez1'!AA186="","",'M3C 2020-21 Histoir OR hypotez1'!AA186)</f>
        <v>CT</v>
      </c>
      <c r="Z79" s="386" t="str">
        <f>IF('M3C 2020-21 Histoir OR hypotez1'!AB186="","",'M3C 2020-21 Histoir OR hypotez1'!AB186)</f>
        <v>écrit</v>
      </c>
      <c r="AA79" s="386" t="str">
        <f>IF('M3C 2020-21 Histoir OR hypotez1'!AC186="","",'M3C 2020-21 Histoir OR hypotez1'!AC186)</f>
        <v>2h00</v>
      </c>
      <c r="AB79" s="747">
        <f>IF('M3C 2020-21 Histoir OR hypotez1'!AF186="","",'M3C 2020-21 Histoir OR hypotez1'!AF186)</f>
        <v>1</v>
      </c>
      <c r="AC79" s="640" t="str">
        <f>IF('M3C 2020-21 Histoir OR hypotez1'!AG186="","",'M3C 2020-21 Histoir OR hypotez1'!AG186)</f>
        <v>CT</v>
      </c>
      <c r="AD79" s="640" t="str">
        <f>IF('M3C 2020-21 Histoir OR hypotez1'!AH186="","",'M3C 2020-21 Histoir OR hypotez1'!AH186)</f>
        <v>écrit</v>
      </c>
      <c r="AE79" s="640" t="str">
        <f>IF('M3C 2020-21 Histoir OR hypotez1'!AI186="","",'M3C 2020-21 Histoir OR hypotez1'!AI186)</f>
        <v>2h00</v>
      </c>
      <c r="AF79" s="400">
        <f>IF('M3C 2020-21 Histoir OR hypotez1'!AJ186="","",'M3C 2020-21 Histoir OR hypotez1'!AJ186)</f>
        <v>1</v>
      </c>
      <c r="AG79" s="1266"/>
      <c r="AH79" s="386" t="str">
        <f>IF('M3C 2020-21 Histoir OR hypotez1'!AK186="","",'M3C 2020-21 Histoir OR hypotez1'!AK186)</f>
        <v>CT</v>
      </c>
      <c r="AI79" s="386" t="str">
        <f>IF('M3C 2020-21 Histoir OR hypotez1'!AL186="","",'M3C 2020-21 Histoir OR hypotez1'!AL186)</f>
        <v>écrit</v>
      </c>
      <c r="AJ79" s="758" t="str">
        <f>IF('M3C 2020-21 Histoir OR hypotez1'!AM186="","",'M3C 2020-21 Histoir OR hypotez1'!AM186)</f>
        <v>2h00</v>
      </c>
      <c r="AK79" s="875" t="str">
        <f>IF('M3C 2020-21 Histoir OR hypotez1'!AN186="","",'M3C 2020-21 Histoir OR hypotez1'!AN186)</f>
        <v>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v>
      </c>
    </row>
    <row r="80" spans="1:244" s="837" customFormat="1" ht="12" customHeight="1" x14ac:dyDescent="0.2">
      <c r="A80" s="778"/>
      <c r="B80" s="778"/>
      <c r="C80" s="451"/>
      <c r="D80" s="405"/>
      <c r="E80" s="406"/>
      <c r="F80" s="406"/>
      <c r="G80" s="406"/>
      <c r="H80" s="407"/>
      <c r="I80" s="405"/>
      <c r="J80" s="405"/>
      <c r="K80" s="408"/>
      <c r="L80" s="872"/>
      <c r="M80" s="835"/>
      <c r="N80" s="1249"/>
      <c r="O80" s="1250"/>
      <c r="P80" s="1250"/>
      <c r="Q80" s="1250"/>
      <c r="R80" s="1251"/>
      <c r="S80" s="1252"/>
      <c r="T80" s="1217"/>
      <c r="U80" s="410"/>
      <c r="V80" s="410"/>
      <c r="W80" s="410"/>
      <c r="X80" s="410"/>
      <c r="Y80" s="410"/>
      <c r="Z80" s="410"/>
      <c r="AA80" s="410"/>
      <c r="AB80" s="410"/>
      <c r="AC80" s="410"/>
      <c r="AD80" s="410"/>
      <c r="AE80" s="410"/>
      <c r="AF80" s="410"/>
      <c r="AG80" s="410"/>
      <c r="AH80" s="410"/>
      <c r="AI80" s="410"/>
      <c r="AJ80" s="760"/>
      <c r="AK80" s="876"/>
      <c r="AL80" s="836"/>
      <c r="AM80" s="836"/>
      <c r="AN80" s="836"/>
      <c r="AO80" s="836"/>
      <c r="AP80" s="836"/>
      <c r="AQ80" s="836"/>
      <c r="AR80" s="836"/>
      <c r="AS80" s="836"/>
      <c r="AT80" s="836"/>
      <c r="AU80" s="836"/>
      <c r="AV80" s="836"/>
      <c r="AW80" s="836"/>
      <c r="AX80" s="836"/>
      <c r="AY80" s="836"/>
      <c r="AZ80" s="836"/>
      <c r="BA80" s="836"/>
      <c r="BB80" s="836"/>
      <c r="BC80" s="836"/>
      <c r="BD80" s="836"/>
      <c r="BE80" s="836"/>
      <c r="BF80" s="836"/>
      <c r="BG80" s="836"/>
      <c r="BH80" s="836"/>
      <c r="BI80" s="836"/>
      <c r="BJ80" s="836"/>
      <c r="BK80" s="836"/>
      <c r="BL80" s="836"/>
      <c r="BM80" s="836"/>
      <c r="BN80" s="836"/>
      <c r="BO80" s="836"/>
      <c r="BP80" s="836"/>
      <c r="BQ80" s="836"/>
      <c r="BR80" s="836"/>
      <c r="BS80" s="836"/>
      <c r="BT80" s="836"/>
      <c r="BU80" s="836"/>
      <c r="BV80" s="836"/>
      <c r="BW80" s="836"/>
      <c r="BX80" s="836"/>
      <c r="BY80" s="836"/>
      <c r="BZ80" s="836"/>
      <c r="CA80" s="836"/>
      <c r="CB80" s="836"/>
      <c r="CC80" s="836"/>
      <c r="CD80" s="836"/>
      <c r="CE80" s="836"/>
      <c r="CF80" s="836"/>
      <c r="CG80" s="836"/>
      <c r="CH80" s="836"/>
      <c r="CI80" s="836"/>
      <c r="CJ80" s="836"/>
      <c r="CK80" s="836"/>
      <c r="CL80" s="836"/>
      <c r="CM80" s="836"/>
      <c r="CN80" s="836"/>
      <c r="CO80" s="836"/>
      <c r="CP80" s="836"/>
      <c r="CQ80" s="836"/>
      <c r="CR80" s="836"/>
      <c r="CS80" s="836"/>
      <c r="CT80" s="836"/>
      <c r="CU80" s="836"/>
      <c r="CV80" s="836"/>
      <c r="CW80" s="836"/>
      <c r="CX80" s="836"/>
      <c r="CY80" s="836"/>
      <c r="CZ80" s="836"/>
      <c r="DA80" s="836"/>
      <c r="DB80" s="836"/>
      <c r="DC80" s="836"/>
      <c r="DD80" s="836"/>
      <c r="DE80" s="836"/>
      <c r="DF80" s="836"/>
      <c r="DG80" s="836"/>
      <c r="DH80" s="836"/>
      <c r="DI80" s="836"/>
      <c r="DJ80" s="836"/>
      <c r="DK80" s="836"/>
      <c r="DL80" s="836"/>
      <c r="DM80" s="836"/>
      <c r="DN80" s="836"/>
      <c r="DO80" s="836"/>
      <c r="DP80" s="836"/>
      <c r="DQ80" s="836"/>
      <c r="DR80" s="836"/>
      <c r="DS80" s="836"/>
      <c r="DT80" s="836"/>
      <c r="DU80" s="836"/>
      <c r="DV80" s="836"/>
      <c r="DW80" s="836"/>
      <c r="DX80" s="836"/>
      <c r="DY80" s="836"/>
      <c r="DZ80" s="836"/>
      <c r="EA80" s="836"/>
      <c r="EB80" s="836"/>
      <c r="EC80" s="836"/>
      <c r="ED80" s="836"/>
      <c r="EE80" s="836"/>
      <c r="EF80" s="836"/>
      <c r="EG80" s="836"/>
      <c r="EH80" s="836"/>
      <c r="EI80" s="836"/>
      <c r="EJ80" s="836"/>
      <c r="EK80" s="836"/>
      <c r="EL80" s="836"/>
      <c r="EM80" s="836"/>
      <c r="EN80" s="836"/>
      <c r="EO80" s="836"/>
      <c r="EP80" s="836"/>
      <c r="EQ80" s="836"/>
      <c r="ER80" s="836"/>
      <c r="ES80" s="836"/>
      <c r="ET80" s="836"/>
      <c r="EU80" s="836"/>
      <c r="EV80" s="836"/>
      <c r="EW80" s="836"/>
      <c r="EX80" s="836"/>
      <c r="EY80" s="836"/>
      <c r="EZ80" s="836"/>
      <c r="FA80" s="836"/>
      <c r="FB80" s="836"/>
      <c r="FC80" s="836"/>
      <c r="FD80" s="836"/>
      <c r="FE80" s="836"/>
      <c r="FF80" s="836"/>
      <c r="FG80" s="836"/>
      <c r="FH80" s="836"/>
      <c r="FI80" s="836"/>
      <c r="FJ80" s="836"/>
      <c r="FK80" s="836"/>
      <c r="FL80" s="836"/>
      <c r="FM80" s="836"/>
      <c r="FN80" s="836"/>
      <c r="FO80" s="836"/>
      <c r="FP80" s="836"/>
      <c r="FQ80" s="836"/>
      <c r="FR80" s="836"/>
      <c r="FS80" s="836"/>
      <c r="FT80" s="836"/>
      <c r="FU80" s="836"/>
      <c r="FV80" s="836"/>
      <c r="FW80" s="836"/>
      <c r="FX80" s="836"/>
      <c r="FY80" s="836"/>
      <c r="FZ80" s="836"/>
      <c r="GA80" s="836"/>
      <c r="GB80" s="836"/>
      <c r="GC80" s="836"/>
      <c r="GD80" s="836"/>
      <c r="GE80" s="836"/>
      <c r="GF80" s="836"/>
      <c r="GG80" s="836"/>
      <c r="GH80" s="836"/>
      <c r="GI80" s="836"/>
      <c r="GJ80" s="836"/>
      <c r="GK80" s="836"/>
      <c r="GL80" s="836"/>
      <c r="GM80" s="836"/>
      <c r="GN80" s="836"/>
      <c r="GO80" s="836"/>
      <c r="GP80" s="836"/>
      <c r="GQ80" s="836"/>
      <c r="GR80" s="836"/>
      <c r="GS80" s="836"/>
      <c r="GT80" s="836"/>
      <c r="GU80" s="836"/>
      <c r="GV80" s="836"/>
      <c r="GW80" s="836"/>
      <c r="GX80" s="836"/>
      <c r="GY80" s="836"/>
      <c r="GZ80" s="836"/>
      <c r="HA80" s="836"/>
      <c r="HB80" s="836"/>
      <c r="HC80" s="836"/>
      <c r="HD80" s="836"/>
      <c r="HE80" s="836"/>
      <c r="HF80" s="836"/>
      <c r="HG80" s="836"/>
      <c r="HH80" s="836"/>
      <c r="HI80" s="836"/>
      <c r="HJ80" s="836"/>
      <c r="HK80" s="836"/>
      <c r="HL80" s="836"/>
      <c r="HM80" s="836"/>
      <c r="HN80" s="836"/>
      <c r="HO80" s="836"/>
      <c r="HP80" s="836"/>
      <c r="HQ80" s="836"/>
      <c r="HR80" s="836"/>
      <c r="HS80" s="836"/>
      <c r="HT80" s="836"/>
      <c r="HU80" s="836"/>
      <c r="HV80" s="836"/>
      <c r="HW80" s="836"/>
      <c r="HX80" s="836"/>
      <c r="HY80" s="836"/>
      <c r="HZ80" s="836"/>
      <c r="IA80" s="836"/>
      <c r="IB80" s="836"/>
      <c r="IC80" s="836"/>
      <c r="ID80" s="836"/>
      <c r="IE80" s="836"/>
      <c r="IF80" s="836"/>
      <c r="IG80" s="836"/>
      <c r="IH80" s="836"/>
      <c r="II80" s="836"/>
      <c r="IJ80" s="836"/>
    </row>
    <row r="81" spans="1:244" s="521" customFormat="1" ht="28.5" customHeight="1" x14ac:dyDescent="0.2">
      <c r="A81" s="524" t="s">
        <v>1083</v>
      </c>
      <c r="B81" s="524" t="s">
        <v>1084</v>
      </c>
      <c r="C81" s="525" t="str">
        <f>+'M3C 2020-21 Histoir OR hypotez1'!C177</f>
        <v>Choix langue vivante S5</v>
      </c>
      <c r="D81" s="526"/>
      <c r="E81" s="748" t="s">
        <v>216</v>
      </c>
      <c r="F81" s="526"/>
      <c r="G81" s="527" t="s">
        <v>41</v>
      </c>
      <c r="H81" s="528" t="s">
        <v>1000</v>
      </c>
      <c r="I81" s="529">
        <v>2</v>
      </c>
      <c r="J81" s="529">
        <v>2</v>
      </c>
      <c r="K81" s="529"/>
      <c r="L81" s="861"/>
      <c r="M81" s="599"/>
      <c r="N81" s="1236"/>
      <c r="O81" s="1020"/>
      <c r="P81" s="1020"/>
      <c r="Q81" s="1020"/>
      <c r="R81" s="1237"/>
      <c r="S81" s="1238"/>
      <c r="T81" s="1212"/>
      <c r="U81" s="532"/>
      <c r="V81" s="532"/>
      <c r="W81" s="533"/>
      <c r="X81" s="534"/>
      <c r="Y81" s="534"/>
      <c r="Z81" s="534"/>
      <c r="AA81" s="535"/>
      <c r="AB81" s="534"/>
      <c r="AC81" s="534"/>
      <c r="AD81" s="534"/>
      <c r="AE81" s="535"/>
      <c r="AF81" s="534"/>
      <c r="AG81" s="1264"/>
      <c r="AH81" s="534"/>
      <c r="AI81" s="534"/>
      <c r="AJ81" s="757"/>
      <c r="AK81" s="877"/>
    </row>
    <row r="82" spans="1:244" ht="30.75" customHeight="1" x14ac:dyDescent="0.2">
      <c r="A82" s="294"/>
      <c r="B82" s="294" t="s">
        <v>430</v>
      </c>
      <c r="C82" s="308" t="str">
        <f>IF('M3C 2020-21 Histoir OR hypotez1'!C179="","",'M3C 2020-21 Histoir OR hypotez1'!C179)</f>
        <v>Anglais S5</v>
      </c>
      <c r="D82" s="297" t="s">
        <v>1051</v>
      </c>
      <c r="E82" s="297" t="s">
        <v>675</v>
      </c>
      <c r="F82" s="313"/>
      <c r="G82" s="297" t="str">
        <f>IF('M3C 2020-21 Histoir OR hypotez1'!G179="","",'M3C 2020-21 Histoir OR hypotez1'!G179)</f>
        <v>LLCER</v>
      </c>
      <c r="H82" s="296"/>
      <c r="I82" s="297" t="s">
        <v>56</v>
      </c>
      <c r="J82" s="297">
        <v>2</v>
      </c>
      <c r="K82" s="842" t="str">
        <f>IF('M3C 2020-21 Histoir OR hypotez1'!K179="","",'M3C 2020-21 Histoir OR hypotez1'!K179)</f>
        <v>SOTTEAU Emilie</v>
      </c>
      <c r="L82" s="843">
        <f>IF('M3C 2020-21 Histoir OR hypotez1'!L179="","",'M3C 2020-21 Histoir OR hypotez1'!L179)</f>
        <v>11</v>
      </c>
      <c r="M82" s="816">
        <v>15</v>
      </c>
      <c r="N82" s="1234" t="str">
        <f>IF('M3C 2020-21 Histoir OR hypotez1'!N179="","",'M3C 2020-21 Histoir OR hypotez1'!N179)</f>
        <v/>
      </c>
      <c r="O82" s="1014"/>
      <c r="P82" s="1014">
        <f>IF('M3C 2020-21 Histoir OR hypotez1'!P179="","",'M3C 2020-21 Histoir OR hypotez1'!P179)</f>
        <v>18</v>
      </c>
      <c r="Q82" s="1014"/>
      <c r="R82" s="1014" t="str">
        <f>IF('M3C 2020-21 Histoir OR hypotez1'!R179="","",'M3C 2020-21 Histoir OR hypotez1'!R179)</f>
        <v/>
      </c>
      <c r="S82" s="1235" t="str">
        <f>IF('M3C 2020-21 Histoir OR hypotez1'!S179="","",'M3C 2020-21 Histoir OR hypotez1'!S179)</f>
        <v/>
      </c>
      <c r="T82" s="1087">
        <f>IF('M3C 2020-21 Histoir OR hypotez1'!V179="","",'M3C 2020-21 Histoir OR hypotez1'!V179)</f>
        <v>1</v>
      </c>
      <c r="U82" s="640" t="str">
        <f>IF('M3C 2020-21 Histoir OR hypotez1'!W179="","",'M3C 2020-21 Histoir OR hypotez1'!W179)</f>
        <v>CC</v>
      </c>
      <c r="V82" s="640" t="str">
        <f>IF('M3C 2020-21 Histoir OR hypotez1'!X179="","",'M3C 2020-21 Histoir OR hypotez1'!X179)</f>
        <v/>
      </c>
      <c r="W82" s="640" t="str">
        <f>IF('M3C 2020-21 Histoir OR hypotez1'!Y179="","",'M3C 2020-21 Histoir OR hypotez1'!Y179)</f>
        <v/>
      </c>
      <c r="X82" s="400">
        <f>IF('M3C 2020-21 Histoir OR hypotez1'!Z179="","",'M3C 2020-21 Histoir OR hypotez1'!Z179)</f>
        <v>1</v>
      </c>
      <c r="Y82" s="386" t="str">
        <f>IF('M3C 2020-21 Histoir OR hypotez1'!AA179="","",'M3C 2020-21 Histoir OR hypotez1'!AA179)</f>
        <v>CT</v>
      </c>
      <c r="Z82" s="386" t="str">
        <f>IF('M3C 2020-21 Histoir OR hypotez1'!AB179="","",'M3C 2020-21 Histoir OR hypotez1'!AB179)</f>
        <v>Ecrit</v>
      </c>
      <c r="AA82" s="386" t="str">
        <f>IF('M3C 2020-21 Histoir OR hypotez1'!AC179="","",'M3C 2020-21 Histoir OR hypotez1'!AC179)</f>
        <v>2h00</v>
      </c>
      <c r="AB82" s="747">
        <f>IF('M3C 2020-21 Histoir OR hypotez1'!AF179="","",'M3C 2020-21 Histoir OR hypotez1'!AF179)</f>
        <v>1</v>
      </c>
      <c r="AC82" s="640" t="str">
        <f>IF('M3C 2020-21 Histoir OR hypotez1'!AG179="","",'M3C 2020-21 Histoir OR hypotez1'!AG179)</f>
        <v>CT</v>
      </c>
      <c r="AD82" s="640" t="str">
        <f>IF('M3C 2020-21 Histoir OR hypotez1'!AH179="","",'M3C 2020-21 Histoir OR hypotez1'!AH179)</f>
        <v>Ecrit</v>
      </c>
      <c r="AE82" s="640" t="str">
        <f>IF('M3C 2020-21 Histoir OR hypotez1'!AI179="","",'M3C 2020-21 Histoir OR hypotez1'!AI179)</f>
        <v>2h00</v>
      </c>
      <c r="AF82" s="400">
        <f>IF('M3C 2020-21 Histoir OR hypotez1'!AJ179="","",'M3C 2020-21 Histoir OR hypotez1'!AJ179)</f>
        <v>1</v>
      </c>
      <c r="AG82" s="1266"/>
      <c r="AH82" s="386" t="str">
        <f>IF('M3C 2020-21 Histoir OR hypotez1'!AK179="","",'M3C 2020-21 Histoir OR hypotez1'!AK179)</f>
        <v>CT</v>
      </c>
      <c r="AI82" s="386" t="str">
        <f>IF('M3C 2020-21 Histoir OR hypotez1'!AL179="","",'M3C 2020-21 Histoir OR hypotez1'!AL179)</f>
        <v>Ecrit</v>
      </c>
      <c r="AJ82" s="758" t="str">
        <f>IF('M3C 2020-21 Histoir OR hypotez1'!AM179="","",'M3C 2020-21 Histoir OR hypotez1'!AM179)</f>
        <v>2h00</v>
      </c>
      <c r="AK82" s="875" t="str">
        <f>IF('M3C 2020-21 Histoir OR hypotez1'!AN179="","",'M3C 2020-21 Histoir OR hypotez1'!AN179)</f>
        <v>Pratique orale et écrite de langue vivante non spécialiste.</v>
      </c>
    </row>
    <row r="83" spans="1:244" ht="30.75" customHeight="1" x14ac:dyDescent="0.2">
      <c r="A83" s="294"/>
      <c r="B83" s="294" t="s">
        <v>431</v>
      </c>
      <c r="C83" s="308" t="str">
        <f>IF('M3C 2020-21 Histoir OR hypotez1'!C180="","",'M3C 2020-21 Histoir OR hypotez1'!C180)</f>
        <v>Espagnol S5</v>
      </c>
      <c r="D83" s="297" t="s">
        <v>1052</v>
      </c>
      <c r="E83" s="297" t="s">
        <v>675</v>
      </c>
      <c r="F83" s="313"/>
      <c r="G83" s="297" t="str">
        <f>IF('M3C 2020-21 Histoir OR hypotez1'!G180="","",'M3C 2020-21 Histoir OR hypotez1'!G180)</f>
        <v>LLCER</v>
      </c>
      <c r="H83" s="296"/>
      <c r="I83" s="297" t="s">
        <v>56</v>
      </c>
      <c r="J83" s="297">
        <v>2</v>
      </c>
      <c r="K83" s="842" t="str">
        <f>IF('M3C 2020-21 Histoir OR hypotez1'!K180="","",'M3C 2020-21 Histoir OR hypotez1'!K180)</f>
        <v>EYMAR Marcos</v>
      </c>
      <c r="L83" s="843">
        <f>IF('M3C 2020-21 Histoir OR hypotez1'!L180="","",'M3C 2020-21 Histoir OR hypotez1'!L180)</f>
        <v>14</v>
      </c>
      <c r="M83" s="816">
        <v>10</v>
      </c>
      <c r="N83" s="1234" t="str">
        <f>IF('M3C 2020-21 Histoir OR hypotez1'!N180="","",'M3C 2020-21 Histoir OR hypotez1'!N180)</f>
        <v/>
      </c>
      <c r="O83" s="1014"/>
      <c r="P83" s="1014">
        <f>IF('M3C 2020-21 Histoir OR hypotez1'!P180="","",'M3C 2020-21 Histoir OR hypotez1'!P180)</f>
        <v>18</v>
      </c>
      <c r="Q83" s="1014"/>
      <c r="R83" s="1014" t="str">
        <f>IF('M3C 2020-21 Histoir OR hypotez1'!R180="","",'M3C 2020-21 Histoir OR hypotez1'!R180)</f>
        <v/>
      </c>
      <c r="S83" s="1235" t="str">
        <f>IF('M3C 2020-21 Histoir OR hypotez1'!S180="","",'M3C 2020-21 Histoir OR hypotez1'!S180)</f>
        <v/>
      </c>
      <c r="T83" s="1087">
        <f>IF('M3C 2020-21 Histoir OR hypotez1'!V180="","",'M3C 2020-21 Histoir OR hypotez1'!V180)</f>
        <v>1</v>
      </c>
      <c r="U83" s="640" t="str">
        <f>IF('M3C 2020-21 Histoir OR hypotez1'!W180="","",'M3C 2020-21 Histoir OR hypotez1'!W180)</f>
        <v>CC</v>
      </c>
      <c r="V83" s="640" t="str">
        <f>IF('M3C 2020-21 Histoir OR hypotez1'!X180="","",'M3C 2020-21 Histoir OR hypotez1'!X180)</f>
        <v/>
      </c>
      <c r="W83" s="640" t="str">
        <f>IF('M3C 2020-21 Histoir OR hypotez1'!Y180="","",'M3C 2020-21 Histoir OR hypotez1'!Y180)</f>
        <v/>
      </c>
      <c r="X83" s="400">
        <f>IF('M3C 2020-21 Histoir OR hypotez1'!Z180="","",'M3C 2020-21 Histoir OR hypotez1'!Z180)</f>
        <v>1</v>
      </c>
      <c r="Y83" s="386" t="str">
        <f>IF('M3C 2020-21 Histoir OR hypotez1'!AA180="","",'M3C 2020-21 Histoir OR hypotez1'!AA180)</f>
        <v>CT</v>
      </c>
      <c r="Z83" s="386" t="str">
        <f>IF('M3C 2020-21 Histoir OR hypotez1'!AB180="","",'M3C 2020-21 Histoir OR hypotez1'!AB180)</f>
        <v>Ecrit</v>
      </c>
      <c r="AA83" s="386" t="str">
        <f>IF('M3C 2020-21 Histoir OR hypotez1'!AC180="","",'M3C 2020-21 Histoir OR hypotez1'!AC180)</f>
        <v>2h00</v>
      </c>
      <c r="AB83" s="747">
        <f>IF('M3C 2020-21 Histoir OR hypotez1'!AF180="","",'M3C 2020-21 Histoir OR hypotez1'!AF180)</f>
        <v>1</v>
      </c>
      <c r="AC83" s="640" t="str">
        <f>IF('M3C 2020-21 Histoir OR hypotez1'!AG180="","",'M3C 2020-21 Histoir OR hypotez1'!AG180)</f>
        <v>CT</v>
      </c>
      <c r="AD83" s="640" t="str">
        <f>IF('M3C 2020-21 Histoir OR hypotez1'!AH180="","",'M3C 2020-21 Histoir OR hypotez1'!AH180)</f>
        <v>Ecrit</v>
      </c>
      <c r="AE83" s="640" t="str">
        <f>IF('M3C 2020-21 Histoir OR hypotez1'!AI180="","",'M3C 2020-21 Histoir OR hypotez1'!AI180)</f>
        <v>2h00</v>
      </c>
      <c r="AF83" s="400">
        <f>IF('M3C 2020-21 Histoir OR hypotez1'!AJ180="","",'M3C 2020-21 Histoir OR hypotez1'!AJ180)</f>
        <v>1</v>
      </c>
      <c r="AG83" s="1266"/>
      <c r="AH83" s="386" t="str">
        <f>IF('M3C 2020-21 Histoir OR hypotez1'!AK180="","",'M3C 2020-21 Histoir OR hypotez1'!AK180)</f>
        <v>CT</v>
      </c>
      <c r="AI83" s="386" t="str">
        <f>IF('M3C 2020-21 Histoir OR hypotez1'!AL180="","",'M3C 2020-21 Histoir OR hypotez1'!AL180)</f>
        <v>Ecrit</v>
      </c>
      <c r="AJ83" s="758" t="str">
        <f>IF('M3C 2020-21 Histoir OR hypotez1'!AM180="","",'M3C 2020-21 Histoir OR hypotez1'!AM180)</f>
        <v>2h00</v>
      </c>
      <c r="AK83" s="875" t="str">
        <f>IF('M3C 2020-21 Histoir OR hypotez1'!AN180="","",'M3C 2020-21 Histoir OR hypotez1'!AN180)</f>
        <v>Pratique orale et écrite de langue vivante non spécialiste.</v>
      </c>
    </row>
    <row r="84" spans="1:244" s="837" customFormat="1" ht="12" customHeight="1" x14ac:dyDescent="0.2">
      <c r="A84" s="778"/>
      <c r="B84" s="451"/>
      <c r="C84" s="451"/>
      <c r="D84" s="405"/>
      <c r="E84" s="406"/>
      <c r="F84" s="406"/>
      <c r="G84" s="908"/>
      <c r="H84" s="407"/>
      <c r="I84" s="405"/>
      <c r="J84" s="405"/>
      <c r="K84" s="408"/>
      <c r="L84" s="872"/>
      <c r="M84" s="835"/>
      <c r="N84" s="1249"/>
      <c r="O84" s="1250"/>
      <c r="P84" s="1250"/>
      <c r="Q84" s="1250"/>
      <c r="R84" s="1251"/>
      <c r="S84" s="1252"/>
      <c r="T84" s="1217"/>
      <c r="U84" s="410"/>
      <c r="V84" s="410"/>
      <c r="W84" s="410"/>
      <c r="X84" s="410"/>
      <c r="Y84" s="410"/>
      <c r="Z84" s="410"/>
      <c r="AA84" s="410"/>
      <c r="AB84" s="410"/>
      <c r="AC84" s="410"/>
      <c r="AD84" s="410"/>
      <c r="AE84" s="410"/>
      <c r="AF84" s="410"/>
      <c r="AG84" s="410"/>
      <c r="AH84" s="410"/>
      <c r="AI84" s="410"/>
      <c r="AJ84" s="760"/>
      <c r="AK84" s="876"/>
      <c r="AL84" s="836"/>
      <c r="AM84" s="836"/>
      <c r="AN84" s="836"/>
      <c r="AO84" s="836"/>
      <c r="AP84" s="836"/>
      <c r="AQ84" s="836"/>
      <c r="AR84" s="836"/>
      <c r="AS84" s="836"/>
      <c r="AT84" s="836"/>
      <c r="AU84" s="836"/>
      <c r="AV84" s="836"/>
      <c r="AW84" s="836"/>
      <c r="AX84" s="836"/>
      <c r="AY84" s="836"/>
      <c r="AZ84" s="836"/>
      <c r="BA84" s="836"/>
      <c r="BB84" s="836"/>
      <c r="BC84" s="836"/>
      <c r="BD84" s="836"/>
      <c r="BE84" s="836"/>
      <c r="BF84" s="836"/>
      <c r="BG84" s="836"/>
      <c r="BH84" s="836"/>
      <c r="BI84" s="836"/>
      <c r="BJ84" s="836"/>
      <c r="BK84" s="836"/>
      <c r="BL84" s="836"/>
      <c r="BM84" s="836"/>
      <c r="BN84" s="836"/>
      <c r="BO84" s="836"/>
      <c r="BP84" s="836"/>
      <c r="BQ84" s="836"/>
      <c r="BR84" s="836"/>
      <c r="BS84" s="836"/>
      <c r="BT84" s="836"/>
      <c r="BU84" s="836"/>
      <c r="BV84" s="836"/>
      <c r="BW84" s="836"/>
      <c r="BX84" s="836"/>
      <c r="BY84" s="836"/>
      <c r="BZ84" s="836"/>
      <c r="CA84" s="836"/>
      <c r="CB84" s="836"/>
      <c r="CC84" s="836"/>
      <c r="CD84" s="836"/>
      <c r="CE84" s="836"/>
      <c r="CF84" s="836"/>
      <c r="CG84" s="836"/>
      <c r="CH84" s="836"/>
      <c r="CI84" s="836"/>
      <c r="CJ84" s="836"/>
      <c r="CK84" s="836"/>
      <c r="CL84" s="836"/>
      <c r="CM84" s="836"/>
      <c r="CN84" s="836"/>
      <c r="CO84" s="836"/>
      <c r="CP84" s="836"/>
      <c r="CQ84" s="836"/>
      <c r="CR84" s="836"/>
      <c r="CS84" s="836"/>
      <c r="CT84" s="836"/>
      <c r="CU84" s="836"/>
      <c r="CV84" s="836"/>
      <c r="CW84" s="836"/>
      <c r="CX84" s="836"/>
      <c r="CY84" s="836"/>
      <c r="CZ84" s="836"/>
      <c r="DA84" s="836"/>
      <c r="DB84" s="836"/>
      <c r="DC84" s="836"/>
      <c r="DD84" s="836"/>
      <c r="DE84" s="836"/>
      <c r="DF84" s="836"/>
      <c r="DG84" s="836"/>
      <c r="DH84" s="836"/>
      <c r="DI84" s="836"/>
      <c r="DJ84" s="836"/>
      <c r="DK84" s="836"/>
      <c r="DL84" s="836"/>
      <c r="DM84" s="836"/>
      <c r="DN84" s="836"/>
      <c r="DO84" s="836"/>
      <c r="DP84" s="836"/>
      <c r="DQ84" s="836"/>
      <c r="DR84" s="836"/>
      <c r="DS84" s="836"/>
      <c r="DT84" s="836"/>
      <c r="DU84" s="836"/>
      <c r="DV84" s="836"/>
      <c r="DW84" s="836"/>
      <c r="DX84" s="836"/>
      <c r="DY84" s="836"/>
      <c r="DZ84" s="836"/>
      <c r="EA84" s="836"/>
      <c r="EB84" s="836"/>
      <c r="EC84" s="836"/>
      <c r="ED84" s="836"/>
      <c r="EE84" s="836"/>
      <c r="EF84" s="836"/>
      <c r="EG84" s="836"/>
      <c r="EH84" s="836"/>
      <c r="EI84" s="836"/>
      <c r="EJ84" s="836"/>
      <c r="EK84" s="836"/>
      <c r="EL84" s="836"/>
      <c r="EM84" s="836"/>
      <c r="EN84" s="836"/>
      <c r="EO84" s="836"/>
      <c r="EP84" s="836"/>
      <c r="EQ84" s="836"/>
      <c r="ER84" s="836"/>
      <c r="ES84" s="836"/>
      <c r="ET84" s="836"/>
      <c r="EU84" s="836"/>
      <c r="EV84" s="836"/>
      <c r="EW84" s="836"/>
      <c r="EX84" s="836"/>
      <c r="EY84" s="836"/>
      <c r="EZ84" s="836"/>
      <c r="FA84" s="836"/>
      <c r="FB84" s="836"/>
      <c r="FC84" s="836"/>
      <c r="FD84" s="836"/>
      <c r="FE84" s="836"/>
      <c r="FF84" s="836"/>
      <c r="FG84" s="836"/>
      <c r="FH84" s="836"/>
      <c r="FI84" s="836"/>
      <c r="FJ84" s="836"/>
      <c r="FK84" s="836"/>
      <c r="FL84" s="836"/>
      <c r="FM84" s="836"/>
      <c r="FN84" s="836"/>
      <c r="FO84" s="836"/>
      <c r="FP84" s="836"/>
      <c r="FQ84" s="836"/>
      <c r="FR84" s="836"/>
      <c r="FS84" s="836"/>
      <c r="FT84" s="836"/>
      <c r="FU84" s="836"/>
      <c r="FV84" s="836"/>
      <c r="FW84" s="836"/>
      <c r="FX84" s="836"/>
      <c r="FY84" s="836"/>
      <c r="FZ84" s="836"/>
      <c r="GA84" s="836"/>
      <c r="GB84" s="836"/>
      <c r="GC84" s="836"/>
      <c r="GD84" s="836"/>
      <c r="GE84" s="836"/>
      <c r="GF84" s="836"/>
      <c r="GG84" s="836"/>
      <c r="GH84" s="836"/>
      <c r="GI84" s="836"/>
      <c r="GJ84" s="836"/>
      <c r="GK84" s="836"/>
      <c r="GL84" s="836"/>
      <c r="GM84" s="836"/>
      <c r="GN84" s="836"/>
      <c r="GO84" s="836"/>
      <c r="GP84" s="836"/>
      <c r="GQ84" s="836"/>
      <c r="GR84" s="836"/>
      <c r="GS84" s="836"/>
      <c r="GT84" s="836"/>
      <c r="GU84" s="836"/>
      <c r="GV84" s="836"/>
      <c r="GW84" s="836"/>
      <c r="GX84" s="836"/>
      <c r="GY84" s="836"/>
      <c r="GZ84" s="836"/>
      <c r="HA84" s="836"/>
      <c r="HB84" s="836"/>
      <c r="HC84" s="836"/>
      <c r="HD84" s="836"/>
      <c r="HE84" s="836"/>
      <c r="HF84" s="836"/>
      <c r="HG84" s="836"/>
      <c r="HH84" s="836"/>
      <c r="HI84" s="836"/>
      <c r="HJ84" s="836"/>
      <c r="HK84" s="836"/>
      <c r="HL84" s="836"/>
      <c r="HM84" s="836"/>
      <c r="HN84" s="836"/>
      <c r="HO84" s="836"/>
      <c r="HP84" s="836"/>
      <c r="HQ84" s="836"/>
      <c r="HR84" s="836"/>
      <c r="HS84" s="836"/>
      <c r="HT84" s="836"/>
      <c r="HU84" s="836"/>
      <c r="HV84" s="836"/>
      <c r="HW84" s="836"/>
      <c r="HX84" s="836"/>
      <c r="HY84" s="836"/>
      <c r="HZ84" s="836"/>
      <c r="IA84" s="836"/>
      <c r="IB84" s="836"/>
      <c r="IC84" s="836"/>
      <c r="ID84" s="836"/>
      <c r="IE84" s="836"/>
      <c r="IF84" s="836"/>
      <c r="IG84" s="836"/>
      <c r="IH84" s="836"/>
      <c r="II84" s="836"/>
      <c r="IJ84" s="836"/>
    </row>
    <row r="85" spans="1:244" ht="30.75" customHeight="1" x14ac:dyDescent="0.2">
      <c r="A85" s="294"/>
      <c r="B85" s="294" t="s">
        <v>507</v>
      </c>
      <c r="C85" s="308" t="str">
        <f>IF('M3C 2020-21 Histoir OR hypotez1'!C188="","",'M3C 2020-21 Histoir OR hypotez1'!C188)</f>
        <v>Atelier d'histoire contemporaine S5</v>
      </c>
      <c r="D85" s="297" t="s">
        <v>1057</v>
      </c>
      <c r="E85" s="297" t="s">
        <v>130</v>
      </c>
      <c r="F85" s="313"/>
      <c r="G85" s="297" t="s">
        <v>22</v>
      </c>
      <c r="H85" s="296"/>
      <c r="I85" s="297" t="s">
        <v>30</v>
      </c>
      <c r="J85" s="297">
        <v>3</v>
      </c>
      <c r="K85" s="1363" t="s">
        <v>1223</v>
      </c>
      <c r="L85" s="843" t="str">
        <f>IF('M3C 2020-21 Histoir OR hypotez1'!L188="","",'M3C 2020-21 Histoir OR hypotez1'!L188)</f>
        <v>22</v>
      </c>
      <c r="M85" s="816">
        <v>25</v>
      </c>
      <c r="N85" s="1234">
        <f>IF('M3C 2020-21 Histoir OR hypotez1'!N188="","",'M3C 2020-21 Histoir OR hypotez1'!N188)</f>
        <v>20</v>
      </c>
      <c r="O85" s="1014"/>
      <c r="P85" s="1014" t="str">
        <f>IF('M3C 2020-21 Histoir OR hypotez1'!P188="","",'M3C 2020-21 Histoir OR hypotez1'!P188)</f>
        <v/>
      </c>
      <c r="Q85" s="1014"/>
      <c r="R85" s="1014" t="str">
        <f>IF('M3C 2020-21 Histoir OR hypotez1'!R188="","",'M3C 2020-21 Histoir OR hypotez1'!R188)</f>
        <v/>
      </c>
      <c r="S85" s="1235" t="str">
        <f>IF('M3C 2020-21 Histoir OR hypotez1'!S188="","",'M3C 2020-21 Histoir OR hypotez1'!S188)</f>
        <v/>
      </c>
      <c r="T85" s="1087" t="str">
        <f>IF('M3C 2020-21 Histoir OR hypotez1'!V188="","",'M3C 2020-21 Histoir OR hypotez1'!V188)</f>
        <v>50% CC
50% CT</v>
      </c>
      <c r="U85" s="640" t="str">
        <f>IF('M3C 2020-21 Histoir OR hypotez1'!W188="","",'M3C 2020-21 Histoir OR hypotez1'!W188)</f>
        <v>Mixte</v>
      </c>
      <c r="V85" s="640" t="str">
        <f>IF('M3C 2020-21 Histoir OR hypotez1'!X188="","",'M3C 2020-21 Histoir OR hypotez1'!X188)</f>
        <v>écrit + oral</v>
      </c>
      <c r="W85" s="640" t="str">
        <f>IF('M3C 2020-21 Histoir OR hypotez1'!Y188="","",'M3C 2020-21 Histoir OR hypotez1'!Y188)</f>
        <v>CT = écrit 4h00</v>
      </c>
      <c r="X85" s="400">
        <f>IF('M3C 2020-21 Histoir OR hypotez1'!Z188="","",'M3C 2020-21 Histoir OR hypotez1'!Z188)</f>
        <v>1</v>
      </c>
      <c r="Y85" s="386" t="str">
        <f>IF('M3C 2020-21 Histoir OR hypotez1'!AA188="","",'M3C 2020-21 Histoir OR hypotez1'!AA188)</f>
        <v>CT</v>
      </c>
      <c r="Z85" s="386" t="str">
        <f>IF('M3C 2020-21 Histoir OR hypotez1'!AB188="","",'M3C 2020-21 Histoir OR hypotez1'!AB188)</f>
        <v>écrit</v>
      </c>
      <c r="AA85" s="386" t="str">
        <f>IF('M3C 2020-21 Histoir OR hypotez1'!AC188="","",'M3C 2020-21 Histoir OR hypotez1'!AC188)</f>
        <v>4h00</v>
      </c>
      <c r="AB85" s="747">
        <f>IF('M3C 2020-21 Histoir OR hypotez1'!AF188="","",'M3C 2020-21 Histoir OR hypotez1'!AF188)</f>
        <v>1</v>
      </c>
      <c r="AC85" s="640" t="str">
        <f>IF('M3C 2020-21 Histoir OR hypotez1'!AG188="","",'M3C 2020-21 Histoir OR hypotez1'!AG188)</f>
        <v>CT</v>
      </c>
      <c r="AD85" s="640" t="str">
        <f>IF('M3C 2020-21 Histoir OR hypotez1'!AH188="","",'M3C 2020-21 Histoir OR hypotez1'!AH188)</f>
        <v>écrit</v>
      </c>
      <c r="AE85" s="640" t="str">
        <f>IF('M3C 2020-21 Histoir OR hypotez1'!AI188="","",'M3C 2020-21 Histoir OR hypotez1'!AI188)</f>
        <v>4h00</v>
      </c>
      <c r="AF85" s="400">
        <f>IF('M3C 2020-21 Histoir OR hypotez1'!AJ188="","",'M3C 2020-21 Histoir OR hypotez1'!AJ188)</f>
        <v>1</v>
      </c>
      <c r="AG85" s="1266"/>
      <c r="AH85" s="386" t="str">
        <f>IF('M3C 2020-21 Histoir OR hypotez1'!AK188="","",'M3C 2020-21 Histoir OR hypotez1'!AK188)</f>
        <v>CT</v>
      </c>
      <c r="AI85" s="386" t="str">
        <f>IF('M3C 2020-21 Histoir OR hypotez1'!AL188="","",'M3C 2020-21 Histoir OR hypotez1'!AL188)</f>
        <v>écrit</v>
      </c>
      <c r="AJ85" s="758" t="str">
        <f>IF('M3C 2020-21 Histoir OR hypotez1'!AM188="","",'M3C 2020-21 Histoir OR hypotez1'!AM188)</f>
        <v>4h00</v>
      </c>
      <c r="AK85" s="875" t="str">
        <f>IF('M3C 2020-21 Histoir OR hypotez1'!AN188="","",'M3C 2020-21 Histoir OR hypotez1'!AN188)</f>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row>
    <row r="86" spans="1:244" ht="30.75" customHeight="1" x14ac:dyDescent="0.2">
      <c r="A86" s="294"/>
      <c r="B86" s="294" t="s">
        <v>513</v>
      </c>
      <c r="C86" s="308" t="str">
        <f>IF('M3C 2020-21 Histoir OR hypotez1'!C192="","",'M3C 2020-21 Histoir OR hypotez1'!C192)</f>
        <v>Comment on écrit l’histoire</v>
      </c>
      <c r="D86" s="297" t="s">
        <v>1058</v>
      </c>
      <c r="E86" s="297" t="s">
        <v>120</v>
      </c>
      <c r="F86" s="313"/>
      <c r="G86" s="297" t="s">
        <v>22</v>
      </c>
      <c r="H86" s="296"/>
      <c r="I86" s="297" t="s">
        <v>56</v>
      </c>
      <c r="J86" s="297">
        <v>2</v>
      </c>
      <c r="K86" s="1363" t="s">
        <v>1223</v>
      </c>
      <c r="L86" s="843" t="str">
        <f>IF('M3C 2020-21 Histoir OR hypotez1'!L192="","",'M3C 2020-21 Histoir OR hypotez1'!L192)</f>
        <v>22</v>
      </c>
      <c r="M86" s="816">
        <v>25</v>
      </c>
      <c r="N86" s="1234">
        <f>IF('M3C 2020-21 Histoir OR hypotez1'!N192="","",'M3C 2020-21 Histoir OR hypotez1'!N192)</f>
        <v>22</v>
      </c>
      <c r="O86" s="1014"/>
      <c r="P86" s="1014" t="str">
        <f>IF('M3C 2020-21 Histoir OR hypotez1'!P192="","",'M3C 2020-21 Histoir OR hypotez1'!P192)</f>
        <v/>
      </c>
      <c r="Q86" s="1014"/>
      <c r="R86" s="1014" t="str">
        <f>IF('M3C 2020-21 Histoir OR hypotez1'!R192="","",'M3C 2020-21 Histoir OR hypotez1'!R192)</f>
        <v/>
      </c>
      <c r="S86" s="1235" t="str">
        <f>IF('M3C 2020-21 Histoir OR hypotez1'!S192="","",'M3C 2020-21 Histoir OR hypotez1'!S192)</f>
        <v/>
      </c>
      <c r="T86" s="1087" t="str">
        <f>IF('M3C 2020-21 Histoir OR hypotez1'!V192="","",'M3C 2020-21 Histoir OR hypotez1'!V192)</f>
        <v>50% CC
50% CT</v>
      </c>
      <c r="U86" s="640" t="str">
        <f>IF('M3C 2020-21 Histoir OR hypotez1'!W192="","",'M3C 2020-21 Histoir OR hypotez1'!W192)</f>
        <v>Mixte</v>
      </c>
      <c r="V86" s="640" t="str">
        <f>IF('M3C 2020-21 Histoir OR hypotez1'!X192="","",'M3C 2020-21 Histoir OR hypotez1'!X192)</f>
        <v>oral</v>
      </c>
      <c r="W86" s="640" t="str">
        <f>IF('M3C 2020-21 Histoir OR hypotez1'!Y192="","",'M3C 2020-21 Histoir OR hypotez1'!Y192)</f>
        <v>30 min</v>
      </c>
      <c r="X86" s="400">
        <f>IF('M3C 2020-21 Histoir OR hypotez1'!Z192="","",'M3C 2020-21 Histoir OR hypotez1'!Z192)</f>
        <v>1</v>
      </c>
      <c r="Y86" s="386" t="str">
        <f>IF('M3C 2020-21 Histoir OR hypotez1'!AA192="","",'M3C 2020-21 Histoir OR hypotez1'!AA192)</f>
        <v>CT</v>
      </c>
      <c r="Z86" s="386" t="str">
        <f>IF('M3C 2020-21 Histoir OR hypotez1'!AB192="","",'M3C 2020-21 Histoir OR hypotez1'!AB192)</f>
        <v>oral</v>
      </c>
      <c r="AA86" s="386" t="str">
        <f>IF('M3C 2020-21 Histoir OR hypotez1'!AC192="","",'M3C 2020-21 Histoir OR hypotez1'!AC192)</f>
        <v>30 min</v>
      </c>
      <c r="AB86" s="747">
        <f>IF('M3C 2020-21 Histoir OR hypotez1'!AF192="","",'M3C 2020-21 Histoir OR hypotez1'!AF192)</f>
        <v>1</v>
      </c>
      <c r="AC86" s="640" t="str">
        <f>IF('M3C 2020-21 Histoir OR hypotez1'!AG192="","",'M3C 2020-21 Histoir OR hypotez1'!AG192)</f>
        <v>CT</v>
      </c>
      <c r="AD86" s="640" t="str">
        <f>IF('M3C 2020-21 Histoir OR hypotez1'!AH192="","",'M3C 2020-21 Histoir OR hypotez1'!AH192)</f>
        <v>oral</v>
      </c>
      <c r="AE86" s="640" t="str">
        <f>IF('M3C 2020-21 Histoir OR hypotez1'!AI192="","",'M3C 2020-21 Histoir OR hypotez1'!AI192)</f>
        <v>30 min</v>
      </c>
      <c r="AF86" s="400">
        <f>IF('M3C 2020-21 Histoir OR hypotez1'!AJ192="","",'M3C 2020-21 Histoir OR hypotez1'!AJ192)</f>
        <v>1</v>
      </c>
      <c r="AG86" s="1266"/>
      <c r="AH86" s="386" t="str">
        <f>IF('M3C 2020-21 Histoir OR hypotez1'!AK192="","",'M3C 2020-21 Histoir OR hypotez1'!AK192)</f>
        <v>CT</v>
      </c>
      <c r="AI86" s="386" t="str">
        <f>IF('M3C 2020-21 Histoir OR hypotez1'!AL192="","",'M3C 2020-21 Histoir OR hypotez1'!AL192)</f>
        <v>oral</v>
      </c>
      <c r="AJ86" s="758" t="str">
        <f>IF('M3C 2020-21 Histoir OR hypotez1'!AM192="","",'M3C 2020-21 Histoir OR hypotez1'!AM192)</f>
        <v>30 min</v>
      </c>
      <c r="AK86" s="875" t="str">
        <f>IF('M3C 2020-21 Histoir OR hypotez1'!AN192="","",'M3C 2020-21 Histoir OR hypotez1'!AN192)</f>
        <v>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v>
      </c>
    </row>
    <row r="87" spans="1:244" ht="30.75" customHeight="1" x14ac:dyDescent="0.2">
      <c r="A87" s="294"/>
      <c r="B87" s="294" t="s">
        <v>432</v>
      </c>
      <c r="C87" s="308" t="str">
        <f>IF('M3C 2020-21 Histoir OR hypotez1'!C193="","",'M3C 2020-21 Histoir OR hypotez1'!C193)</f>
        <v>Géographie des risques (CM)</v>
      </c>
      <c r="D87" s="297"/>
      <c r="E87" s="297" t="s">
        <v>120</v>
      </c>
      <c r="F87" s="313"/>
      <c r="G87" s="297" t="s">
        <v>1126</v>
      </c>
      <c r="H87" s="296"/>
      <c r="I87" s="297" t="s">
        <v>56</v>
      </c>
      <c r="J87" s="297">
        <v>2</v>
      </c>
      <c r="K87" s="1363" t="s">
        <v>731</v>
      </c>
      <c r="L87" s="843" t="str">
        <f>IF('M3C 2020-21 Histoir OR hypotez1'!L193="","",'M3C 2020-21 Histoir OR hypotez1'!L193)</f>
        <v>23</v>
      </c>
      <c r="M87" s="816">
        <v>25</v>
      </c>
      <c r="N87" s="1234">
        <f>IF('M3C 2020-21 Histoir OR hypotez1'!N193="","",'M3C 2020-21 Histoir OR hypotez1'!N193)</f>
        <v>15</v>
      </c>
      <c r="O87" s="1014"/>
      <c r="P87" s="1014" t="str">
        <f>IF('M3C 2020-21 Histoir OR hypotez1'!P193="","",'M3C 2020-21 Histoir OR hypotez1'!P193)</f>
        <v/>
      </c>
      <c r="Q87" s="1014"/>
      <c r="R87" s="1014" t="str">
        <f>IF('M3C 2020-21 Histoir OR hypotez1'!R193="","",'M3C 2020-21 Histoir OR hypotez1'!R193)</f>
        <v/>
      </c>
      <c r="S87" s="1235" t="str">
        <f>IF('M3C 2020-21 Histoir OR hypotez1'!S193="","",'M3C 2020-21 Histoir OR hypotez1'!S193)</f>
        <v/>
      </c>
      <c r="T87" s="1087">
        <f>IF('M3C 2020-21 Histoir OR hypotez1'!V193="","",'M3C 2020-21 Histoir OR hypotez1'!V193)</f>
        <v>1</v>
      </c>
      <c r="U87" s="640" t="str">
        <f>IF('M3C 2020-21 Histoir OR hypotez1'!W193="","",'M3C 2020-21 Histoir OR hypotez1'!W193)</f>
        <v>CT</v>
      </c>
      <c r="V87" s="640" t="str">
        <f>IF('M3C 2020-21 Histoir OR hypotez1'!X193="","",'M3C 2020-21 Histoir OR hypotez1'!X193)</f>
        <v>Ecrit</v>
      </c>
      <c r="W87" s="640" t="str">
        <f>IF('M3C 2020-21 Histoir OR hypotez1'!Y193="","",'M3C 2020-21 Histoir OR hypotez1'!Y193)</f>
        <v>3h00</v>
      </c>
      <c r="X87" s="400">
        <f>IF('M3C 2020-21 Histoir OR hypotez1'!Z193="","",'M3C 2020-21 Histoir OR hypotez1'!Z193)</f>
        <v>1</v>
      </c>
      <c r="Y87" s="386" t="str">
        <f>IF('M3C 2020-21 Histoir OR hypotez1'!AA193="","",'M3C 2020-21 Histoir OR hypotez1'!AA193)</f>
        <v>CT</v>
      </c>
      <c r="Z87" s="386" t="str">
        <f>IF('M3C 2020-21 Histoir OR hypotez1'!AB193="","",'M3C 2020-21 Histoir OR hypotez1'!AB193)</f>
        <v>Ecrit</v>
      </c>
      <c r="AA87" s="386" t="str">
        <f>IF('M3C 2020-21 Histoir OR hypotez1'!AC193="","",'M3C 2020-21 Histoir OR hypotez1'!AC193)</f>
        <v>3h00</v>
      </c>
      <c r="AB87" s="747">
        <f>IF('M3C 2020-21 Histoir OR hypotez1'!AF193="","",'M3C 2020-21 Histoir OR hypotez1'!AF193)</f>
        <v>1</v>
      </c>
      <c r="AC87" s="640" t="str">
        <f>IF('M3C 2020-21 Histoir OR hypotez1'!AG193="","",'M3C 2020-21 Histoir OR hypotez1'!AG193)</f>
        <v>CT</v>
      </c>
      <c r="AD87" s="640" t="str">
        <f>IF('M3C 2020-21 Histoir OR hypotez1'!AH193="","",'M3C 2020-21 Histoir OR hypotez1'!AH193)</f>
        <v>oral</v>
      </c>
      <c r="AE87" s="640" t="str">
        <f>IF('M3C 2020-21 Histoir OR hypotez1'!AI193="","",'M3C 2020-21 Histoir OR hypotez1'!AI193)</f>
        <v>20 min</v>
      </c>
      <c r="AF87" s="400">
        <f>IF('M3C 2020-21 Histoir OR hypotez1'!AJ193="","",'M3C 2020-21 Histoir OR hypotez1'!AJ193)</f>
        <v>1</v>
      </c>
      <c r="AG87" s="1266"/>
      <c r="AH87" s="386" t="str">
        <f>IF('M3C 2020-21 Histoir OR hypotez1'!AK193="","",'M3C 2020-21 Histoir OR hypotez1'!AK193)</f>
        <v>CT</v>
      </c>
      <c r="AI87" s="386" t="str">
        <f>IF('M3C 2020-21 Histoir OR hypotez1'!AL193="","",'M3C 2020-21 Histoir OR hypotez1'!AL193)</f>
        <v>Oral</v>
      </c>
      <c r="AJ87" s="758" t="str">
        <f>IF('M3C 2020-21 Histoir OR hypotez1'!AM193="","",'M3C 2020-21 Histoir OR hypotez1'!AM193)</f>
        <v>20 min</v>
      </c>
      <c r="AK87" s="875" t="str">
        <f>IF('M3C 2020-21 Histoir OR hypotez1'!AN193="","",'M3C 2020-21 Histoir OR hypotez1'!AN193)</f>
        <v>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v>
      </c>
    </row>
    <row r="88" spans="1:244" ht="30.75" customHeight="1" x14ac:dyDescent="0.2">
      <c r="A88" s="294"/>
      <c r="B88" s="294" t="s">
        <v>515</v>
      </c>
      <c r="C88" s="308" t="str">
        <f>IF('M3C 2020-21 Histoir OR hypotez1'!C198="","",'M3C 2020-21 Histoir OR hypotez1'!C198)</f>
        <v>Histoire et patrimoine : le Val de Loire</v>
      </c>
      <c r="D88" s="297" t="s">
        <v>1059</v>
      </c>
      <c r="E88" s="297" t="s">
        <v>120</v>
      </c>
      <c r="F88" s="313"/>
      <c r="G88" s="297" t="s">
        <v>22</v>
      </c>
      <c r="H88" s="296"/>
      <c r="I88" s="297">
        <v>3</v>
      </c>
      <c r="J88" s="297">
        <v>3</v>
      </c>
      <c r="K88" s="842" t="str">
        <f>IF('M3C 2020-21 Histoir OR hypotez1'!K198="","",'M3C 2020-21 Histoir OR hypotez1'!K198)</f>
        <v>SENSEBY Chantal</v>
      </c>
      <c r="L88" s="843" t="str">
        <f>IF('M3C 2020-21 Histoir OR hypotez1'!L198="","",'M3C 2020-21 Histoir OR hypotez1'!L198)</f>
        <v>22</v>
      </c>
      <c r="M88" s="816">
        <v>25</v>
      </c>
      <c r="N88" s="1234">
        <f>IF('M3C 2020-21 Histoir OR hypotez1'!N198="","",'M3C 2020-21 Histoir OR hypotez1'!N198)</f>
        <v>18</v>
      </c>
      <c r="O88" s="1014"/>
      <c r="P88" s="1014">
        <f>IF('M3C 2020-21 Histoir OR hypotez1'!P198="","",'M3C 2020-21 Histoir OR hypotez1'!P198)</f>
        <v>8</v>
      </c>
      <c r="Q88" s="1014"/>
      <c r="R88" s="1014" t="str">
        <f>IF('M3C 2020-21 Histoir OR hypotez1'!R198="","",'M3C 2020-21 Histoir OR hypotez1'!R198)</f>
        <v/>
      </c>
      <c r="S88" s="1235" t="str">
        <f>IF('M3C 2020-21 Histoir OR hypotez1'!S198="","",'M3C 2020-21 Histoir OR hypotez1'!S198)</f>
        <v/>
      </c>
      <c r="T88" s="1087">
        <f>IF('M3C 2020-21 Histoir OR hypotez1'!V198="","",'M3C 2020-21 Histoir OR hypotez1'!V198)</f>
        <v>1</v>
      </c>
      <c r="U88" s="640" t="str">
        <f>IF('M3C 2020-21 Histoir OR hypotez1'!W198="","",'M3C 2020-21 Histoir OR hypotez1'!W198)</f>
        <v>CC</v>
      </c>
      <c r="V88" s="640" t="str">
        <f>IF('M3C 2020-21 Histoir OR hypotez1'!X198="","",'M3C 2020-21 Histoir OR hypotez1'!X198)</f>
        <v>écrit/oral</v>
      </c>
      <c r="W88" s="640" t="str">
        <f>IF('M3C 2020-21 Histoir OR hypotez1'!Y198="","",'M3C 2020-21 Histoir OR hypotez1'!Y198)</f>
        <v/>
      </c>
      <c r="X88" s="400">
        <f>IF('M3C 2020-21 Histoir OR hypotez1'!Z198="","",'M3C 2020-21 Histoir OR hypotez1'!Z198)</f>
        <v>1</v>
      </c>
      <c r="Y88" s="386" t="str">
        <f>IF('M3C 2020-21 Histoir OR hypotez1'!AA198="","",'M3C 2020-21 Histoir OR hypotez1'!AA198)</f>
        <v>CT</v>
      </c>
      <c r="Z88" s="386" t="str">
        <f>IF('M3C 2020-21 Histoir OR hypotez1'!AB198="","",'M3C 2020-21 Histoir OR hypotez1'!AB198)</f>
        <v>Oral</v>
      </c>
      <c r="AA88" s="386" t="str">
        <f>IF('M3C 2020-21 Histoir OR hypotez1'!AC198="","",'M3C 2020-21 Histoir OR hypotez1'!AC198)</f>
        <v>20 min</v>
      </c>
      <c r="AB88" s="747">
        <f>IF('M3C 2020-21 Histoir OR hypotez1'!AF198="","",'M3C 2020-21 Histoir OR hypotez1'!AF198)</f>
        <v>1</v>
      </c>
      <c r="AC88" s="640" t="str">
        <f>IF('M3C 2020-21 Histoir OR hypotez1'!AG198="","",'M3C 2020-21 Histoir OR hypotez1'!AG198)</f>
        <v>CT</v>
      </c>
      <c r="AD88" s="640" t="str">
        <f>IF('M3C 2020-21 Histoir OR hypotez1'!AH198="","",'M3C 2020-21 Histoir OR hypotez1'!AH198)</f>
        <v>Oral</v>
      </c>
      <c r="AE88" s="640" t="str">
        <f>IF('M3C 2020-21 Histoir OR hypotez1'!AI198="","",'M3C 2020-21 Histoir OR hypotez1'!AI198)</f>
        <v>20 min</v>
      </c>
      <c r="AF88" s="400">
        <f>IF('M3C 2020-21 Histoir OR hypotez1'!AJ198="","",'M3C 2020-21 Histoir OR hypotez1'!AJ198)</f>
        <v>1</v>
      </c>
      <c r="AG88" s="1266"/>
      <c r="AH88" s="386" t="str">
        <f>IF('M3C 2020-21 Histoir OR hypotez1'!AK198="","",'M3C 2020-21 Histoir OR hypotez1'!AK198)</f>
        <v>CT</v>
      </c>
      <c r="AI88" s="386" t="str">
        <f>IF('M3C 2020-21 Histoir OR hypotez1'!AL198="","",'M3C 2020-21 Histoir OR hypotez1'!AL198)</f>
        <v>Oral</v>
      </c>
      <c r="AJ88" s="758" t="str">
        <f>IF('M3C 2020-21 Histoir OR hypotez1'!AM198="","",'M3C 2020-21 Histoir OR hypotez1'!AM198)</f>
        <v>20 min</v>
      </c>
      <c r="AK88" s="875" t="str">
        <f>IF('M3C 2020-21 Histoir OR hypotez1'!AN198="","",'M3C 2020-21 Histoir OR hypotez1'!AN198)</f>
        <v>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v>
      </c>
    </row>
    <row r="89" spans="1:244" ht="23.25" customHeight="1" x14ac:dyDescent="0.2">
      <c r="A89" s="334"/>
      <c r="B89" s="334"/>
      <c r="C89" s="1888" t="s">
        <v>293</v>
      </c>
      <c r="D89" s="1889"/>
      <c r="E89" s="1889"/>
      <c r="F89" s="1889"/>
      <c r="G89" s="1889"/>
      <c r="H89" s="1889"/>
      <c r="I89" s="1889"/>
      <c r="J89" s="1889"/>
      <c r="K89" s="1890"/>
      <c r="L89" s="1889"/>
      <c r="M89" s="1889"/>
      <c r="N89" s="1243">
        <f>SUM(N75:N88)</f>
        <v>123</v>
      </c>
      <c r="O89" s="1244"/>
      <c r="P89" s="1244">
        <f>SUM(P79,P78,P85,P83,P76,P75)</f>
        <v>114</v>
      </c>
      <c r="Q89" s="1244"/>
      <c r="R89" s="1244"/>
      <c r="S89" s="1245"/>
      <c r="T89" s="1891"/>
      <c r="U89" s="1889"/>
      <c r="V89" s="1889"/>
      <c r="W89" s="1889"/>
      <c r="X89" s="1889"/>
      <c r="Y89" s="1889"/>
      <c r="Z89" s="1889"/>
      <c r="AA89" s="1889"/>
      <c r="AB89" s="1889"/>
      <c r="AC89" s="1889"/>
      <c r="AD89" s="1889"/>
      <c r="AE89" s="1889"/>
      <c r="AF89" s="810"/>
      <c r="AG89" s="1203"/>
      <c r="AH89" s="810"/>
      <c r="AI89" s="810"/>
      <c r="AJ89" s="839"/>
      <c r="AK89" s="810"/>
    </row>
    <row r="90" spans="1:244" ht="23.25" customHeight="1" x14ac:dyDescent="0.2">
      <c r="A90" s="403"/>
      <c r="B90" s="403"/>
      <c r="C90" s="823"/>
      <c r="D90" s="824"/>
      <c r="E90" s="1884" t="s">
        <v>277</v>
      </c>
      <c r="F90" s="1885"/>
      <c r="G90" s="1885"/>
      <c r="H90" s="1885"/>
      <c r="I90" s="1885"/>
      <c r="J90" s="1885"/>
      <c r="K90" s="1886"/>
      <c r="L90" s="1885"/>
      <c r="M90" s="1885"/>
      <c r="N90" s="1885"/>
      <c r="O90" s="1886"/>
      <c r="P90" s="1885"/>
      <c r="Q90" s="1886"/>
      <c r="R90" s="1886"/>
      <c r="S90" s="1887"/>
      <c r="T90" s="824"/>
      <c r="U90" s="824"/>
      <c r="V90" s="1884"/>
      <c r="W90" s="1885"/>
      <c r="X90" s="1885"/>
      <c r="Y90" s="1885"/>
      <c r="Z90" s="1885"/>
      <c r="AA90" s="1885"/>
      <c r="AB90" s="1885"/>
      <c r="AC90" s="1885"/>
      <c r="AD90" s="1885"/>
      <c r="AE90" s="1885"/>
      <c r="AF90" s="1885"/>
      <c r="AG90" s="1886"/>
      <c r="AH90" s="1885"/>
      <c r="AI90" s="1887"/>
      <c r="AJ90" s="823"/>
      <c r="AK90" s="823"/>
    </row>
    <row r="91" spans="1:244" ht="30.75" customHeight="1" x14ac:dyDescent="0.2">
      <c r="A91" s="827"/>
      <c r="B91" s="827"/>
      <c r="C91" s="828"/>
      <c r="D91" s="828"/>
      <c r="E91" s="828"/>
      <c r="F91" s="828"/>
      <c r="G91" s="828"/>
      <c r="H91" s="828"/>
      <c r="I91" s="828"/>
      <c r="J91" s="828"/>
      <c r="K91" s="828"/>
      <c r="L91" s="866"/>
      <c r="M91" s="829"/>
      <c r="N91" s="1229"/>
      <c r="O91" s="1230"/>
      <c r="P91" s="1230"/>
      <c r="Q91" s="1230"/>
      <c r="R91" s="1230"/>
      <c r="S91" s="1231"/>
      <c r="T91" s="828"/>
      <c r="U91" s="828"/>
      <c r="V91" s="828"/>
      <c r="W91" s="828"/>
      <c r="X91" s="828"/>
      <c r="Y91" s="828"/>
      <c r="Z91" s="828"/>
      <c r="AA91" s="828"/>
      <c r="AB91" s="828"/>
      <c r="AC91" s="828"/>
      <c r="AD91" s="828"/>
      <c r="AE91" s="828"/>
      <c r="AF91" s="828"/>
      <c r="AG91" s="828"/>
      <c r="AH91" s="828"/>
      <c r="AI91" s="828"/>
      <c r="AJ91" s="828"/>
      <c r="AK91" s="828"/>
    </row>
    <row r="92" spans="1:244" s="514" customFormat="1" ht="23.25" customHeight="1" x14ac:dyDescent="0.2">
      <c r="A92" s="506" t="s">
        <v>1094</v>
      </c>
      <c r="B92" s="506" t="s">
        <v>1004</v>
      </c>
      <c r="C92" s="507" t="s">
        <v>1005</v>
      </c>
      <c r="D92" s="506" t="s">
        <v>1069</v>
      </c>
      <c r="E92" s="751" t="s">
        <v>683</v>
      </c>
      <c r="F92" s="507"/>
      <c r="G92" s="507"/>
      <c r="H92" s="510"/>
      <c r="I92" s="507"/>
      <c r="J92" s="507"/>
      <c r="K92" s="507"/>
      <c r="L92" s="860"/>
      <c r="M92" s="751"/>
      <c r="N92" s="1232"/>
      <c r="O92" s="1015"/>
      <c r="P92" s="1015"/>
      <c r="Q92" s="1015"/>
      <c r="R92" s="1015"/>
      <c r="S92" s="1233"/>
      <c r="T92" s="1054"/>
      <c r="U92" s="507"/>
      <c r="V92" s="507"/>
      <c r="W92" s="507"/>
      <c r="X92" s="507"/>
      <c r="Y92" s="507"/>
      <c r="Z92" s="507"/>
      <c r="AA92" s="507"/>
      <c r="AB92" s="507"/>
      <c r="AC92" s="507"/>
      <c r="AD92" s="507"/>
      <c r="AE92" s="507"/>
      <c r="AF92" s="507"/>
      <c r="AG92" s="1098"/>
      <c r="AH92" s="507"/>
      <c r="AI92" s="507"/>
      <c r="AJ92" s="507"/>
      <c r="AK92" s="755"/>
      <c r="AL92" s="513"/>
      <c r="AM92" s="513"/>
      <c r="AN92" s="513"/>
      <c r="AO92" s="513"/>
      <c r="AP92" s="513"/>
      <c r="AQ92" s="513"/>
      <c r="AR92" s="513"/>
      <c r="AS92" s="513"/>
      <c r="AT92" s="513"/>
      <c r="AU92" s="513"/>
      <c r="AV92" s="513"/>
      <c r="AW92" s="513"/>
      <c r="AX92" s="513"/>
      <c r="AY92" s="513"/>
      <c r="AZ92" s="513"/>
      <c r="BA92" s="513"/>
      <c r="BB92" s="513"/>
      <c r="BC92" s="513"/>
      <c r="BD92" s="513"/>
      <c r="BE92" s="507"/>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513"/>
      <c r="DI92" s="513"/>
      <c r="DJ92" s="513"/>
      <c r="DK92" s="513"/>
      <c r="DL92" s="513"/>
      <c r="DM92" s="513"/>
      <c r="DN92" s="513"/>
      <c r="DO92" s="513"/>
      <c r="DP92" s="513"/>
      <c r="DQ92" s="513"/>
      <c r="DR92" s="513"/>
      <c r="DS92" s="513"/>
      <c r="DT92" s="513"/>
      <c r="DU92" s="513"/>
      <c r="DV92" s="513"/>
      <c r="DW92" s="513"/>
      <c r="DX92" s="513"/>
      <c r="DY92" s="513"/>
      <c r="DZ92" s="513"/>
      <c r="EA92" s="513"/>
      <c r="EB92" s="513"/>
      <c r="EC92" s="513"/>
      <c r="ED92" s="513"/>
      <c r="EE92" s="513"/>
      <c r="EF92" s="513"/>
      <c r="EG92" s="513"/>
      <c r="EH92" s="513"/>
      <c r="EI92" s="513"/>
      <c r="EJ92" s="513"/>
      <c r="EK92" s="513"/>
      <c r="EL92" s="513"/>
      <c r="EM92" s="513"/>
      <c r="EN92" s="513"/>
      <c r="EO92" s="513"/>
      <c r="EP92" s="513"/>
      <c r="EQ92" s="513"/>
      <c r="ER92" s="513"/>
      <c r="ES92" s="513"/>
      <c r="ET92" s="513"/>
      <c r="EU92" s="513"/>
      <c r="EV92" s="513"/>
      <c r="EW92" s="513"/>
      <c r="EX92" s="513"/>
      <c r="EY92" s="513"/>
      <c r="EZ92" s="513"/>
      <c r="FA92" s="513"/>
      <c r="FB92" s="513"/>
      <c r="FC92" s="513"/>
      <c r="FD92" s="513"/>
      <c r="FE92" s="513"/>
      <c r="FF92" s="513"/>
      <c r="FG92" s="513"/>
      <c r="FH92" s="513"/>
      <c r="FI92" s="513"/>
      <c r="FJ92" s="513"/>
      <c r="FK92" s="513"/>
      <c r="FL92" s="513"/>
      <c r="FM92" s="513"/>
      <c r="FN92" s="513"/>
      <c r="FO92" s="513"/>
      <c r="FP92" s="513"/>
      <c r="FQ92" s="513"/>
      <c r="FR92" s="513"/>
      <c r="FS92" s="513"/>
      <c r="FT92" s="513"/>
      <c r="FU92" s="513"/>
      <c r="FV92" s="513"/>
      <c r="FW92" s="513"/>
      <c r="FX92" s="513"/>
      <c r="FY92" s="513"/>
      <c r="FZ92" s="513"/>
      <c r="GA92" s="513"/>
      <c r="GB92" s="513"/>
      <c r="GC92" s="513"/>
      <c r="GD92" s="513"/>
      <c r="GE92" s="513"/>
      <c r="GF92" s="513"/>
      <c r="GG92" s="513"/>
      <c r="GH92" s="513"/>
      <c r="GI92" s="513"/>
      <c r="GJ92" s="513"/>
      <c r="GK92" s="513"/>
      <c r="GL92" s="513"/>
      <c r="GM92" s="513"/>
      <c r="GN92" s="513"/>
      <c r="GO92" s="513"/>
      <c r="GP92" s="513"/>
      <c r="GQ92" s="513"/>
      <c r="GR92" s="513"/>
      <c r="GS92" s="513"/>
      <c r="GT92" s="513"/>
      <c r="GU92" s="513"/>
      <c r="GV92" s="513"/>
      <c r="GW92" s="513"/>
      <c r="GX92" s="513"/>
      <c r="GY92" s="513"/>
      <c r="GZ92" s="513"/>
      <c r="HA92" s="513"/>
      <c r="HB92" s="513"/>
      <c r="HC92" s="513"/>
      <c r="HD92" s="513"/>
      <c r="HE92" s="513"/>
      <c r="HF92" s="513"/>
      <c r="HG92" s="513"/>
      <c r="HH92" s="513"/>
      <c r="HI92" s="513"/>
      <c r="HJ92" s="513"/>
      <c r="HK92" s="513"/>
      <c r="HL92" s="513"/>
      <c r="HM92" s="513"/>
      <c r="HN92" s="513"/>
      <c r="HO92" s="513"/>
      <c r="HP92" s="513"/>
      <c r="HQ92" s="513"/>
      <c r="HR92" s="513"/>
      <c r="HS92" s="513"/>
      <c r="HT92" s="513"/>
      <c r="HU92" s="513"/>
      <c r="HV92" s="513"/>
      <c r="HW92" s="513"/>
      <c r="HX92" s="513"/>
      <c r="HY92" s="513"/>
      <c r="HZ92" s="513"/>
      <c r="IA92" s="513"/>
      <c r="IB92" s="513"/>
      <c r="IC92" s="513"/>
      <c r="ID92" s="513"/>
      <c r="IE92" s="513"/>
      <c r="IF92" s="513"/>
      <c r="IG92" s="513"/>
      <c r="IH92" s="513"/>
      <c r="II92" s="513"/>
    </row>
    <row r="93" spans="1:244" s="514" customFormat="1" ht="31.5" customHeight="1" x14ac:dyDescent="0.2">
      <c r="A93" s="846"/>
      <c r="B93" s="846"/>
      <c r="C93" s="853" t="s">
        <v>1003</v>
      </c>
      <c r="D93" s="848"/>
      <c r="E93" s="849"/>
      <c r="F93" s="850"/>
      <c r="G93" s="850"/>
      <c r="H93" s="851"/>
      <c r="I93" s="850">
        <f>+I94+I95+I96+I100+I101</f>
        <v>19</v>
      </c>
      <c r="J93" s="850">
        <f>+J94+J95+J96+J100+J101</f>
        <v>19</v>
      </c>
      <c r="K93" s="850"/>
      <c r="L93" s="873"/>
      <c r="M93" s="849"/>
      <c r="N93" s="1246"/>
      <c r="O93" s="1247"/>
      <c r="P93" s="1247"/>
      <c r="Q93" s="1247"/>
      <c r="R93" s="1247"/>
      <c r="S93" s="1248"/>
      <c r="T93" s="1216"/>
      <c r="U93" s="847"/>
      <c r="V93" s="847"/>
      <c r="W93" s="847"/>
      <c r="X93" s="847"/>
      <c r="Y93" s="852"/>
      <c r="Z93" s="852"/>
      <c r="AA93" s="852"/>
      <c r="AB93" s="852"/>
      <c r="AC93" s="852"/>
      <c r="AD93" s="852"/>
      <c r="AE93" s="852"/>
      <c r="AF93" s="852"/>
      <c r="AG93" s="1267"/>
      <c r="AH93" s="852"/>
      <c r="AI93" s="852"/>
      <c r="AJ93" s="850"/>
      <c r="AK93" s="845"/>
      <c r="AL93" s="513"/>
      <c r="AM93" s="513"/>
      <c r="AN93" s="513"/>
      <c r="AO93" s="513"/>
      <c r="AP93" s="513"/>
      <c r="AQ93" s="513"/>
      <c r="AR93" s="513"/>
      <c r="AS93" s="513"/>
      <c r="AT93" s="513"/>
      <c r="AU93" s="513"/>
      <c r="AV93" s="513"/>
      <c r="AW93" s="513"/>
      <c r="AX93" s="513"/>
      <c r="AY93" s="513"/>
      <c r="AZ93" s="513"/>
      <c r="BA93" s="513"/>
      <c r="BB93" s="513"/>
      <c r="BC93" s="513"/>
      <c r="BD93" s="513"/>
      <c r="BE93" s="844"/>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c r="CK93" s="513"/>
      <c r="CL93" s="513"/>
      <c r="CM93" s="513"/>
      <c r="CN93" s="513"/>
      <c r="CO93" s="513"/>
      <c r="CP93" s="513"/>
      <c r="CQ93" s="513"/>
      <c r="CR93" s="513"/>
      <c r="CS93" s="513"/>
      <c r="CT93" s="513"/>
      <c r="CU93" s="513"/>
      <c r="CV93" s="513"/>
      <c r="CW93" s="513"/>
      <c r="CX93" s="513"/>
      <c r="CY93" s="513"/>
      <c r="CZ93" s="513"/>
      <c r="DA93" s="513"/>
      <c r="DB93" s="513"/>
      <c r="DC93" s="513"/>
      <c r="DD93" s="513"/>
      <c r="DE93" s="513"/>
      <c r="DF93" s="513"/>
      <c r="DG93" s="513"/>
      <c r="DH93" s="513"/>
      <c r="DI93" s="513"/>
      <c r="DJ93" s="513"/>
      <c r="DK93" s="513"/>
      <c r="DL93" s="513"/>
      <c r="DM93" s="513"/>
      <c r="DN93" s="513"/>
      <c r="DO93" s="513"/>
      <c r="DP93" s="513"/>
      <c r="DQ93" s="513"/>
      <c r="DR93" s="513"/>
      <c r="DS93" s="513"/>
      <c r="DT93" s="513"/>
      <c r="DU93" s="513"/>
      <c r="DV93" s="513"/>
      <c r="DW93" s="513"/>
      <c r="DX93" s="513"/>
      <c r="DY93" s="513"/>
      <c r="DZ93" s="513"/>
      <c r="EA93" s="513"/>
      <c r="EB93" s="513"/>
      <c r="EC93" s="513"/>
      <c r="ED93" s="513"/>
      <c r="EE93" s="513"/>
      <c r="EF93" s="513"/>
      <c r="EG93" s="513"/>
      <c r="EH93" s="513"/>
      <c r="EI93" s="513"/>
      <c r="EJ93" s="513"/>
      <c r="EK93" s="513"/>
      <c r="EL93" s="513"/>
      <c r="EM93" s="513"/>
      <c r="EN93" s="513"/>
      <c r="EO93" s="513"/>
      <c r="EP93" s="513"/>
      <c r="EQ93" s="513"/>
      <c r="ER93" s="513"/>
      <c r="ES93" s="513"/>
      <c r="ET93" s="513"/>
      <c r="EU93" s="513"/>
      <c r="EV93" s="513"/>
      <c r="EW93" s="513"/>
      <c r="EX93" s="513"/>
      <c r="EY93" s="513"/>
      <c r="EZ93" s="513"/>
      <c r="FA93" s="513"/>
      <c r="FB93" s="513"/>
      <c r="FC93" s="513"/>
      <c r="FD93" s="513"/>
      <c r="FE93" s="513"/>
      <c r="FF93" s="513"/>
      <c r="FG93" s="513"/>
      <c r="FH93" s="513"/>
      <c r="FI93" s="513"/>
      <c r="FJ93" s="513"/>
      <c r="FK93" s="513"/>
      <c r="FL93" s="513"/>
      <c r="FM93" s="513"/>
      <c r="FN93" s="513"/>
      <c r="FO93" s="513"/>
      <c r="FP93" s="513"/>
      <c r="FQ93" s="513"/>
      <c r="FR93" s="513"/>
      <c r="FS93" s="513"/>
      <c r="FT93" s="513"/>
      <c r="FU93" s="513"/>
      <c r="FV93" s="513"/>
      <c r="FW93" s="513"/>
      <c r="FX93" s="513"/>
      <c r="FY93" s="513"/>
      <c r="FZ93" s="513"/>
      <c r="GA93" s="513"/>
      <c r="GB93" s="513"/>
      <c r="GC93" s="513"/>
      <c r="GD93" s="513"/>
      <c r="GE93" s="513"/>
      <c r="GF93" s="513"/>
      <c r="GG93" s="513"/>
      <c r="GH93" s="513"/>
      <c r="GI93" s="513"/>
      <c r="GJ93" s="513"/>
      <c r="GK93" s="513"/>
      <c r="GL93" s="513"/>
      <c r="GM93" s="513"/>
      <c r="GN93" s="513"/>
      <c r="GO93" s="513"/>
      <c r="GP93" s="513"/>
      <c r="GQ93" s="513"/>
      <c r="GR93" s="513"/>
      <c r="GS93" s="513"/>
      <c r="GT93" s="513"/>
      <c r="GU93" s="513"/>
      <c r="GV93" s="513"/>
      <c r="GW93" s="513"/>
      <c r="GX93" s="513"/>
      <c r="GY93" s="513"/>
      <c r="GZ93" s="513"/>
      <c r="HA93" s="513"/>
      <c r="HB93" s="513"/>
      <c r="HC93" s="513"/>
      <c r="HD93" s="513"/>
      <c r="HE93" s="513"/>
      <c r="HF93" s="513"/>
      <c r="HG93" s="513"/>
      <c r="HH93" s="513"/>
      <c r="HI93" s="513"/>
      <c r="HJ93" s="513"/>
      <c r="HK93" s="513"/>
      <c r="HL93" s="513"/>
      <c r="HM93" s="513"/>
      <c r="HN93" s="513"/>
      <c r="HO93" s="513"/>
      <c r="HP93" s="513"/>
      <c r="HQ93" s="513"/>
      <c r="HR93" s="513"/>
      <c r="HS93" s="513"/>
      <c r="HT93" s="513"/>
      <c r="HU93" s="513"/>
      <c r="HV93" s="513"/>
      <c r="HW93" s="513"/>
      <c r="HX93" s="513"/>
      <c r="HY93" s="513"/>
      <c r="HZ93" s="513"/>
      <c r="IA93" s="513"/>
      <c r="IB93" s="513"/>
      <c r="IC93" s="513"/>
      <c r="ID93" s="513"/>
      <c r="IE93" s="513"/>
      <c r="IF93" s="513"/>
      <c r="IG93" s="513"/>
      <c r="IH93" s="513"/>
      <c r="II93" s="513"/>
    </row>
    <row r="94" spans="1:244" ht="30.75" customHeight="1" x14ac:dyDescent="0.2">
      <c r="A94" s="294"/>
      <c r="B94" s="294" t="s">
        <v>433</v>
      </c>
      <c r="C94" s="308" t="str">
        <f>IF('M3C 2020-21 Histoir OR hypotez1'!C215="","",'M3C 2020-21 Histoir OR hypotez1'!C215)</f>
        <v>Savoirs, pouvoirs et société dans l’Europe médiévale</v>
      </c>
      <c r="D94" s="297" t="s">
        <v>1063</v>
      </c>
      <c r="E94" s="297" t="s">
        <v>130</v>
      </c>
      <c r="F94" s="313"/>
      <c r="G94" s="297" t="s">
        <v>22</v>
      </c>
      <c r="H94" s="296"/>
      <c r="I94" s="297" t="s">
        <v>84</v>
      </c>
      <c r="J94" s="297" t="s">
        <v>84</v>
      </c>
      <c r="K94" s="842" t="str">
        <f>IF('M3C 2020-21 Histoir OR hypotez1'!K215="","",'M3C 2020-21 Histoir OR hypotez1'!K215)</f>
        <v>DUMASY Juliette</v>
      </c>
      <c r="L94" s="910" t="str">
        <f>IF('M3C 2020-21 Histoir OR hypotez1'!L215="","",'M3C 2020-21 Histoir OR hypotez1'!L215)</f>
        <v>21</v>
      </c>
      <c r="M94" s="909">
        <v>25</v>
      </c>
      <c r="N94" s="1234">
        <f>IF('M3C 2020-21 Histoir OR hypotez1'!N215="","",'M3C 2020-21 Histoir OR hypotez1'!N215)</f>
        <v>24</v>
      </c>
      <c r="O94" s="1014"/>
      <c r="P94" s="1014">
        <f>IF('M3C 2020-21 Histoir OR hypotez1'!P215="","",'M3C 2020-21 Histoir OR hypotez1'!P215)</f>
        <v>24</v>
      </c>
      <c r="Q94" s="1014"/>
      <c r="R94" s="1014" t="str">
        <f>IF('M3C 2020-21 Histoir OR hypotez1'!R215="","",'M3C 2020-21 Histoir OR hypotez1'!R215)</f>
        <v/>
      </c>
      <c r="S94" s="1235" t="str">
        <f>IF('M3C 2020-21 Histoir OR hypotez1'!S215="","",'M3C 2020-21 Histoir OR hypotez1'!S215)</f>
        <v/>
      </c>
      <c r="T94" s="1087" t="str">
        <f>IF('M3C 2020-21 Histoir OR hypotez1'!V215="","",'M3C 2020-21 Histoir OR hypotez1'!V215)</f>
        <v>50% CC
50% CT</v>
      </c>
      <c r="U94" s="640" t="str">
        <f>IF('M3C 2020-21 Histoir OR hypotez1'!W215="","",'M3C 2020-21 Histoir OR hypotez1'!W215)</f>
        <v>Mixte</v>
      </c>
      <c r="V94" s="640" t="str">
        <f>IF('M3C 2020-21 Histoir OR hypotez1'!X215="","",'M3C 2020-21 Histoir OR hypotez1'!X215)</f>
        <v>écrit</v>
      </c>
      <c r="W94" s="640" t="str">
        <f>IF('M3C 2020-21 Histoir OR hypotez1'!Y215="","",'M3C 2020-21 Histoir OR hypotez1'!Y215)</f>
        <v>CT = écrit 4h00</v>
      </c>
      <c r="X94" s="400">
        <f>IF('M3C 2020-21 Histoir OR hypotez1'!Z215="","",'M3C 2020-21 Histoir OR hypotez1'!Z215)</f>
        <v>1</v>
      </c>
      <c r="Y94" s="386" t="str">
        <f>IF('M3C 2020-21 Histoir OR hypotez1'!AA215="","",'M3C 2020-21 Histoir OR hypotez1'!AA215)</f>
        <v>CT</v>
      </c>
      <c r="Z94" s="386" t="str">
        <f>IF('M3C 2020-21 Histoir OR hypotez1'!AB215="","",'M3C 2020-21 Histoir OR hypotez1'!AB215)</f>
        <v>écrit</v>
      </c>
      <c r="AA94" s="386" t="str">
        <f>IF('M3C 2020-21 Histoir OR hypotez1'!AC215="","",'M3C 2020-21 Histoir OR hypotez1'!AC215)</f>
        <v>4h00</v>
      </c>
      <c r="AB94" s="747">
        <f>IF('M3C 2020-21 Histoir OR hypotez1'!AF215="","",'M3C 2020-21 Histoir OR hypotez1'!AF215)</f>
        <v>1</v>
      </c>
      <c r="AC94" s="640" t="str">
        <f>IF('M3C 2020-21 Histoir OR hypotez1'!AG215="","",'M3C 2020-21 Histoir OR hypotez1'!AG215)</f>
        <v>CT</v>
      </c>
      <c r="AD94" s="640" t="str">
        <f>IF('M3C 2020-21 Histoir OR hypotez1'!AH215="","",'M3C 2020-21 Histoir OR hypotez1'!AH215)</f>
        <v>écrit</v>
      </c>
      <c r="AE94" s="640" t="str">
        <f>IF('M3C 2020-21 Histoir OR hypotez1'!AI215="","",'M3C 2020-21 Histoir OR hypotez1'!AI215)</f>
        <v>4h00</v>
      </c>
      <c r="AF94" s="400">
        <f>IF('M3C 2020-21 Histoir OR hypotez1'!AJ215="","",'M3C 2020-21 Histoir OR hypotez1'!AJ215)</f>
        <v>1</v>
      </c>
      <c r="AG94" s="1266"/>
      <c r="AH94" s="386" t="str">
        <f>IF('M3C 2020-21 Histoir OR hypotez1'!AK215="","",'M3C 2020-21 Histoir OR hypotez1'!AK215)</f>
        <v>CT</v>
      </c>
      <c r="AI94" s="386" t="str">
        <f>IF('M3C 2020-21 Histoir OR hypotez1'!AL215="","",'M3C 2020-21 Histoir OR hypotez1'!AL215)</f>
        <v>écrit</v>
      </c>
      <c r="AJ94" s="758" t="str">
        <f>IF('M3C 2020-21 Histoir OR hypotez1'!AM215="","",'M3C 2020-21 Histoir OR hypotez1'!AM215)</f>
        <v>4h00</v>
      </c>
      <c r="AK94" s="875" t="str">
        <f>IF('M3C 2020-21 Histoir OR hypotez1'!AN215="","",'M3C 2020-21 Histoir OR hypotez1'!AN215)</f>
        <v>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v>
      </c>
    </row>
    <row r="95" spans="1:244" ht="30.75" customHeight="1" x14ac:dyDescent="0.2">
      <c r="A95" s="294"/>
      <c r="B95" s="294" t="s">
        <v>434</v>
      </c>
      <c r="C95" s="308" t="str">
        <f>IF('M3C 2020-21 Histoir OR hypotez1'!C216="","",'M3C 2020-21 Histoir OR hypotez1'!C216)</f>
        <v xml:space="preserve">Pouvoirs et sociétés en Occident à l’époque contemporaine </v>
      </c>
      <c r="D95" s="297" t="s">
        <v>1064</v>
      </c>
      <c r="E95" s="297" t="s">
        <v>130</v>
      </c>
      <c r="F95" s="313"/>
      <c r="G95" s="297" t="s">
        <v>22</v>
      </c>
      <c r="H95" s="296"/>
      <c r="I95" s="297" t="s">
        <v>84</v>
      </c>
      <c r="J95" s="297" t="s">
        <v>84</v>
      </c>
      <c r="K95" s="1364" t="s">
        <v>1226</v>
      </c>
      <c r="L95" s="843" t="str">
        <f>IF('M3C 2020-21 Histoir OR hypotez1'!L216="","",'M3C 2020-21 Histoir OR hypotez1'!L216)</f>
        <v>22</v>
      </c>
      <c r="M95" s="816">
        <v>25</v>
      </c>
      <c r="N95" s="1234">
        <f>IF('M3C 2020-21 Histoir OR hypotez1'!N216="","",'M3C 2020-21 Histoir OR hypotez1'!N216)</f>
        <v>24</v>
      </c>
      <c r="O95" s="1014"/>
      <c r="P95" s="1014">
        <f>IF('M3C 2020-21 Histoir OR hypotez1'!P216="","",'M3C 2020-21 Histoir OR hypotez1'!P216)</f>
        <v>24</v>
      </c>
      <c r="Q95" s="1014"/>
      <c r="R95" s="1014" t="str">
        <f>IF('M3C 2020-21 Histoir OR hypotez1'!R216="","",'M3C 2020-21 Histoir OR hypotez1'!R216)</f>
        <v/>
      </c>
      <c r="S95" s="1235" t="str">
        <f>IF('M3C 2020-21 Histoir OR hypotez1'!S216="","",'M3C 2020-21 Histoir OR hypotez1'!S216)</f>
        <v/>
      </c>
      <c r="T95" s="1087" t="str">
        <f>IF('M3C 2020-21 Histoir OR hypotez1'!V216="","",'M3C 2020-21 Histoir OR hypotez1'!V216)</f>
        <v>50% CC
50% CT</v>
      </c>
      <c r="U95" s="640" t="str">
        <f>IF('M3C 2020-21 Histoir OR hypotez1'!W216="","",'M3C 2020-21 Histoir OR hypotez1'!W216)</f>
        <v>Mixte</v>
      </c>
      <c r="V95" s="640" t="str">
        <f>IF('M3C 2020-21 Histoir OR hypotez1'!X216="","",'M3C 2020-21 Histoir OR hypotez1'!X216)</f>
        <v>écrit et oral</v>
      </c>
      <c r="W95" s="640" t="str">
        <f>IF('M3C 2020-21 Histoir OR hypotez1'!Y216="","",'M3C 2020-21 Histoir OR hypotez1'!Y216)</f>
        <v>CT = écrit 4h00</v>
      </c>
      <c r="X95" s="400">
        <f>IF('M3C 2020-21 Histoir OR hypotez1'!Z216="","",'M3C 2020-21 Histoir OR hypotez1'!Z216)</f>
        <v>1</v>
      </c>
      <c r="Y95" s="386" t="str">
        <f>IF('M3C 2020-21 Histoir OR hypotez1'!AA216="","",'M3C 2020-21 Histoir OR hypotez1'!AA216)</f>
        <v>CT</v>
      </c>
      <c r="Z95" s="386" t="str">
        <f>IF('M3C 2020-21 Histoir OR hypotez1'!AB216="","",'M3C 2020-21 Histoir OR hypotez1'!AB216)</f>
        <v>Ecrit</v>
      </c>
      <c r="AA95" s="386" t="str">
        <f>IF('M3C 2020-21 Histoir OR hypotez1'!AC216="","",'M3C 2020-21 Histoir OR hypotez1'!AC216)</f>
        <v>4h00</v>
      </c>
      <c r="AB95" s="747">
        <f>IF('M3C 2020-21 Histoir OR hypotez1'!AF216="","",'M3C 2020-21 Histoir OR hypotez1'!AF216)</f>
        <v>1</v>
      </c>
      <c r="AC95" s="640" t="str">
        <f>IF('M3C 2020-21 Histoir OR hypotez1'!AG216="","",'M3C 2020-21 Histoir OR hypotez1'!AG216)</f>
        <v>CT</v>
      </c>
      <c r="AD95" s="640" t="str">
        <f>IF('M3C 2020-21 Histoir OR hypotez1'!AH216="","",'M3C 2020-21 Histoir OR hypotez1'!AH216)</f>
        <v>Ecrit</v>
      </c>
      <c r="AE95" s="640" t="str">
        <f>IF('M3C 2020-21 Histoir OR hypotez1'!AI216="","",'M3C 2020-21 Histoir OR hypotez1'!AI216)</f>
        <v>4h00</v>
      </c>
      <c r="AF95" s="400">
        <f>IF('M3C 2020-21 Histoir OR hypotez1'!AJ216="","",'M3C 2020-21 Histoir OR hypotez1'!AJ216)</f>
        <v>1</v>
      </c>
      <c r="AG95" s="1266"/>
      <c r="AH95" s="386" t="str">
        <f>IF('M3C 2020-21 Histoir OR hypotez1'!AK216="","",'M3C 2020-21 Histoir OR hypotez1'!AK216)</f>
        <v>CT</v>
      </c>
      <c r="AI95" s="386" t="str">
        <f>IF('M3C 2020-21 Histoir OR hypotez1'!AL216="","",'M3C 2020-21 Histoir OR hypotez1'!AL216)</f>
        <v>Ecrit</v>
      </c>
      <c r="AJ95" s="758" t="str">
        <f>IF('M3C 2020-21 Histoir OR hypotez1'!AM216="","",'M3C 2020-21 Histoir OR hypotez1'!AM216)</f>
        <v>4h00</v>
      </c>
      <c r="AK95" s="875" t="str">
        <f>IF('M3C 2020-21 Histoir OR hypotez1'!AN216="","",'M3C 2020-21 Histoir OR hypotez1'!AN216)</f>
        <v>La démocratie aux Etats-Unis et en Europe d'une guerre à l'autre (1914-1946).
On étudiera l'évolution du modèle démocratique (institutions, forces politiques, contre-pouvoirs, opinion…) dans les grands pays d'Europe occidentale et aux Etats-Unis, des débuts de la Première guerre mondiale à la fin de la Seconde. On pourra ainsi mesurer l'impact de ses conflits et de la crise de l'entre-deux-guerres sur les différents modèles démocratiques, et leur capacité de résistance à la tentation de l'autoritarisme ou du totalitarisme.</v>
      </c>
    </row>
    <row r="96" spans="1:244" s="521" customFormat="1" ht="28.5" customHeight="1" x14ac:dyDescent="0.2">
      <c r="A96" s="524" t="s">
        <v>1012</v>
      </c>
      <c r="B96" s="524" t="s">
        <v>1006</v>
      </c>
      <c r="C96" s="525" t="s">
        <v>231</v>
      </c>
      <c r="D96" s="526"/>
      <c r="E96" s="748" t="s">
        <v>727</v>
      </c>
      <c r="F96" s="526"/>
      <c r="G96" s="527" t="s">
        <v>22</v>
      </c>
      <c r="H96" s="528" t="s">
        <v>1007</v>
      </c>
      <c r="I96" s="529">
        <f>+I97+I98</f>
        <v>4</v>
      </c>
      <c r="J96" s="529">
        <f>+J97+J98</f>
        <v>4</v>
      </c>
      <c r="K96" s="529"/>
      <c r="L96" s="861"/>
      <c r="M96" s="599"/>
      <c r="N96" s="1236"/>
      <c r="O96" s="1020"/>
      <c r="P96" s="1020"/>
      <c r="Q96" s="1020"/>
      <c r="R96" s="1237"/>
      <c r="S96" s="1238"/>
      <c r="T96" s="1212"/>
      <c r="U96" s="532"/>
      <c r="V96" s="532"/>
      <c r="W96" s="533"/>
      <c r="X96" s="534"/>
      <c r="Y96" s="534"/>
      <c r="Z96" s="534"/>
      <c r="AA96" s="535"/>
      <c r="AB96" s="534"/>
      <c r="AC96" s="534"/>
      <c r="AD96" s="534"/>
      <c r="AE96" s="535"/>
      <c r="AF96" s="534"/>
      <c r="AG96" s="1264"/>
      <c r="AH96" s="534"/>
      <c r="AI96" s="534"/>
      <c r="AJ96" s="757"/>
      <c r="AK96" s="754"/>
    </row>
    <row r="97" spans="1:244" ht="30.75" customHeight="1" x14ac:dyDescent="0.2">
      <c r="A97" s="294"/>
      <c r="B97" s="294" t="s">
        <v>1009</v>
      </c>
      <c r="C97" s="308" t="str">
        <f>IF('M3C 2020-21 Histoir OR hypotez1'!C225="","",'M3C 2020-21 Histoir OR hypotez1'!C225)</f>
        <v>Numismatique romaine</v>
      </c>
      <c r="D97" s="297" t="s">
        <v>1065</v>
      </c>
      <c r="E97" s="297" t="s">
        <v>130</v>
      </c>
      <c r="F97" s="313"/>
      <c r="G97" s="297" t="s">
        <v>22</v>
      </c>
      <c r="H97" s="296"/>
      <c r="I97" s="297">
        <v>2</v>
      </c>
      <c r="J97" s="297" t="s">
        <v>56</v>
      </c>
      <c r="K97" s="842" t="s">
        <v>753</v>
      </c>
      <c r="L97" s="843" t="str">
        <f>IF('M3C 2020-21 Histoir OR hypotez1'!L225="","",'M3C 2020-21 Histoir OR hypotez1'!L225)</f>
        <v>21</v>
      </c>
      <c r="M97" s="816">
        <v>25</v>
      </c>
      <c r="N97" s="1234" t="str">
        <f>IF('M3C 2020-21 Histoir OR hypotez1'!N225="","",'M3C 2020-21 Histoir OR hypotez1'!N225)</f>
        <v/>
      </c>
      <c r="O97" s="1014"/>
      <c r="P97" s="1014">
        <f>IF('M3C 2020-21 Histoir OR hypotez1'!P225="","",'M3C 2020-21 Histoir OR hypotez1'!P225)</f>
        <v>24</v>
      </c>
      <c r="Q97" s="1014"/>
      <c r="R97" s="1014" t="str">
        <f>IF('M3C 2020-21 Histoir OR hypotez1'!R225="","",'M3C 2020-21 Histoir OR hypotez1'!R225)</f>
        <v/>
      </c>
      <c r="S97" s="1235" t="str">
        <f>IF('M3C 2020-21 Histoir OR hypotez1'!S225="","",'M3C 2020-21 Histoir OR hypotez1'!S225)</f>
        <v/>
      </c>
      <c r="T97" s="1087" t="str">
        <f>IF('M3C 2020-21 Histoir OR hypotez1'!V225="","",'M3C 2020-21 Histoir OR hypotez1'!V225)</f>
        <v>50% CC
50% CT</v>
      </c>
      <c r="U97" s="640" t="str">
        <f>IF('M3C 2020-21 Histoir OR hypotez1'!W225="","",'M3C 2020-21 Histoir OR hypotez1'!W225)</f>
        <v>Mixte</v>
      </c>
      <c r="V97" s="640" t="str">
        <f>IF('M3C 2020-21 Histoir OR hypotez1'!X225="","",'M3C 2020-21 Histoir OR hypotez1'!X225)</f>
        <v>écrit</v>
      </c>
      <c r="W97" s="640" t="str">
        <f>IF('M3C 2020-21 Histoir OR hypotez1'!Y225="","",'M3C 2020-21 Histoir OR hypotez1'!Y225)</f>
        <v>CT = écrit 2h00</v>
      </c>
      <c r="X97" s="400">
        <f>IF('M3C 2020-21 Histoir OR hypotez1'!Z225="","",'M3C 2020-21 Histoir OR hypotez1'!Z225)</f>
        <v>1</v>
      </c>
      <c r="Y97" s="386" t="str">
        <f>IF('M3C 2020-21 Histoir OR hypotez1'!AA225="","",'M3C 2020-21 Histoir OR hypotez1'!AA225)</f>
        <v>CT</v>
      </c>
      <c r="Z97" s="386" t="str">
        <f>IF('M3C 2020-21 Histoir OR hypotez1'!AB225="","",'M3C 2020-21 Histoir OR hypotez1'!AB225)</f>
        <v>écrit</v>
      </c>
      <c r="AA97" s="386" t="str">
        <f>IF('M3C 2020-21 Histoir OR hypotez1'!AC225="","",'M3C 2020-21 Histoir OR hypotez1'!AC225)</f>
        <v>2h00</v>
      </c>
      <c r="AB97" s="747">
        <f>IF('M3C 2020-21 Histoir OR hypotez1'!AF225="","",'M3C 2020-21 Histoir OR hypotez1'!AF225)</f>
        <v>1</v>
      </c>
      <c r="AC97" s="640" t="str">
        <f>IF('M3C 2020-21 Histoir OR hypotez1'!AG225="","",'M3C 2020-21 Histoir OR hypotez1'!AG225)</f>
        <v>CT</v>
      </c>
      <c r="AD97" s="640" t="str">
        <f>IF('M3C 2020-21 Histoir OR hypotez1'!AH225="","",'M3C 2020-21 Histoir OR hypotez1'!AH225)</f>
        <v>écrit</v>
      </c>
      <c r="AE97" s="640" t="str">
        <f>IF('M3C 2020-21 Histoir OR hypotez1'!AI225="","",'M3C 2020-21 Histoir OR hypotez1'!AI225)</f>
        <v>2h00</v>
      </c>
      <c r="AF97" s="400">
        <f>IF('M3C 2020-21 Histoir OR hypotez1'!AJ225="","",'M3C 2020-21 Histoir OR hypotez1'!AJ225)</f>
        <v>1</v>
      </c>
      <c r="AG97" s="1266"/>
      <c r="AH97" s="386" t="str">
        <f>IF('M3C 2020-21 Histoir OR hypotez1'!AK225="","",'M3C 2020-21 Histoir OR hypotez1'!AK225)</f>
        <v>CT</v>
      </c>
      <c r="AI97" s="386" t="str">
        <f>IF('M3C 2020-21 Histoir OR hypotez1'!AL225="","",'M3C 2020-21 Histoir OR hypotez1'!AL225)</f>
        <v>écrit</v>
      </c>
      <c r="AJ97" s="758" t="str">
        <f>IF('M3C 2020-21 Histoir OR hypotez1'!AM225="","",'M3C 2020-21 Histoir OR hypotez1'!AM225)</f>
        <v>2h00</v>
      </c>
      <c r="AK97" s="875" t="str">
        <f>IF('M3C 2020-21 Histoir OR hypotez1'!AN225="","",'M3C 2020-21 Histoir OR hypotez1'!AN225)</f>
        <v>Apprendre et comprendre l'évolution de la monnaie romaine entre la République et le Principat (naissance de la monnaie romaine, émergence d'un monnayage provincial, réforme augustéenne, monneyage impérial, choix et réception des images, questions politiques).</v>
      </c>
    </row>
    <row r="98" spans="1:244" ht="30.75" customHeight="1" x14ac:dyDescent="0.2">
      <c r="A98" s="294"/>
      <c r="B98" s="294" t="s">
        <v>1010</v>
      </c>
      <c r="C98" s="308" t="str">
        <f>IF('M3C 2020-21 Histoir OR hypotez1'!C226="","",'M3C 2020-21 Histoir OR hypotez1'!C226)</f>
        <v>La presse, des Lumières à l’âge contemporain</v>
      </c>
      <c r="D98" s="297" t="s">
        <v>1066</v>
      </c>
      <c r="E98" s="297" t="s">
        <v>130</v>
      </c>
      <c r="F98" s="313"/>
      <c r="G98" s="297" t="s">
        <v>22</v>
      </c>
      <c r="H98" s="296"/>
      <c r="I98" s="297">
        <v>2</v>
      </c>
      <c r="J98" s="297" t="s">
        <v>56</v>
      </c>
      <c r="K98" s="1363" t="s">
        <v>1223</v>
      </c>
      <c r="L98" s="843" t="str">
        <f>IF('M3C 2020-21 Histoir OR hypotez1'!L226="","",'M3C 2020-21 Histoir OR hypotez1'!L226)</f>
        <v>22</v>
      </c>
      <c r="M98" s="816">
        <v>25</v>
      </c>
      <c r="N98" s="1234" t="str">
        <f>IF('M3C 2020-21 Histoir OR hypotez1'!N226="","",'M3C 2020-21 Histoir OR hypotez1'!N226)</f>
        <v/>
      </c>
      <c r="O98" s="1014"/>
      <c r="P98" s="1014">
        <f>IF('M3C 2020-21 Histoir OR hypotez1'!P226="","",'M3C 2020-21 Histoir OR hypotez1'!P226)</f>
        <v>24</v>
      </c>
      <c r="Q98" s="1014"/>
      <c r="R98" s="1014" t="str">
        <f>IF('M3C 2020-21 Histoir OR hypotez1'!R226="","",'M3C 2020-21 Histoir OR hypotez1'!R226)</f>
        <v/>
      </c>
      <c r="S98" s="1235" t="str">
        <f>IF('M3C 2020-21 Histoir OR hypotez1'!S226="","",'M3C 2020-21 Histoir OR hypotez1'!S226)</f>
        <v/>
      </c>
      <c r="T98" s="1087">
        <f>IF('M3C 2020-21 Histoir OR hypotez1'!V226="","",'M3C 2020-21 Histoir OR hypotez1'!V226)</f>
        <v>1</v>
      </c>
      <c r="U98" s="640" t="str">
        <f>IF('M3C 2020-21 Histoir OR hypotez1'!W226="","",'M3C 2020-21 Histoir OR hypotez1'!W226)</f>
        <v>CC</v>
      </c>
      <c r="V98" s="640" t="str">
        <f>IF('M3C 2020-21 Histoir OR hypotez1'!X226="","",'M3C 2020-21 Histoir OR hypotez1'!X226)</f>
        <v/>
      </c>
      <c r="W98" s="640" t="str">
        <f>IF('M3C 2020-21 Histoir OR hypotez1'!Y226="","",'M3C 2020-21 Histoir OR hypotez1'!Y226)</f>
        <v/>
      </c>
      <c r="X98" s="400">
        <f>IF('M3C 2020-21 Histoir OR hypotez1'!Z226="","",'M3C 2020-21 Histoir OR hypotez1'!Z226)</f>
        <v>1</v>
      </c>
      <c r="Y98" s="386" t="str">
        <f>IF('M3C 2020-21 Histoir OR hypotez1'!AA226="","",'M3C 2020-21 Histoir OR hypotez1'!AA226)</f>
        <v>CT</v>
      </c>
      <c r="Z98" s="386" t="str">
        <f>IF('M3C 2020-21 Histoir OR hypotez1'!AB226="","",'M3C 2020-21 Histoir OR hypotez1'!AB226)</f>
        <v>écrit</v>
      </c>
      <c r="AA98" s="386" t="str">
        <f>IF('M3C 2020-21 Histoir OR hypotez1'!AC226="","",'M3C 2020-21 Histoir OR hypotez1'!AC226)</f>
        <v>2h00</v>
      </c>
      <c r="AB98" s="747">
        <f>IF('M3C 2020-21 Histoir OR hypotez1'!AF226="","",'M3C 2020-21 Histoir OR hypotez1'!AF226)</f>
        <v>1</v>
      </c>
      <c r="AC98" s="640" t="str">
        <f>IF('M3C 2020-21 Histoir OR hypotez1'!AG226="","",'M3C 2020-21 Histoir OR hypotez1'!AG226)</f>
        <v>CT</v>
      </c>
      <c r="AD98" s="640" t="str">
        <f>IF('M3C 2020-21 Histoir OR hypotez1'!AH226="","",'M3C 2020-21 Histoir OR hypotez1'!AH226)</f>
        <v>écrit</v>
      </c>
      <c r="AE98" s="640" t="str">
        <f>IF('M3C 2020-21 Histoir OR hypotez1'!AI226="","",'M3C 2020-21 Histoir OR hypotez1'!AI226)</f>
        <v>2h00</v>
      </c>
      <c r="AF98" s="400">
        <f>IF('M3C 2020-21 Histoir OR hypotez1'!AJ226="","",'M3C 2020-21 Histoir OR hypotez1'!AJ226)</f>
        <v>1</v>
      </c>
      <c r="AG98" s="1266"/>
      <c r="AH98" s="386" t="str">
        <f>IF('M3C 2020-21 Histoir OR hypotez1'!AK226="","",'M3C 2020-21 Histoir OR hypotez1'!AK226)</f>
        <v>CT</v>
      </c>
      <c r="AI98" s="386" t="str">
        <f>IF('M3C 2020-21 Histoir OR hypotez1'!AL226="","",'M3C 2020-21 Histoir OR hypotez1'!AL226)</f>
        <v>écrit</v>
      </c>
      <c r="AJ98" s="758" t="str">
        <f>IF('M3C 2020-21 Histoir OR hypotez1'!AM226="","",'M3C 2020-21 Histoir OR hypotez1'!AM226)</f>
        <v>2h00</v>
      </c>
      <c r="AK98" s="875" t="str">
        <f>IF('M3C 2020-21 Histoir OR hypotez1'!AN226="","",'M3C 2020-21 Histoir OR hypotez1'!AN226)</f>
        <v>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v>
      </c>
    </row>
    <row r="99" spans="1:244" ht="11.25" customHeight="1" x14ac:dyDescent="0.2">
      <c r="A99" s="858"/>
      <c r="B99" s="858"/>
      <c r="C99" s="859"/>
      <c r="D99" s="781"/>
      <c r="E99" s="781"/>
      <c r="F99" s="781"/>
      <c r="G99" s="781"/>
      <c r="H99" s="785"/>
      <c r="I99" s="781"/>
      <c r="J99" s="781"/>
      <c r="K99" s="859"/>
      <c r="L99" s="859"/>
      <c r="M99" s="834"/>
      <c r="N99" s="1253"/>
      <c r="O99" s="1254"/>
      <c r="P99" s="1254"/>
      <c r="Q99" s="1254"/>
      <c r="R99" s="1254"/>
      <c r="S99" s="1255"/>
      <c r="T99" s="1218"/>
      <c r="U99" s="859"/>
      <c r="V99" s="859"/>
      <c r="W99" s="859"/>
      <c r="X99" s="859"/>
      <c r="Y99" s="859"/>
      <c r="Z99" s="859"/>
      <c r="AA99" s="859"/>
      <c r="AB99" s="859"/>
      <c r="AC99" s="859"/>
      <c r="AD99" s="859"/>
      <c r="AE99" s="859"/>
      <c r="AF99" s="859"/>
      <c r="AG99" s="1205"/>
      <c r="AH99" s="859"/>
      <c r="AI99" s="859"/>
      <c r="AJ99" s="859"/>
      <c r="AK99" s="859"/>
    </row>
    <row r="100" spans="1:244" ht="30.75" customHeight="1" x14ac:dyDescent="0.2">
      <c r="A100" s="294"/>
      <c r="B100" s="294" t="s">
        <v>1008</v>
      </c>
      <c r="C100" s="308" t="str">
        <f>IF('M3C 2020-21 Histoir OR hypotez1'!C229="","",'M3C 2020-21 Histoir OR hypotez1'!C229)</f>
        <v>Familles et sociétés dans l’Antiquité</v>
      </c>
      <c r="D100" s="297" t="s">
        <v>1068</v>
      </c>
      <c r="E100" s="297" t="s">
        <v>130</v>
      </c>
      <c r="F100" s="313"/>
      <c r="G100" s="297" t="s">
        <v>22</v>
      </c>
      <c r="H100" s="296"/>
      <c r="I100" s="297">
        <v>3</v>
      </c>
      <c r="J100" s="297">
        <v>3</v>
      </c>
      <c r="K100" s="1363" t="str">
        <f>IF('M3C 2020-21 Histoir OR hypotez1'!K229="","",'M3C 2020-21 Histoir OR hypotez1'!K229)</f>
        <v>SUSPENE Arnaud (Enseignant : CHAUSSERIE Hugo)</v>
      </c>
      <c r="L100" s="843" t="str">
        <f>IF('M3C 2020-21 Histoir OR hypotez1'!L229="","",'M3C 2020-21 Histoir OR hypotez1'!L229)</f>
        <v>21</v>
      </c>
      <c r="M100" s="816">
        <v>25</v>
      </c>
      <c r="N100" s="1234">
        <f>IF('M3C 2020-21 Histoir OR hypotez1'!N229="","",'M3C 2020-21 Histoir OR hypotez1'!N229)</f>
        <v>12</v>
      </c>
      <c r="O100" s="1014"/>
      <c r="P100" s="1014">
        <f>IF('M3C 2020-21 Histoir OR hypotez1'!P229="","",'M3C 2020-21 Histoir OR hypotez1'!P229)</f>
        <v>12</v>
      </c>
      <c r="Q100" s="1014"/>
      <c r="R100" s="1014" t="str">
        <f>IF('M3C 2020-21 Histoir OR hypotez1'!R229="","",'M3C 2020-21 Histoir OR hypotez1'!R229)</f>
        <v/>
      </c>
      <c r="S100" s="1235" t="str">
        <f>IF('M3C 2020-21 Histoir OR hypotez1'!S229="","",'M3C 2020-21 Histoir OR hypotez1'!S229)</f>
        <v/>
      </c>
      <c r="T100" s="1087" t="str">
        <f>IF('M3C 2020-21 Histoir OR hypotez1'!V229="","",'M3C 2020-21 Histoir OR hypotez1'!V229)</f>
        <v>50% CC
50% CT</v>
      </c>
      <c r="U100" s="640" t="str">
        <f>IF('M3C 2020-21 Histoir OR hypotez1'!W229="","",'M3C 2020-21 Histoir OR hypotez1'!W229)</f>
        <v>Mixte</v>
      </c>
      <c r="V100" s="640" t="str">
        <f>IF('M3C 2020-21 Histoir OR hypotez1'!X229="","",'M3C 2020-21 Histoir OR hypotez1'!X229)</f>
        <v>écrit</v>
      </c>
      <c r="W100" s="640" t="str">
        <f>IF('M3C 2020-21 Histoir OR hypotez1'!Y229="","",'M3C 2020-21 Histoir OR hypotez1'!Y229)</f>
        <v>CT = écrit 3h00</v>
      </c>
      <c r="X100" s="400">
        <f>IF('M3C 2020-21 Histoir OR hypotez1'!Z229="","",'M3C 2020-21 Histoir OR hypotez1'!Z229)</f>
        <v>1</v>
      </c>
      <c r="Y100" s="386" t="str">
        <f>IF('M3C 2020-21 Histoir OR hypotez1'!AA229="","",'M3C 2020-21 Histoir OR hypotez1'!AA229)</f>
        <v>CT</v>
      </c>
      <c r="Z100" s="386" t="str">
        <f>IF('M3C 2020-21 Histoir OR hypotez1'!AB229="","",'M3C 2020-21 Histoir OR hypotez1'!AB229)</f>
        <v>écrit</v>
      </c>
      <c r="AA100" s="386" t="str">
        <f>IF('M3C 2020-21 Histoir OR hypotez1'!AC229="","",'M3C 2020-21 Histoir OR hypotez1'!AC229)</f>
        <v>3h00</v>
      </c>
      <c r="AB100" s="747">
        <f>IF('M3C 2020-21 Histoir OR hypotez1'!AF229="","",'M3C 2020-21 Histoir OR hypotez1'!AF229)</f>
        <v>1</v>
      </c>
      <c r="AC100" s="640" t="str">
        <f>IF('M3C 2020-21 Histoir OR hypotez1'!AG229="","",'M3C 2020-21 Histoir OR hypotez1'!AG229)</f>
        <v>CT</v>
      </c>
      <c r="AD100" s="640" t="str">
        <f>IF('M3C 2020-21 Histoir OR hypotez1'!AH229="","",'M3C 2020-21 Histoir OR hypotez1'!AH229)</f>
        <v>écrit</v>
      </c>
      <c r="AE100" s="640" t="str">
        <f>IF('M3C 2020-21 Histoir OR hypotez1'!AI229="","",'M3C 2020-21 Histoir OR hypotez1'!AI229)</f>
        <v>3h00</v>
      </c>
      <c r="AF100" s="400">
        <f>IF('M3C 2020-21 Histoir OR hypotez1'!AJ229="","",'M3C 2020-21 Histoir OR hypotez1'!AJ229)</f>
        <v>1</v>
      </c>
      <c r="AG100" s="1266"/>
      <c r="AH100" s="386" t="str">
        <f>IF('M3C 2020-21 Histoir OR hypotez1'!AK229="","",'M3C 2020-21 Histoir OR hypotez1'!AK229)</f>
        <v>CT</v>
      </c>
      <c r="AI100" s="386" t="str">
        <f>IF('M3C 2020-21 Histoir OR hypotez1'!AL229="","",'M3C 2020-21 Histoir OR hypotez1'!AL229)</f>
        <v>écrit</v>
      </c>
      <c r="AJ100" s="758" t="str">
        <f>IF('M3C 2020-21 Histoir OR hypotez1'!AM229="","",'M3C 2020-21 Histoir OR hypotez1'!AM229)</f>
        <v>3h00</v>
      </c>
      <c r="AK100" s="875" t="str">
        <f>IF('M3C 2020-21 Histoir OR hypotez1'!AN229="","",'M3C 2020-21 Histoir OR hypotez1'!AN229)</f>
        <v>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v>
      </c>
    </row>
    <row r="101" spans="1:244" s="521" customFormat="1" ht="28.5" customHeight="1" x14ac:dyDescent="0.2">
      <c r="A101" s="524" t="s">
        <v>765</v>
      </c>
      <c r="B101" s="524" t="s">
        <v>1085</v>
      </c>
      <c r="C101" s="525" t="s">
        <v>209</v>
      </c>
      <c r="D101" s="526"/>
      <c r="E101" s="748" t="s">
        <v>130</v>
      </c>
      <c r="F101" s="526" t="s">
        <v>199</v>
      </c>
      <c r="G101" s="527" t="s">
        <v>41</v>
      </c>
      <c r="H101" s="528">
        <v>1</v>
      </c>
      <c r="I101" s="529" t="s">
        <v>56</v>
      </c>
      <c r="J101" s="529" t="s">
        <v>56</v>
      </c>
      <c r="K101" s="529"/>
      <c r="L101" s="861"/>
      <c r="M101" s="599"/>
      <c r="N101" s="1236"/>
      <c r="O101" s="1020"/>
      <c r="P101" s="1020"/>
      <c r="Q101" s="1020"/>
      <c r="R101" s="1237"/>
      <c r="S101" s="1238"/>
      <c r="T101" s="1212"/>
      <c r="U101" s="532"/>
      <c r="V101" s="532"/>
      <c r="W101" s="533"/>
      <c r="X101" s="534"/>
      <c r="Y101" s="534"/>
      <c r="Z101" s="534"/>
      <c r="AA101" s="535"/>
      <c r="AB101" s="534"/>
      <c r="AC101" s="534"/>
      <c r="AD101" s="534"/>
      <c r="AE101" s="535"/>
      <c r="AF101" s="534"/>
      <c r="AG101" s="1264"/>
      <c r="AH101" s="534"/>
      <c r="AI101" s="534"/>
      <c r="AJ101" s="757"/>
      <c r="AK101" s="754"/>
    </row>
    <row r="102" spans="1:244" ht="30.75" customHeight="1" x14ac:dyDescent="0.2">
      <c r="A102" s="294"/>
      <c r="B102" s="294" t="s">
        <v>917</v>
      </c>
      <c r="C102" s="308" t="str">
        <f>IF('M3C 2020-21 Histoir OR hypotez1'!C220="","",'M3C 2020-21 Histoir OR hypotez1'!C220)</f>
        <v>Anglais S6</v>
      </c>
      <c r="D102" s="297" t="s">
        <v>1061</v>
      </c>
      <c r="E102" s="297" t="s">
        <v>675</v>
      </c>
      <c r="F102" s="313"/>
      <c r="G102" s="295" t="s">
        <v>674</v>
      </c>
      <c r="H102" s="296"/>
      <c r="I102" s="297" t="s">
        <v>56</v>
      </c>
      <c r="J102" s="297" t="s">
        <v>56</v>
      </c>
      <c r="K102" s="842" t="str">
        <f>IF('M3C 2020-21 Histoir OR hypotez1'!K220="","",'M3C 2020-21 Histoir OR hypotez1'!K220)</f>
        <v>SOTTEAU Emilie</v>
      </c>
      <c r="L102" s="843">
        <f>IF('M3C 2020-21 Histoir OR hypotez1'!L220="","",'M3C 2020-21 Histoir OR hypotez1'!L220)</f>
        <v>11</v>
      </c>
      <c r="M102" s="816">
        <v>15</v>
      </c>
      <c r="N102" s="1234" t="str">
        <f>IF('M3C 2020-21 Histoir OR hypotez1'!N220="","",'M3C 2020-21 Histoir OR hypotez1'!N220)</f>
        <v/>
      </c>
      <c r="O102" s="1014"/>
      <c r="P102" s="1014">
        <f>IF('M3C 2020-21 Histoir OR hypotez1'!P220="","",'M3C 2020-21 Histoir OR hypotez1'!P220)</f>
        <v>18</v>
      </c>
      <c r="Q102" s="1014"/>
      <c r="R102" s="1014" t="str">
        <f>IF('M3C 2020-21 Histoir OR hypotez1'!R220="","",'M3C 2020-21 Histoir OR hypotez1'!R220)</f>
        <v/>
      </c>
      <c r="S102" s="1235" t="str">
        <f>IF('M3C 2020-21 Histoir OR hypotez1'!S220="","",'M3C 2020-21 Histoir OR hypotez1'!S220)</f>
        <v/>
      </c>
      <c r="T102" s="1087">
        <f>IF('M3C 2020-21 Histoir OR hypotez1'!V220="","",'M3C 2020-21 Histoir OR hypotez1'!V220)</f>
        <v>1</v>
      </c>
      <c r="U102" s="640" t="str">
        <f>IF('M3C 2020-21 Histoir OR hypotez1'!W220="","",'M3C 2020-21 Histoir OR hypotez1'!W220)</f>
        <v>CC</v>
      </c>
      <c r="V102" s="640" t="str">
        <f>IF('M3C 2020-21 Histoir OR hypotez1'!X220="","",'M3C 2020-21 Histoir OR hypotez1'!X220)</f>
        <v/>
      </c>
      <c r="W102" s="640" t="str">
        <f>IF('M3C 2020-21 Histoir OR hypotez1'!Y220="","",'M3C 2020-21 Histoir OR hypotez1'!Y220)</f>
        <v/>
      </c>
      <c r="X102" s="400">
        <f>IF('M3C 2020-21 Histoir OR hypotez1'!Z220="","",'M3C 2020-21 Histoir OR hypotez1'!Z220)</f>
        <v>1</v>
      </c>
      <c r="Y102" s="386" t="str">
        <f>IF('M3C 2020-21 Histoir OR hypotez1'!AA220="","",'M3C 2020-21 Histoir OR hypotez1'!AA220)</f>
        <v>CT</v>
      </c>
      <c r="Z102" s="386" t="str">
        <f>IF('M3C 2020-21 Histoir OR hypotez1'!AB220="","",'M3C 2020-21 Histoir OR hypotez1'!AB220)</f>
        <v>Ecrit</v>
      </c>
      <c r="AA102" s="386" t="str">
        <f>IF('M3C 2020-21 Histoir OR hypotez1'!AC220="","",'M3C 2020-21 Histoir OR hypotez1'!AC220)</f>
        <v>2h00</v>
      </c>
      <c r="AB102" s="747">
        <f>IF('M3C 2020-21 Histoir OR hypotez1'!AF220="","",'M3C 2020-21 Histoir OR hypotez1'!AF220)</f>
        <v>1</v>
      </c>
      <c r="AC102" s="640" t="str">
        <f>IF('M3C 2020-21 Histoir OR hypotez1'!AG220="","",'M3C 2020-21 Histoir OR hypotez1'!AG220)</f>
        <v>CT</v>
      </c>
      <c r="AD102" s="640" t="str">
        <f>IF('M3C 2020-21 Histoir OR hypotez1'!AH220="","",'M3C 2020-21 Histoir OR hypotez1'!AH220)</f>
        <v>Ecrit</v>
      </c>
      <c r="AE102" s="640" t="str">
        <f>IF('M3C 2020-21 Histoir OR hypotez1'!AI220="","",'M3C 2020-21 Histoir OR hypotez1'!AI220)</f>
        <v>2h00</v>
      </c>
      <c r="AF102" s="400">
        <f>IF('M3C 2020-21 Histoir OR hypotez1'!AJ220="","",'M3C 2020-21 Histoir OR hypotez1'!AJ220)</f>
        <v>1</v>
      </c>
      <c r="AG102" s="1266"/>
      <c r="AH102" s="386" t="str">
        <f>IF('M3C 2020-21 Histoir OR hypotez1'!AK220="","",'M3C 2020-21 Histoir OR hypotez1'!AK220)</f>
        <v>CT</v>
      </c>
      <c r="AI102" s="386" t="str">
        <f>IF('M3C 2020-21 Histoir OR hypotez1'!AL220="","",'M3C 2020-21 Histoir OR hypotez1'!AL220)</f>
        <v>Ecrit</v>
      </c>
      <c r="AJ102" s="758" t="str">
        <f>IF('M3C 2020-21 Histoir OR hypotez1'!AM220="","",'M3C 2020-21 Histoir OR hypotez1'!AM220)</f>
        <v>2h00</v>
      </c>
      <c r="AK102" s="875" t="str">
        <f>IF('M3C 2020-21 Histoir OR hypotez1'!AN220="","",'M3C 2020-21 Histoir OR hypotez1'!AN220)</f>
        <v>Pratique orale et écrite de langue vivante non spécialiste.</v>
      </c>
    </row>
    <row r="103" spans="1:244" ht="30.75" customHeight="1" x14ac:dyDescent="0.2">
      <c r="A103" s="294"/>
      <c r="B103" s="294" t="s">
        <v>918</v>
      </c>
      <c r="C103" s="308" t="str">
        <f>IF('M3C 2020-21 Histoir OR hypotez1'!C221="","",'M3C 2020-21 Histoir OR hypotez1'!C221)</f>
        <v>Espagnol S6</v>
      </c>
      <c r="D103" s="297" t="s">
        <v>1062</v>
      </c>
      <c r="E103" s="297" t="s">
        <v>675</v>
      </c>
      <c r="F103" s="313"/>
      <c r="G103" s="295" t="s">
        <v>674</v>
      </c>
      <c r="H103" s="296"/>
      <c r="I103" s="297" t="s">
        <v>56</v>
      </c>
      <c r="J103" s="297" t="s">
        <v>56</v>
      </c>
      <c r="K103" s="842" t="str">
        <f>IF('M3C 2020-21 Histoir OR hypotez1'!K221="","",'M3C 2020-21 Histoir OR hypotez1'!K221)</f>
        <v>EYMAR Marcos</v>
      </c>
      <c r="L103" s="843">
        <f>IF('M3C 2020-21 Histoir OR hypotez1'!L221="","",'M3C 2020-21 Histoir OR hypotez1'!L221)</f>
        <v>14</v>
      </c>
      <c r="M103" s="816">
        <v>10</v>
      </c>
      <c r="N103" s="1234" t="str">
        <f>IF('M3C 2020-21 Histoir OR hypotez1'!N221="","",'M3C 2020-21 Histoir OR hypotez1'!N221)</f>
        <v/>
      </c>
      <c r="O103" s="1014"/>
      <c r="P103" s="1014">
        <f>IF('M3C 2020-21 Histoir OR hypotez1'!P221="","",'M3C 2020-21 Histoir OR hypotez1'!P221)</f>
        <v>18</v>
      </c>
      <c r="Q103" s="1014"/>
      <c r="R103" s="1014" t="str">
        <f>IF('M3C 2020-21 Histoir OR hypotez1'!R221="","",'M3C 2020-21 Histoir OR hypotez1'!R221)</f>
        <v/>
      </c>
      <c r="S103" s="1235" t="str">
        <f>IF('M3C 2020-21 Histoir OR hypotez1'!S221="","",'M3C 2020-21 Histoir OR hypotez1'!S221)</f>
        <v/>
      </c>
      <c r="T103" s="1087">
        <f>IF('M3C 2020-21 Histoir OR hypotez1'!V221="","",'M3C 2020-21 Histoir OR hypotez1'!V221)</f>
        <v>1</v>
      </c>
      <c r="U103" s="640" t="str">
        <f>IF('M3C 2020-21 Histoir OR hypotez1'!W221="","",'M3C 2020-21 Histoir OR hypotez1'!W221)</f>
        <v>CC</v>
      </c>
      <c r="V103" s="640" t="str">
        <f>IF('M3C 2020-21 Histoir OR hypotez1'!X221="","",'M3C 2020-21 Histoir OR hypotez1'!X221)</f>
        <v/>
      </c>
      <c r="W103" s="640" t="str">
        <f>IF('M3C 2020-21 Histoir OR hypotez1'!Y221="","",'M3C 2020-21 Histoir OR hypotez1'!Y221)</f>
        <v/>
      </c>
      <c r="X103" s="400">
        <f>IF('M3C 2020-21 Histoir OR hypotez1'!Z221="","",'M3C 2020-21 Histoir OR hypotez1'!Z221)</f>
        <v>1</v>
      </c>
      <c r="Y103" s="386" t="str">
        <f>IF('M3C 2020-21 Histoir OR hypotez1'!AA221="","",'M3C 2020-21 Histoir OR hypotez1'!AA221)</f>
        <v>CT</v>
      </c>
      <c r="Z103" s="386" t="str">
        <f>IF('M3C 2020-21 Histoir OR hypotez1'!AB221="","",'M3C 2020-21 Histoir OR hypotez1'!AB221)</f>
        <v>Ecrit</v>
      </c>
      <c r="AA103" s="386" t="str">
        <f>IF('M3C 2020-21 Histoir OR hypotez1'!AC221="","",'M3C 2020-21 Histoir OR hypotez1'!AC221)</f>
        <v>2h00</v>
      </c>
      <c r="AB103" s="747">
        <f>IF('M3C 2020-21 Histoir OR hypotez1'!AF221="","",'M3C 2020-21 Histoir OR hypotez1'!AF221)</f>
        <v>1</v>
      </c>
      <c r="AC103" s="640" t="str">
        <f>IF('M3C 2020-21 Histoir OR hypotez1'!AG221="","",'M3C 2020-21 Histoir OR hypotez1'!AG221)</f>
        <v>CT</v>
      </c>
      <c r="AD103" s="640" t="str">
        <f>IF('M3C 2020-21 Histoir OR hypotez1'!AH221="","",'M3C 2020-21 Histoir OR hypotez1'!AH221)</f>
        <v>Ecrit</v>
      </c>
      <c r="AE103" s="640" t="str">
        <f>IF('M3C 2020-21 Histoir OR hypotez1'!AI221="","",'M3C 2020-21 Histoir OR hypotez1'!AI221)</f>
        <v>2h00</v>
      </c>
      <c r="AF103" s="400">
        <f>IF('M3C 2020-21 Histoir OR hypotez1'!AJ221="","",'M3C 2020-21 Histoir OR hypotez1'!AJ221)</f>
        <v>1</v>
      </c>
      <c r="AG103" s="1266"/>
      <c r="AH103" s="386" t="str">
        <f>IF('M3C 2020-21 Histoir OR hypotez1'!AK221="","",'M3C 2020-21 Histoir OR hypotez1'!AK221)</f>
        <v>CT</v>
      </c>
      <c r="AI103" s="386" t="str">
        <f>IF('M3C 2020-21 Histoir OR hypotez1'!AL221="","",'M3C 2020-21 Histoir OR hypotez1'!AL221)</f>
        <v>Ecrit</v>
      </c>
      <c r="AJ103" s="758" t="str">
        <f>IF('M3C 2020-21 Histoir OR hypotez1'!AM221="","",'M3C 2020-21 Histoir OR hypotez1'!AM221)</f>
        <v>2h00</v>
      </c>
      <c r="AK103" s="875" t="str">
        <f>IF('M3C 2020-21 Histoir OR hypotez1'!AN221="","",'M3C 2020-21 Histoir OR hypotez1'!AN221)</f>
        <v>Pratique orale et écrite de langue vivante non spécialiste.</v>
      </c>
    </row>
    <row r="104" spans="1:244" ht="11.25" customHeight="1" x14ac:dyDescent="0.2">
      <c r="A104" s="858"/>
      <c r="B104" s="858"/>
      <c r="C104" s="859"/>
      <c r="D104" s="781"/>
      <c r="E104" s="781"/>
      <c r="F104" s="781"/>
      <c r="G104" s="781"/>
      <c r="H104" s="785"/>
      <c r="I104" s="781"/>
      <c r="J104" s="781"/>
      <c r="K104" s="859"/>
      <c r="L104" s="859"/>
      <c r="M104" s="834"/>
      <c r="N104" s="1253"/>
      <c r="O104" s="1254"/>
      <c r="P104" s="1254"/>
      <c r="Q104" s="1254"/>
      <c r="R104" s="1254"/>
      <c r="S104" s="1255"/>
      <c r="T104" s="1218"/>
      <c r="U104" s="859"/>
      <c r="V104" s="859"/>
      <c r="W104" s="859"/>
      <c r="X104" s="859"/>
      <c r="Y104" s="859"/>
      <c r="Z104" s="859"/>
      <c r="AA104" s="859"/>
      <c r="AB104" s="859"/>
      <c r="AC104" s="859"/>
      <c r="AD104" s="859"/>
      <c r="AE104" s="859"/>
      <c r="AF104" s="859"/>
      <c r="AG104" s="1205"/>
      <c r="AH104" s="859"/>
      <c r="AI104" s="859"/>
      <c r="AJ104" s="859"/>
      <c r="AK104" s="859"/>
    </row>
    <row r="105" spans="1:244" ht="45" customHeight="1" x14ac:dyDescent="0.2">
      <c r="A105" s="294"/>
      <c r="B105" s="294" t="s">
        <v>1086</v>
      </c>
      <c r="C105" s="308" t="s">
        <v>1087</v>
      </c>
      <c r="D105" s="297"/>
      <c r="E105" s="297" t="s">
        <v>130</v>
      </c>
      <c r="F105" s="313"/>
      <c r="G105" s="295" t="s">
        <v>22</v>
      </c>
      <c r="H105" s="296"/>
      <c r="I105" s="297" t="s">
        <v>36</v>
      </c>
      <c r="J105" s="297" t="s">
        <v>36</v>
      </c>
      <c r="K105" s="1364" t="s">
        <v>1227</v>
      </c>
      <c r="L105" s="843" t="str">
        <f>IF('M3C 2020-21 Histoir OR hypotez1'!L217="","",'M3C 2020-21 Histoir OR hypotez1'!L217)</f>
        <v>80</v>
      </c>
      <c r="M105" s="816">
        <v>25</v>
      </c>
      <c r="N105" s="1234" t="str">
        <f>IF('M3C 2020-21 Histoir OR hypotez1'!N217="","",'M3C 2020-21 Histoir OR hypotez1'!N217)</f>
        <v/>
      </c>
      <c r="O105" s="1014"/>
      <c r="P105" s="1014">
        <v>24</v>
      </c>
      <c r="Q105" s="1014"/>
      <c r="R105" s="1014" t="str">
        <f>IF('M3C 2020-21 Histoir OR hypotez1'!R217="","",'M3C 2020-21 Histoir OR hypotez1'!R217)</f>
        <v/>
      </c>
      <c r="S105" s="1235" t="str">
        <f>IF('M3C 2020-21 Histoir OR hypotez1'!S217="","",'M3C 2020-21 Histoir OR hypotez1'!S217)</f>
        <v/>
      </c>
      <c r="T105" s="1087">
        <f>IF('M3C 2020-21 Histoir OR hypotez1'!V217="","",'M3C 2020-21 Histoir OR hypotez1'!V217)</f>
        <v>1</v>
      </c>
      <c r="U105" s="640" t="str">
        <f>IF('M3C 2020-21 Histoir OR hypotez1'!W217="","",'M3C 2020-21 Histoir OR hypotez1'!W217)</f>
        <v>CT</v>
      </c>
      <c r="V105" s="640" t="str">
        <f>IF('M3C 2020-21 Histoir OR hypotez1'!X217="","",'M3C 2020-21 Histoir OR hypotez1'!X217)</f>
        <v>dossier</v>
      </c>
      <c r="W105" s="640" t="str">
        <f>IF('M3C 2020-21 Histoir OR hypotez1'!Y217="","",'M3C 2020-21 Histoir OR hypotez1'!Y217)</f>
        <v/>
      </c>
      <c r="X105" s="400">
        <f>IF('M3C 2020-21 Histoir OR hypotez1'!Z217="","",'M3C 2020-21 Histoir OR hypotez1'!Z217)</f>
        <v>1</v>
      </c>
      <c r="Y105" s="386" t="str">
        <f>IF('M3C 2020-21 Histoir OR hypotez1'!AA217="","",'M3C 2020-21 Histoir OR hypotez1'!AA217)</f>
        <v>CT</v>
      </c>
      <c r="Z105" s="386" t="str">
        <f>IF('M3C 2020-21 Histoir OR hypotez1'!AB217="","",'M3C 2020-21 Histoir OR hypotez1'!AB217)</f>
        <v>dossier</v>
      </c>
      <c r="AA105" s="386" t="str">
        <f>IF('M3C 2020-21 Histoir OR hypotez1'!AC217="","",'M3C 2020-21 Histoir OR hypotez1'!AC217)</f>
        <v/>
      </c>
      <c r="AB105" s="747">
        <f>IF('M3C 2020-21 Histoir OR hypotez1'!AF217="","",'M3C 2020-21 Histoir OR hypotez1'!AF217)</f>
        <v>1</v>
      </c>
      <c r="AC105" s="640" t="str">
        <f>IF('M3C 2020-21 Histoir OR hypotez1'!AG217="","",'M3C 2020-21 Histoir OR hypotez1'!AG217)</f>
        <v>CT</v>
      </c>
      <c r="AD105" s="640" t="str">
        <f>IF('M3C 2020-21 Histoir OR hypotez1'!AH217="","",'M3C 2020-21 Histoir OR hypotez1'!AH217)</f>
        <v>dossier</v>
      </c>
      <c r="AE105" s="640" t="str">
        <f>IF('M3C 2020-21 Histoir OR hypotez1'!AI217="","",'M3C 2020-21 Histoir OR hypotez1'!AI217)</f>
        <v/>
      </c>
      <c r="AF105" s="400">
        <f>IF('M3C 2020-21 Histoir OR hypotez1'!AJ217="","",'M3C 2020-21 Histoir OR hypotez1'!AJ217)</f>
        <v>1</v>
      </c>
      <c r="AG105" s="1266"/>
      <c r="AH105" s="386" t="str">
        <f>IF('M3C 2020-21 Histoir OR hypotez1'!AK217="","",'M3C 2020-21 Histoir OR hypotez1'!AK217)</f>
        <v>CT</v>
      </c>
      <c r="AI105" s="386" t="str">
        <f>IF('M3C 2020-21 Histoir OR hypotez1'!AL217="","",'M3C 2020-21 Histoir OR hypotez1'!AL217)</f>
        <v>dossier</v>
      </c>
      <c r="AJ105" s="758" t="str">
        <f>IF('M3C 2020-21 Histoir OR hypotez1'!AM217="","",'M3C 2020-21 Histoir OR hypotez1'!AM217)</f>
        <v/>
      </c>
      <c r="AK105" s="875" t="str">
        <f>IF('M3C 2020-21 Histoir OR hypotez1'!AN217="","",'M3C 2020-21 Histoir OR hypotez1'!AN217)</f>
        <v>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v>
      </c>
    </row>
    <row r="106" spans="1:244" ht="43.5" customHeight="1" x14ac:dyDescent="0.2">
      <c r="A106" s="294"/>
      <c r="B106" s="294" t="s">
        <v>1011</v>
      </c>
      <c r="C106" s="625" t="s">
        <v>1127</v>
      </c>
      <c r="D106" s="297" t="s">
        <v>1067</v>
      </c>
      <c r="E106" s="297" t="s">
        <v>120</v>
      </c>
      <c r="F106" s="313"/>
      <c r="G106" s="295" t="s">
        <v>22</v>
      </c>
      <c r="H106" s="296"/>
      <c r="I106" s="297" t="s">
        <v>36</v>
      </c>
      <c r="J106" s="297" t="s">
        <v>36</v>
      </c>
      <c r="K106" s="1363" t="str">
        <f>IF('M3C 2020-21 Histoir OR hypotez1'!K238="","",'M3C 2020-21 Histoir OR hypotez1'!K238)</f>
        <v xml:space="preserve">
SKRZYPCZAK Karol</v>
      </c>
      <c r="L106" s="843" t="str">
        <f>IF('M3C 2020-21 Histoir OR hypotez1'!L238="","",'M3C 2020-21 Histoir OR hypotez1'!L238)</f>
        <v>21-22</v>
      </c>
      <c r="M106" s="816">
        <v>25</v>
      </c>
      <c r="N106" s="1234">
        <f>IF('M3C 2020-21 Histoir OR hypotez1'!N238="","",'M3C 2020-21 Histoir OR hypotez1'!N238)</f>
        <v>18</v>
      </c>
      <c r="O106" s="1014"/>
      <c r="P106" s="1014">
        <v>18</v>
      </c>
      <c r="Q106" s="1014"/>
      <c r="R106" s="1014" t="str">
        <f>IF('M3C 2020-21 Histoir OR hypotez1'!R238="","",'M3C 2020-21 Histoir OR hypotez1'!R238)</f>
        <v/>
      </c>
      <c r="S106" s="1235" t="str">
        <f>IF('M3C 2020-21 Histoir OR hypotez1'!S238="","",'M3C 2020-21 Histoir OR hypotez1'!S238)</f>
        <v/>
      </c>
      <c r="T106" s="1087" t="str">
        <f>IF('M3C 2020-21 Histoir OR hypotez1'!V238="","",'M3C 2020-21 Histoir OR hypotez1'!V238)</f>
        <v>50% CC
50% CT</v>
      </c>
      <c r="U106" s="640" t="str">
        <f>IF('M3C 2020-21 Histoir OR hypotez1'!W238="","",'M3C 2020-21 Histoir OR hypotez1'!W238)</f>
        <v>Mixte</v>
      </c>
      <c r="V106" s="640" t="str">
        <f>IF('M3C 2020-21 Histoir OR hypotez1'!X238="","",'M3C 2020-21 Histoir OR hypotez1'!X238)</f>
        <v>écrit</v>
      </c>
      <c r="W106" s="640" t="str">
        <f>IF('M3C 2020-21 Histoir OR hypotez1'!Y238="","",'M3C 2020-21 Histoir OR hypotez1'!Y238)</f>
        <v>CT = écrit 3h00</v>
      </c>
      <c r="X106" s="400">
        <f>IF('M3C 2020-21 Histoir OR hypotez1'!Z238="","",'M3C 2020-21 Histoir OR hypotez1'!Z238)</f>
        <v>1</v>
      </c>
      <c r="Y106" s="386" t="str">
        <f>IF('M3C 2020-21 Histoir OR hypotez1'!AA238="","",'M3C 2020-21 Histoir OR hypotez1'!AA238)</f>
        <v>CT</v>
      </c>
      <c r="Z106" s="386" t="str">
        <f>IF('M3C 2020-21 Histoir OR hypotez1'!AB238="","",'M3C 2020-21 Histoir OR hypotez1'!AB238)</f>
        <v xml:space="preserve">écrit </v>
      </c>
      <c r="AA106" s="386" t="str">
        <f>IF('M3C 2020-21 Histoir OR hypotez1'!AC238="","",'M3C 2020-21 Histoir OR hypotez1'!AC238)</f>
        <v>3h00</v>
      </c>
      <c r="AB106" s="747">
        <f>IF('M3C 2020-21 Histoir OR hypotez1'!AF238="","",'M3C 2020-21 Histoir OR hypotez1'!AF238)</f>
        <v>1</v>
      </c>
      <c r="AC106" s="640" t="str">
        <f>IF('M3C 2020-21 Histoir OR hypotez1'!AG238="","",'M3C 2020-21 Histoir OR hypotez1'!AG238)</f>
        <v>CT</v>
      </c>
      <c r="AD106" s="640" t="str">
        <f>IF('M3C 2020-21 Histoir OR hypotez1'!AH238="","",'M3C 2020-21 Histoir OR hypotez1'!AH238)</f>
        <v xml:space="preserve">écrit </v>
      </c>
      <c r="AE106" s="640" t="str">
        <f>IF('M3C 2020-21 Histoir OR hypotez1'!AI238="","",'M3C 2020-21 Histoir OR hypotez1'!AI238)</f>
        <v>3h00</v>
      </c>
      <c r="AF106" s="400">
        <f>IF('M3C 2020-21 Histoir OR hypotez1'!AJ238="","",'M3C 2020-21 Histoir OR hypotez1'!AJ238)</f>
        <v>1</v>
      </c>
      <c r="AG106" s="1266"/>
      <c r="AH106" s="386" t="str">
        <f>IF('M3C 2020-21 Histoir OR hypotez1'!AK238="","",'M3C 2020-21 Histoir OR hypotez1'!AK238)</f>
        <v>CT</v>
      </c>
      <c r="AI106" s="386" t="str">
        <f>IF('M3C 2020-21 Histoir OR hypotez1'!AL238="","",'M3C 2020-21 Histoir OR hypotez1'!AL238)</f>
        <v xml:space="preserve">écrit </v>
      </c>
      <c r="AJ106" s="758" t="str">
        <f>IF('M3C 2020-21 Histoir OR hypotez1'!AM238="","",'M3C 2020-21 Histoir OR hypotez1'!AM238)</f>
        <v>3h00</v>
      </c>
      <c r="AK106" s="875" t="str">
        <f>IF('M3C 2020-21 Histoir OR hypotez1'!AN238="","",'M3C 2020-21 Histoir OR hypotez1'!AN238)</f>
        <v>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v>
      </c>
    </row>
    <row r="107" spans="1:244" s="900" customFormat="1" ht="45" customHeight="1" x14ac:dyDescent="0.2">
      <c r="A107" s="417"/>
      <c r="B107" s="417" t="s">
        <v>1098</v>
      </c>
      <c r="C107" s="625" t="str">
        <f>IF('M3C 2020-21 Histoir OR hypotez1'!C233="","",'M3C 2020-21 Histoir OR hypotez1'!C233)</f>
        <v>Histoire, épistémologie et didactique de la Géographie</v>
      </c>
      <c r="D107" s="419" t="s">
        <v>1099</v>
      </c>
      <c r="E107" s="419" t="s">
        <v>120</v>
      </c>
      <c r="F107" s="893"/>
      <c r="G107" s="894" t="s">
        <v>41</v>
      </c>
      <c r="H107" s="816"/>
      <c r="I107" s="419">
        <v>3</v>
      </c>
      <c r="J107" s="419">
        <v>3</v>
      </c>
      <c r="K107" s="1363" t="s">
        <v>1219</v>
      </c>
      <c r="L107" s="843" t="str">
        <f>IF('M3C 2020-21 Histoir OR hypotez1'!L233="","",'M3C 2020-21 Histoir OR hypotez1'!L233)</f>
        <v>23 : Géographie physique, humaine, économique et régionale</v>
      </c>
      <c r="M107" s="816"/>
      <c r="N107" s="1256">
        <v>20</v>
      </c>
      <c r="O107" s="1257"/>
      <c r="P107" s="1257"/>
      <c r="Q107" s="1257"/>
      <c r="R107" s="1257" t="str">
        <f>IF('M3C 2020-21 Histoir OR hypotez1'!R233="","",'M3C 2020-21 Histoir OR hypotez1'!R233)</f>
        <v/>
      </c>
      <c r="S107" s="1258" t="str">
        <f>IF('M3C 2020-21 Histoir OR hypotez1'!S233="","",'M3C 2020-21 Histoir OR hypotez1'!S233)</f>
        <v/>
      </c>
      <c r="T107" s="1219" t="str">
        <f>IF('M3C 2020-21 Histoir OR hypotez1'!V233="","",'M3C 2020-21 Histoir OR hypotez1'!V233)</f>
        <v>2 CC x 30% 
1 CT x 40% (Partiel)</v>
      </c>
      <c r="U107" s="892" t="str">
        <f>IF('M3C 2020-21 Histoir OR hypotez1'!W233="","",'M3C 2020-21 Histoir OR hypotez1'!W233)</f>
        <v>Mixte</v>
      </c>
      <c r="V107" s="892" t="str">
        <f>IF('M3C 2020-21 Histoir OR hypotez1'!X233="","",'M3C 2020-21 Histoir OR hypotez1'!X233)</f>
        <v>Ecrit</v>
      </c>
      <c r="W107" s="892" t="str">
        <f>IF('M3C 2020-21 Histoir OR hypotez1'!Y233="","",'M3C 2020-21 Histoir OR hypotez1'!Y233)</f>
        <v>2h00</v>
      </c>
      <c r="X107" s="895">
        <f>IF('M3C 2020-21 Histoir OR hypotez1'!Z233="","",'M3C 2020-21 Histoir OR hypotez1'!Z233)</f>
        <v>1</v>
      </c>
      <c r="Y107" s="896" t="str">
        <f>IF('M3C 2020-21 Histoir OR hypotez1'!AA233="","",'M3C 2020-21 Histoir OR hypotez1'!AA233)</f>
        <v>CT</v>
      </c>
      <c r="Z107" s="896" t="str">
        <f>IF('M3C 2020-21 Histoir OR hypotez1'!AB233="","",'M3C 2020-21 Histoir OR hypotez1'!AB233)</f>
        <v>Ecrit</v>
      </c>
      <c r="AA107" s="896" t="str">
        <f>IF('M3C 2020-21 Histoir OR hypotez1'!AC233="","",'M3C 2020-21 Histoir OR hypotez1'!AC233)</f>
        <v>2h00</v>
      </c>
      <c r="AB107" s="897">
        <f>IF('M3C 2020-21 Histoir OR hypotez1'!AF233="","",'M3C 2020-21 Histoir OR hypotez1'!AF233)</f>
        <v>1</v>
      </c>
      <c r="AC107" s="892" t="str">
        <f>IF('M3C 2020-21 Histoir OR hypotez1'!AG233="","",'M3C 2020-21 Histoir OR hypotez1'!AG233)</f>
        <v>CT</v>
      </c>
      <c r="AD107" s="892" t="str">
        <f>IF('M3C 2020-21 Histoir OR hypotez1'!AH233="","",'M3C 2020-21 Histoir OR hypotez1'!AH233)</f>
        <v>Ecrit</v>
      </c>
      <c r="AE107" s="892" t="str">
        <f>IF('M3C 2020-21 Histoir OR hypotez1'!AI233="","",'M3C 2020-21 Histoir OR hypotez1'!AI233)</f>
        <v>2h00</v>
      </c>
      <c r="AF107" s="895">
        <f>IF('M3C 2020-21 Histoir OR hypotez1'!AJ233="","",'M3C 2020-21 Histoir OR hypotez1'!AJ233)</f>
        <v>1</v>
      </c>
      <c r="AG107" s="1268"/>
      <c r="AH107" s="896" t="str">
        <f>IF('M3C 2020-21 Histoir OR hypotez1'!AK233="","",'M3C 2020-21 Histoir OR hypotez1'!AK233)</f>
        <v>CT</v>
      </c>
      <c r="AI107" s="896" t="str">
        <f>IF('M3C 2020-21 Histoir OR hypotez1'!AL233="","",'M3C 2020-21 Histoir OR hypotez1'!AL233)</f>
        <v>Ecrit</v>
      </c>
      <c r="AJ107" s="898" t="str">
        <f>IF('M3C 2020-21 Histoir OR hypotez1'!AM233="","",'M3C 2020-21 Histoir OR hypotez1'!AM233)</f>
        <v>2h00</v>
      </c>
      <c r="AK107" s="899" t="str">
        <f>IF('M3C 2020-21 Histoir OR hypotez1'!AN233="","",'M3C 2020-21 Histoir OR hypotez1'!AN233)</f>
        <v>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v>
      </c>
      <c r="AL107" s="838"/>
      <c r="AM107" s="838"/>
      <c r="AN107" s="838"/>
      <c r="AO107" s="838"/>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8"/>
      <c r="BT107" s="838"/>
      <c r="BU107" s="838"/>
      <c r="BV107" s="838"/>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c r="DH107" s="838"/>
      <c r="DI107" s="838"/>
      <c r="DJ107" s="838"/>
      <c r="DK107" s="838"/>
      <c r="DL107" s="838"/>
      <c r="DM107" s="838"/>
      <c r="DN107" s="838"/>
      <c r="DO107" s="838"/>
      <c r="DP107" s="838"/>
      <c r="DQ107" s="838"/>
      <c r="DR107" s="838"/>
      <c r="DS107" s="838"/>
      <c r="DT107" s="838"/>
      <c r="DU107" s="838"/>
      <c r="DV107" s="838"/>
      <c r="DW107" s="838"/>
      <c r="DX107" s="838"/>
      <c r="DY107" s="838"/>
      <c r="DZ107" s="838"/>
      <c r="EA107" s="838"/>
      <c r="EB107" s="838"/>
      <c r="EC107" s="838"/>
      <c r="ED107" s="838"/>
      <c r="EE107" s="838"/>
      <c r="EF107" s="838"/>
      <c r="EG107" s="838"/>
      <c r="EH107" s="838"/>
      <c r="EI107" s="838"/>
      <c r="EJ107" s="838"/>
      <c r="EK107" s="838"/>
      <c r="EL107" s="838"/>
      <c r="EM107" s="838"/>
      <c r="EN107" s="838"/>
      <c r="EO107" s="838"/>
      <c r="EP107" s="838"/>
      <c r="EQ107" s="838"/>
      <c r="ER107" s="838"/>
      <c r="ES107" s="838"/>
      <c r="ET107" s="838"/>
      <c r="EU107" s="838"/>
      <c r="EV107" s="838"/>
      <c r="EW107" s="838"/>
      <c r="EX107" s="838"/>
      <c r="EY107" s="838"/>
      <c r="EZ107" s="838"/>
      <c r="FA107" s="838"/>
      <c r="FB107" s="838"/>
      <c r="FC107" s="838"/>
      <c r="FD107" s="838"/>
      <c r="FE107" s="838"/>
      <c r="FF107" s="838"/>
      <c r="FG107" s="838"/>
      <c r="FH107" s="838"/>
      <c r="FI107" s="838"/>
      <c r="FJ107" s="838"/>
      <c r="FK107" s="838"/>
      <c r="FL107" s="838"/>
      <c r="FM107" s="838"/>
      <c r="FN107" s="838"/>
      <c r="FO107" s="838"/>
      <c r="FP107" s="838"/>
      <c r="FQ107" s="838"/>
      <c r="FR107" s="838"/>
      <c r="FS107" s="838"/>
      <c r="FT107" s="838"/>
      <c r="FU107" s="838"/>
      <c r="FV107" s="838"/>
      <c r="FW107" s="838"/>
      <c r="FX107" s="838"/>
      <c r="FY107" s="838"/>
      <c r="FZ107" s="838"/>
      <c r="GA107" s="838"/>
      <c r="GB107" s="838"/>
      <c r="GC107" s="838"/>
      <c r="GD107" s="838"/>
      <c r="GE107" s="838"/>
      <c r="GF107" s="838"/>
      <c r="GG107" s="838"/>
      <c r="GH107" s="838"/>
      <c r="GI107" s="838"/>
      <c r="GJ107" s="838"/>
      <c r="GK107" s="838"/>
      <c r="GL107" s="838"/>
      <c r="GM107" s="838"/>
      <c r="GN107" s="838"/>
      <c r="GO107" s="838"/>
      <c r="GP107" s="838"/>
      <c r="GQ107" s="838"/>
      <c r="GR107" s="838"/>
      <c r="GS107" s="838"/>
      <c r="GT107" s="838"/>
      <c r="GU107" s="838"/>
      <c r="GV107" s="838"/>
      <c r="GW107" s="838"/>
      <c r="GX107" s="838"/>
      <c r="GY107" s="838"/>
      <c r="GZ107" s="838"/>
      <c r="HA107" s="838"/>
      <c r="HB107" s="838"/>
      <c r="HC107" s="838"/>
      <c r="HD107" s="838"/>
      <c r="HE107" s="838"/>
      <c r="HF107" s="838"/>
      <c r="HG107" s="838"/>
      <c r="HH107" s="838"/>
      <c r="HI107" s="838"/>
      <c r="HJ107" s="838"/>
      <c r="HK107" s="838"/>
      <c r="HL107" s="838"/>
      <c r="HM107" s="838"/>
      <c r="HN107" s="838"/>
      <c r="HO107" s="838"/>
      <c r="HP107" s="838"/>
      <c r="HQ107" s="838"/>
      <c r="HR107" s="838"/>
      <c r="HS107" s="838"/>
      <c r="HT107" s="838"/>
      <c r="HU107" s="838"/>
      <c r="HV107" s="838"/>
      <c r="HW107" s="838"/>
      <c r="HX107" s="838"/>
      <c r="HY107" s="838"/>
      <c r="HZ107" s="838"/>
      <c r="IA107" s="838"/>
      <c r="IB107" s="838"/>
      <c r="IC107" s="838"/>
      <c r="ID107" s="838"/>
      <c r="IE107" s="838"/>
      <c r="IF107" s="838"/>
      <c r="IG107" s="838"/>
      <c r="IH107" s="838"/>
      <c r="II107" s="838"/>
      <c r="IJ107" s="838"/>
    </row>
  </sheetData>
  <mergeCells count="40">
    <mergeCell ref="A1:A3"/>
    <mergeCell ref="T1:AA1"/>
    <mergeCell ref="AB1:AJ1"/>
    <mergeCell ref="T49:AE49"/>
    <mergeCell ref="C18:M18"/>
    <mergeCell ref="H1:H3"/>
    <mergeCell ref="I1:I3"/>
    <mergeCell ref="J1:J3"/>
    <mergeCell ref="L1:L3"/>
    <mergeCell ref="M1:M3"/>
    <mergeCell ref="G1:G3"/>
    <mergeCell ref="N1:S1"/>
    <mergeCell ref="C31:M31"/>
    <mergeCell ref="C32:M32"/>
    <mergeCell ref="C49:M49"/>
    <mergeCell ref="C19:M19"/>
    <mergeCell ref="AK1:AK3"/>
    <mergeCell ref="T69:AE69"/>
    <mergeCell ref="K1:K3"/>
    <mergeCell ref="N2:O2"/>
    <mergeCell ref="P2:Q2"/>
    <mergeCell ref="R2:S2"/>
    <mergeCell ref="V70:AI70"/>
    <mergeCell ref="T89:AE89"/>
    <mergeCell ref="V90:AI90"/>
    <mergeCell ref="T2:W2"/>
    <mergeCell ref="X2:AA2"/>
    <mergeCell ref="AB2:AE2"/>
    <mergeCell ref="AF2:AJ2"/>
    <mergeCell ref="V50:AI50"/>
    <mergeCell ref="E90:S90"/>
    <mergeCell ref="E50:S50"/>
    <mergeCell ref="C69:M69"/>
    <mergeCell ref="E70:S70"/>
    <mergeCell ref="C89:M89"/>
    <mergeCell ref="B1:B3"/>
    <mergeCell ref="C1:C3"/>
    <mergeCell ref="D1:D3"/>
    <mergeCell ref="E1:E3"/>
    <mergeCell ref="F1:F3"/>
  </mergeCells>
  <dataValidations count="3">
    <dataValidation type="list" allowBlank="1" showInputMessage="1" showErrorMessage="1" sqref="Z101 AI101 V101 AD101 AD57:AD58 V57:V58 AD45:AD46 V45:V46 V33 Z33 AD33 AD11:AD14 AD31 V31 V22:V27 AD22:AD27 AD6:AD9 V6:V9 V11:V14">
      <formula1>Nature2</formula1>
    </dataValidation>
    <dataValidation type="list" allowBlank="1" showInputMessage="1" showErrorMessage="1" sqref="AI22:AI27 V40 AI11:AI14 AD60 Z60 V64 AI60 Z64 AI80 Z57:Z58 Z40 AI40 AD80 V80 Z80 Z22:Z27 AD64 AI45:AI46 AI57:AI58 V60 AI64 Z45:Z46 AD40 AI6:AI9 Z6:Z9 Z11:Z14 AI84 AD84 V84 Z84 AD16:AD17 AI16:AI17 V16:V17 Z16:Z17 AD29:AD30 V29:V30 Z29:Z31 AI29:AI31">
      <formula1>nat</formula1>
    </dataValidation>
    <dataValidation type="list" allowBlank="1" showInputMessage="1" showErrorMessage="1" sqref="Y11:Y14 U11:U14 AH11:AH14 AC60 AH60 Y60 Y64 AC45:AC46 U64 AC80 U45:U46 AC22:AC27 AH40 Y57:Y58 AH80 Y80 U80 AH64 AC64 U60 AC40 AH57:AH58 AC57:AC58 U57:U58 Y45:Y46 AH22:AH27 Y22:Y27 U22:U27 AH45:AH46 Y40 U40 AH6:AH9 U6:U9 Y6:Y9 AC6:AC9 AC11:AC14 AC84 AH84 Y84 U84 AH16:AH17 Y16:Y17 U16:U17 AC16:AC17 U29:U31 Y29:Y31 AC29:AC31 AH29:AH31">
      <formula1>mod</formula1>
    </dataValidation>
  </dataValidations>
  <pageMargins left="0.11811023622047245" right="0.11811023622047245" top="0.39370078740157483" bottom="0.39370078740157483" header="0.31496062992125984" footer="0.31496062992125984"/>
  <pageSetup paperSize="8" scale="55" fitToWidth="3" fitToHeight="3" orientation="landscape" r:id="rId1"/>
  <headerFooter>
    <oddHeader>&amp;RMCC 2018-2022 L2 &amp; L3 Histoire  Chateauroux au &amp;D</oddHeader>
    <oddFooter>&amp;R&amp;A</oddFooter>
  </headerFooter>
  <rowBreaks count="1" manualBreakCount="1">
    <brk id="71" max="35" man="1"/>
  </rowBreaks>
  <colBreaks count="1" manualBreakCount="1">
    <brk id="19" max="10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107"/>
  <sheetViews>
    <sheetView tabSelected="1" view="pageBreakPreview" zoomScale="65" zoomScaleNormal="70" zoomScaleSheetLayoutView="65" workbookViewId="0">
      <pane xSplit="11" ySplit="5" topLeftCell="S10" activePane="bottomRight" state="frozen"/>
      <selection pane="topRight" activeCell="L1" sqref="L1"/>
      <selection pane="bottomLeft" activeCell="A6" sqref="A6"/>
      <selection pane="bottomRight" activeCell="T23" sqref="T23"/>
    </sheetView>
  </sheetViews>
  <sheetFormatPr baseColWidth="10" defaultColWidth="8.09765625" defaultRowHeight="12.75" x14ac:dyDescent="0.2"/>
  <cols>
    <col min="1" max="1" width="8.59765625" style="467" customWidth="1"/>
    <col min="2" max="2" width="8.09765625" style="467" customWidth="1"/>
    <col min="3" max="3" width="34.5" style="467" customWidth="1"/>
    <col min="4" max="4" width="8.09765625" style="467" customWidth="1"/>
    <col min="5" max="5" width="17.8984375" style="467" customWidth="1"/>
    <col min="6" max="6" width="14.09765625" style="467" customWidth="1"/>
    <col min="7" max="7" width="10.296875" style="467" customWidth="1"/>
    <col min="8" max="8" width="11.59765625" style="467" customWidth="1"/>
    <col min="9" max="9" width="8.5" style="467" customWidth="1"/>
    <col min="10" max="10" width="5.69921875" style="467" customWidth="1"/>
    <col min="11" max="11" width="14.5" style="467" customWidth="1"/>
    <col min="12" max="12" width="10.5" style="874" customWidth="1"/>
    <col min="13" max="13" width="8.09765625" style="1534" customWidth="1"/>
    <col min="14" max="17" width="8.09765625" style="513" customWidth="1"/>
    <col min="18" max="19" width="9" style="513" customWidth="1"/>
    <col min="20" max="21" width="35.796875" style="513" customWidth="1"/>
    <col min="22" max="22" width="10.296875" style="513" customWidth="1"/>
    <col min="23" max="23" width="8.09765625" style="467" customWidth="1"/>
    <col min="24" max="25" width="10.09765625" style="467" customWidth="1"/>
    <col min="26" max="27" width="8.09765625" style="467" customWidth="1"/>
    <col min="28" max="29" width="10.09765625" style="467" customWidth="1"/>
    <col min="30" max="31" width="36" style="467" customWidth="1"/>
    <col min="32" max="32" width="8.3984375" style="467" customWidth="1"/>
    <col min="33" max="33" width="8.09765625" style="467" customWidth="1"/>
    <col min="34" max="35" width="10.09765625" style="467" customWidth="1"/>
    <col min="36" max="38" width="8.09765625" style="467" customWidth="1"/>
    <col min="39" max="40" width="10.09765625" style="467" customWidth="1"/>
    <col min="41" max="41" width="27.09765625" style="467" customWidth="1"/>
    <col min="42" max="248" width="8.09765625" style="467" customWidth="1"/>
    <col min="249" max="16384" width="8.09765625" style="807"/>
  </cols>
  <sheetData>
    <row r="1" spans="1:247" ht="51" customHeight="1" x14ac:dyDescent="0.2">
      <c r="A1" s="1721" t="s">
        <v>880</v>
      </c>
      <c r="B1" s="1930" t="s">
        <v>0</v>
      </c>
      <c r="C1" s="1924" t="s">
        <v>1</v>
      </c>
      <c r="D1" s="1924" t="s">
        <v>2</v>
      </c>
      <c r="E1" s="1924" t="s">
        <v>3</v>
      </c>
      <c r="F1" s="1924" t="s">
        <v>4</v>
      </c>
      <c r="G1" s="1924" t="s">
        <v>5</v>
      </c>
      <c r="H1" s="1924" t="s">
        <v>6</v>
      </c>
      <c r="I1" s="1924" t="s">
        <v>7</v>
      </c>
      <c r="J1" s="1924" t="s">
        <v>8</v>
      </c>
      <c r="K1" s="1924" t="s">
        <v>630</v>
      </c>
      <c r="L1" s="1928" t="s">
        <v>9</v>
      </c>
      <c r="M1" s="1919" t="s">
        <v>245</v>
      </c>
      <c r="N1" s="1921" t="s">
        <v>1138</v>
      </c>
      <c r="O1" s="1922"/>
      <c r="P1" s="1922"/>
      <c r="Q1" s="1922"/>
      <c r="R1" s="1922"/>
      <c r="S1" s="1923"/>
      <c r="T1" s="1917" t="s">
        <v>1312</v>
      </c>
      <c r="U1" s="1918"/>
      <c r="V1" s="1899" t="s">
        <v>326</v>
      </c>
      <c r="W1" s="1900"/>
      <c r="X1" s="1900"/>
      <c r="Y1" s="1900"/>
      <c r="Z1" s="1900"/>
      <c r="AA1" s="1900"/>
      <c r="AB1" s="1900"/>
      <c r="AC1" s="1901"/>
      <c r="AD1" s="1802" t="s">
        <v>1311</v>
      </c>
      <c r="AE1" s="1803"/>
      <c r="AF1" s="1902" t="s">
        <v>327</v>
      </c>
      <c r="AG1" s="1900"/>
      <c r="AH1" s="1900"/>
      <c r="AI1" s="1900"/>
      <c r="AJ1" s="1900"/>
      <c r="AK1" s="1900"/>
      <c r="AL1" s="1900"/>
      <c r="AM1" s="1900"/>
      <c r="AN1" s="1901"/>
      <c r="AO1" s="1896" t="s">
        <v>633</v>
      </c>
    </row>
    <row r="2" spans="1:247" ht="51" customHeight="1" x14ac:dyDescent="0.2">
      <c r="A2" s="1722"/>
      <c r="B2" s="1931"/>
      <c r="C2" s="1927"/>
      <c r="D2" s="1927"/>
      <c r="E2" s="1927"/>
      <c r="F2" s="1927"/>
      <c r="G2" s="1925"/>
      <c r="H2" s="1926"/>
      <c r="I2" s="1927"/>
      <c r="J2" s="1927"/>
      <c r="K2" s="1927"/>
      <c r="L2" s="1928"/>
      <c r="M2" s="1920"/>
      <c r="N2" s="1924" t="s">
        <v>11</v>
      </c>
      <c r="O2" s="1924"/>
      <c r="P2" s="1924" t="s">
        <v>12</v>
      </c>
      <c r="Q2" s="1924"/>
      <c r="R2" s="1924" t="s">
        <v>13</v>
      </c>
      <c r="S2" s="1929"/>
      <c r="T2" s="1917"/>
      <c r="U2" s="1918"/>
      <c r="V2" s="1892" t="s">
        <v>328</v>
      </c>
      <c r="W2" s="1893"/>
      <c r="X2" s="1893"/>
      <c r="Y2" s="1893"/>
      <c r="Z2" s="1894" t="s">
        <v>329</v>
      </c>
      <c r="AA2" s="1894"/>
      <c r="AB2" s="1894"/>
      <c r="AC2" s="1894"/>
      <c r="AD2" s="1804"/>
      <c r="AE2" s="1805"/>
      <c r="AF2" s="1893" t="s">
        <v>328</v>
      </c>
      <c r="AG2" s="1893"/>
      <c r="AH2" s="1893"/>
      <c r="AI2" s="1893"/>
      <c r="AJ2" s="1894" t="s">
        <v>329</v>
      </c>
      <c r="AK2" s="1895"/>
      <c r="AL2" s="1894"/>
      <c r="AM2" s="1894"/>
      <c r="AN2" s="1894"/>
      <c r="AO2" s="1897"/>
    </row>
    <row r="3" spans="1:247" ht="34.5" customHeight="1" x14ac:dyDescent="0.2">
      <c r="A3" s="1723"/>
      <c r="B3" s="1932"/>
      <c r="C3" s="1927"/>
      <c r="D3" s="1927"/>
      <c r="E3" s="1927"/>
      <c r="F3" s="1927"/>
      <c r="G3" s="1925"/>
      <c r="H3" s="1926"/>
      <c r="I3" s="1927"/>
      <c r="J3" s="1927"/>
      <c r="K3" s="1927"/>
      <c r="L3" s="1928"/>
      <c r="M3" s="1920"/>
      <c r="N3" s="1553" t="s">
        <v>1139</v>
      </c>
      <c r="O3" s="1554" t="s">
        <v>1140</v>
      </c>
      <c r="P3" s="1553" t="s">
        <v>1139</v>
      </c>
      <c r="Q3" s="1554" t="s">
        <v>1140</v>
      </c>
      <c r="R3" s="1553" t="s">
        <v>1139</v>
      </c>
      <c r="S3" s="1645" t="s">
        <v>1140</v>
      </c>
      <c r="T3" s="1658" t="s">
        <v>328</v>
      </c>
      <c r="U3" s="1659" t="s">
        <v>329</v>
      </c>
      <c r="V3" s="1207" t="s">
        <v>330</v>
      </c>
      <c r="W3" s="925" t="s">
        <v>308</v>
      </c>
      <c r="X3" s="925" t="s">
        <v>331</v>
      </c>
      <c r="Y3" s="925" t="s">
        <v>332</v>
      </c>
      <c r="Z3" s="926" t="s">
        <v>333</v>
      </c>
      <c r="AA3" s="926" t="s">
        <v>308</v>
      </c>
      <c r="AB3" s="926" t="s">
        <v>331</v>
      </c>
      <c r="AC3" s="926" t="s">
        <v>332</v>
      </c>
      <c r="AD3" s="1269" t="s">
        <v>328</v>
      </c>
      <c r="AE3" s="1270" t="s">
        <v>329</v>
      </c>
      <c r="AF3" s="925" t="s">
        <v>330</v>
      </c>
      <c r="AG3" s="925" t="s">
        <v>308</v>
      </c>
      <c r="AH3" s="925" t="s">
        <v>331</v>
      </c>
      <c r="AI3" s="925" t="s">
        <v>332</v>
      </c>
      <c r="AJ3" s="926" t="s">
        <v>333</v>
      </c>
      <c r="AK3" s="1259"/>
      <c r="AL3" s="926" t="s">
        <v>308</v>
      </c>
      <c r="AM3" s="926" t="s">
        <v>331</v>
      </c>
      <c r="AN3" s="926" t="s">
        <v>332</v>
      </c>
      <c r="AO3" s="1898"/>
    </row>
    <row r="4" spans="1:247" s="514" customFormat="1" ht="23.25" customHeight="1" x14ac:dyDescent="0.2">
      <c r="A4" s="506" t="s">
        <v>881</v>
      </c>
      <c r="B4" s="1535" t="s">
        <v>882</v>
      </c>
      <c r="C4" s="1555" t="s">
        <v>878</v>
      </c>
      <c r="D4" s="1556" t="s">
        <v>15</v>
      </c>
      <c r="E4" s="1557"/>
      <c r="F4" s="1555"/>
      <c r="G4" s="1555"/>
      <c r="H4" s="1558"/>
      <c r="I4" s="1555"/>
      <c r="J4" s="1555"/>
      <c r="K4" s="1555" t="s">
        <v>15</v>
      </c>
      <c r="L4" s="1559" t="s">
        <v>15</v>
      </c>
      <c r="M4" s="1560"/>
      <c r="N4" s="1561"/>
      <c r="O4" s="1561"/>
      <c r="P4" s="1561"/>
      <c r="Q4" s="1561"/>
      <c r="R4" s="1561"/>
      <c r="S4" s="1646"/>
      <c r="T4" s="1660"/>
      <c r="U4" s="1661"/>
      <c r="V4" s="1088"/>
      <c r="W4" s="507"/>
      <c r="X4" s="507"/>
      <c r="Y4" s="507"/>
      <c r="Z4" s="507"/>
      <c r="AA4" s="507"/>
      <c r="AB4" s="507"/>
      <c r="AC4" s="507"/>
      <c r="AD4" s="1260"/>
      <c r="AE4" s="1260"/>
      <c r="AF4" s="507"/>
      <c r="AG4" s="507"/>
      <c r="AH4" s="507"/>
      <c r="AI4" s="507"/>
      <c r="AJ4" s="507"/>
      <c r="AK4" s="1260"/>
      <c r="AL4" s="507"/>
      <c r="AM4" s="507"/>
      <c r="AN4" s="507"/>
      <c r="AO4" s="755"/>
      <c r="AP4" s="513"/>
      <c r="AQ4" s="513"/>
      <c r="AR4" s="513"/>
      <c r="AS4" s="513"/>
      <c r="AT4" s="513"/>
      <c r="AU4" s="513"/>
      <c r="AV4" s="513"/>
      <c r="AW4" s="513"/>
      <c r="AX4" s="513"/>
      <c r="AY4" s="513"/>
      <c r="AZ4" s="513"/>
      <c r="BA4" s="513"/>
      <c r="BB4" s="513"/>
      <c r="BC4" s="513"/>
      <c r="BD4" s="513"/>
      <c r="BE4" s="513"/>
      <c r="BF4" s="513"/>
      <c r="BG4" s="513"/>
      <c r="BH4" s="513"/>
      <c r="BI4" s="507"/>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3"/>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c r="IJ4" s="513"/>
      <c r="IK4" s="513"/>
      <c r="IL4" s="513"/>
      <c r="IM4" s="513"/>
    </row>
    <row r="5" spans="1:247" s="514" customFormat="1" ht="42" customHeight="1" x14ac:dyDescent="0.2">
      <c r="A5" s="506" t="s">
        <v>1121</v>
      </c>
      <c r="B5" s="1535" t="s">
        <v>500</v>
      </c>
      <c r="C5" s="1555" t="s">
        <v>879</v>
      </c>
      <c r="D5" s="1562" t="s">
        <v>1021</v>
      </c>
      <c r="E5" s="1560" t="s">
        <v>683</v>
      </c>
      <c r="F5" s="1555"/>
      <c r="G5" s="1555"/>
      <c r="H5" s="1558"/>
      <c r="I5" s="1555">
        <f>+SUM(I6:I10)+I15</f>
        <v>30</v>
      </c>
      <c r="J5" s="1555">
        <f>+SUM(J6:J10)+J15</f>
        <v>30</v>
      </c>
      <c r="K5" s="1555" t="s">
        <v>15</v>
      </c>
      <c r="L5" s="1559" t="s">
        <v>15</v>
      </c>
      <c r="M5" s="1560">
        <v>48</v>
      </c>
      <c r="N5" s="1561"/>
      <c r="O5" s="1561"/>
      <c r="P5" s="1561"/>
      <c r="Q5" s="1561"/>
      <c r="R5" s="1561"/>
      <c r="S5" s="1646"/>
      <c r="T5" s="1660"/>
      <c r="U5" s="1661"/>
      <c r="V5" s="1088"/>
      <c r="W5" s="507"/>
      <c r="X5" s="507"/>
      <c r="Y5" s="507"/>
      <c r="Z5" s="507"/>
      <c r="AA5" s="507"/>
      <c r="AB5" s="507"/>
      <c r="AC5" s="1174"/>
      <c r="AD5" s="1276"/>
      <c r="AE5" s="1277"/>
      <c r="AF5" s="1054"/>
      <c r="AG5" s="507"/>
      <c r="AH5" s="507"/>
      <c r="AI5" s="507"/>
      <c r="AJ5" s="507"/>
      <c r="AK5" s="1260"/>
      <c r="AL5" s="507"/>
      <c r="AM5" s="507"/>
      <c r="AN5" s="507"/>
      <c r="AO5" s="755"/>
      <c r="AP5" s="513"/>
      <c r="AQ5" s="513"/>
      <c r="AR5" s="513"/>
      <c r="AS5" s="513"/>
      <c r="AT5" s="513"/>
      <c r="AU5" s="513"/>
      <c r="AV5" s="513"/>
      <c r="AW5" s="513"/>
      <c r="AX5" s="513"/>
      <c r="AY5" s="513"/>
      <c r="AZ5" s="513"/>
      <c r="BA5" s="513"/>
      <c r="BB5" s="513"/>
      <c r="BC5" s="513"/>
      <c r="BD5" s="513"/>
      <c r="BE5" s="513"/>
      <c r="BF5" s="513"/>
      <c r="BG5" s="513"/>
      <c r="BH5" s="513"/>
      <c r="BI5" s="507"/>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3"/>
      <c r="DP5" s="513"/>
      <c r="DQ5" s="513"/>
      <c r="DR5" s="513"/>
      <c r="DS5" s="513"/>
      <c r="DT5" s="513"/>
      <c r="DU5" s="513"/>
      <c r="DV5" s="513"/>
      <c r="DW5" s="513"/>
      <c r="DX5" s="513"/>
      <c r="DY5" s="513"/>
      <c r="DZ5" s="513"/>
      <c r="EA5" s="513"/>
      <c r="EB5" s="513"/>
      <c r="EC5" s="513"/>
      <c r="ED5" s="513"/>
      <c r="EE5" s="513"/>
      <c r="EF5" s="513"/>
      <c r="EG5" s="513"/>
      <c r="EH5" s="513"/>
      <c r="EI5" s="513"/>
      <c r="EJ5" s="513"/>
      <c r="EK5" s="513"/>
      <c r="EL5" s="513"/>
      <c r="EM5" s="513"/>
      <c r="EN5" s="513"/>
      <c r="EO5" s="513"/>
      <c r="EP5" s="513"/>
      <c r="EQ5" s="513"/>
      <c r="ER5" s="513"/>
      <c r="ES5" s="513"/>
      <c r="ET5" s="513"/>
      <c r="EU5" s="513"/>
      <c r="EV5" s="513"/>
      <c r="EW5" s="513"/>
      <c r="EX5" s="513"/>
      <c r="EY5" s="513"/>
      <c r="EZ5" s="513"/>
      <c r="FA5" s="513"/>
      <c r="FB5" s="513"/>
      <c r="FC5" s="513"/>
      <c r="FD5" s="513"/>
      <c r="FE5" s="513"/>
      <c r="FF5" s="513"/>
      <c r="FG5" s="513"/>
      <c r="FH5" s="513"/>
      <c r="FI5" s="513"/>
      <c r="FJ5" s="513"/>
      <c r="FK5" s="513"/>
      <c r="FL5" s="513"/>
      <c r="FM5" s="513"/>
      <c r="FN5" s="513"/>
      <c r="FO5" s="513"/>
      <c r="FP5" s="513"/>
      <c r="FQ5" s="513"/>
      <c r="FR5" s="513"/>
      <c r="FS5" s="513"/>
      <c r="FT5" s="513"/>
      <c r="FU5" s="513"/>
      <c r="FV5" s="513"/>
      <c r="FW5" s="513"/>
      <c r="FX5" s="513"/>
      <c r="FY5" s="513"/>
      <c r="FZ5" s="513"/>
      <c r="GA5" s="513"/>
      <c r="GB5" s="513"/>
      <c r="GC5" s="513"/>
      <c r="GD5" s="513"/>
      <c r="GE5" s="513"/>
      <c r="GF5" s="513"/>
      <c r="GG5" s="513"/>
      <c r="GH5" s="513"/>
      <c r="GI5" s="513"/>
      <c r="GJ5" s="513"/>
      <c r="GK5" s="513"/>
      <c r="GL5" s="513"/>
      <c r="GM5" s="513"/>
      <c r="GN5" s="513"/>
      <c r="GO5" s="513"/>
      <c r="GP5" s="513"/>
      <c r="GQ5" s="513"/>
      <c r="GR5" s="513"/>
      <c r="GS5" s="513"/>
      <c r="GT5" s="513"/>
      <c r="GU5" s="513"/>
      <c r="GV5" s="513"/>
      <c r="GW5" s="513"/>
      <c r="GX5" s="513"/>
      <c r="GY5" s="513"/>
      <c r="GZ5" s="513"/>
      <c r="HA5" s="513"/>
      <c r="HB5" s="513"/>
      <c r="HC5" s="513"/>
      <c r="HD5" s="513"/>
      <c r="HE5" s="513"/>
      <c r="HF5" s="513"/>
      <c r="HG5" s="513"/>
      <c r="HH5" s="513"/>
      <c r="HI5" s="513"/>
      <c r="HJ5" s="513"/>
      <c r="HK5" s="513"/>
      <c r="HL5" s="513"/>
      <c r="HM5" s="513"/>
      <c r="HN5" s="513"/>
      <c r="HO5" s="513"/>
      <c r="HP5" s="513"/>
      <c r="HQ5" s="513"/>
      <c r="HR5" s="513"/>
      <c r="HS5" s="513"/>
      <c r="HT5" s="513"/>
      <c r="HU5" s="513"/>
      <c r="HV5" s="513"/>
      <c r="HW5" s="513"/>
      <c r="HX5" s="513"/>
      <c r="HY5" s="513"/>
      <c r="HZ5" s="513"/>
      <c r="IA5" s="513"/>
      <c r="IB5" s="513"/>
      <c r="IC5" s="513"/>
      <c r="ID5" s="513"/>
      <c r="IE5" s="513"/>
      <c r="IF5" s="513"/>
      <c r="IG5" s="513"/>
      <c r="IH5" s="513"/>
      <c r="II5" s="513"/>
      <c r="IJ5" s="513"/>
      <c r="IK5" s="513"/>
      <c r="IL5" s="513"/>
      <c r="IM5" s="513"/>
    </row>
    <row r="6" spans="1:247" s="809" customFormat="1" ht="69.75" customHeight="1" x14ac:dyDescent="0.2">
      <c r="A6" s="569"/>
      <c r="B6" s="1536" t="s">
        <v>489</v>
      </c>
      <c r="C6" s="1563" t="s">
        <v>18</v>
      </c>
      <c r="D6" s="1564" t="s">
        <v>1017</v>
      </c>
      <c r="E6" s="1565" t="s">
        <v>886</v>
      </c>
      <c r="F6" s="1566"/>
      <c r="G6" s="1564" t="s">
        <v>681</v>
      </c>
      <c r="H6" s="1567"/>
      <c r="I6" s="1568">
        <v>6</v>
      </c>
      <c r="J6" s="1568">
        <f>+I6</f>
        <v>6</v>
      </c>
      <c r="K6" s="1569" t="s">
        <v>920</v>
      </c>
      <c r="L6" s="1570" t="s">
        <v>24</v>
      </c>
      <c r="M6" s="1570">
        <v>48</v>
      </c>
      <c r="N6" s="1565">
        <v>24</v>
      </c>
      <c r="O6" s="1565"/>
      <c r="P6" s="1571">
        <v>24</v>
      </c>
      <c r="Q6" s="1571"/>
      <c r="R6" s="1571"/>
      <c r="S6" s="1647"/>
      <c r="T6" s="1662" t="s">
        <v>1283</v>
      </c>
      <c r="U6" s="1663" t="s">
        <v>1192</v>
      </c>
      <c r="V6" s="1208">
        <v>1</v>
      </c>
      <c r="W6" s="660" t="s">
        <v>311</v>
      </c>
      <c r="X6" s="660" t="s">
        <v>320</v>
      </c>
      <c r="Y6" s="660" t="s">
        <v>445</v>
      </c>
      <c r="Z6" s="402">
        <v>1</v>
      </c>
      <c r="AA6" s="401" t="s">
        <v>314</v>
      </c>
      <c r="AB6" s="401" t="s">
        <v>312</v>
      </c>
      <c r="AC6" s="1271" t="s">
        <v>351</v>
      </c>
      <c r="AD6" s="1327" t="s">
        <v>1284</v>
      </c>
      <c r="AE6" s="1710" t="str">
        <f>+AD6</f>
        <v xml:space="preserve">100% CT ; DM ; dépôt sujet et copie sur CELENE ; sans temps limité
</v>
      </c>
      <c r="AF6" s="1056">
        <v>1</v>
      </c>
      <c r="AG6" s="660" t="s">
        <v>314</v>
      </c>
      <c r="AH6" s="660" t="s">
        <v>312</v>
      </c>
      <c r="AI6" s="660" t="s">
        <v>351</v>
      </c>
      <c r="AJ6" s="402">
        <v>1</v>
      </c>
      <c r="AK6" s="1261"/>
      <c r="AL6" s="401" t="s">
        <v>314</v>
      </c>
      <c r="AM6" s="401" t="s">
        <v>312</v>
      </c>
      <c r="AN6" s="401" t="s">
        <v>351</v>
      </c>
      <c r="AO6" s="753"/>
      <c r="AP6" s="808"/>
      <c r="AQ6" s="808"/>
      <c r="AR6" s="808"/>
      <c r="AS6" s="808"/>
      <c r="AT6" s="808"/>
      <c r="AU6" s="808"/>
      <c r="AV6" s="808"/>
      <c r="AW6" s="808"/>
      <c r="AX6" s="808"/>
      <c r="AY6" s="808"/>
      <c r="AZ6" s="808"/>
      <c r="BA6" s="808"/>
      <c r="BB6" s="808"/>
      <c r="BC6" s="808"/>
      <c r="BD6" s="808"/>
      <c r="BE6" s="808"/>
      <c r="BF6" s="808"/>
      <c r="BG6" s="808"/>
      <c r="BH6" s="808"/>
      <c r="BI6" s="808"/>
      <c r="BJ6" s="808"/>
      <c r="BK6" s="808"/>
      <c r="BL6" s="808"/>
      <c r="BM6" s="808"/>
      <c r="BN6" s="808"/>
      <c r="BO6" s="808"/>
      <c r="BP6" s="808"/>
      <c r="BQ6" s="808"/>
      <c r="BR6" s="808"/>
      <c r="BS6" s="808"/>
      <c r="BT6" s="808"/>
      <c r="BU6" s="808"/>
      <c r="BV6" s="808"/>
      <c r="BW6" s="808"/>
      <c r="BX6" s="808"/>
      <c r="BY6" s="808"/>
      <c r="BZ6" s="808"/>
      <c r="CA6" s="808"/>
      <c r="CB6" s="808"/>
      <c r="CC6" s="808"/>
      <c r="CD6" s="808"/>
      <c r="CE6" s="808"/>
      <c r="CF6" s="808"/>
      <c r="CG6" s="808"/>
      <c r="CH6" s="808"/>
      <c r="CI6" s="808"/>
      <c r="CJ6" s="808"/>
      <c r="CK6" s="808"/>
      <c r="CL6" s="808"/>
      <c r="CM6" s="808"/>
      <c r="CN6" s="808"/>
      <c r="CO6" s="808"/>
      <c r="CP6" s="808"/>
      <c r="CQ6" s="808"/>
      <c r="CR6" s="808"/>
      <c r="CS6" s="808"/>
      <c r="CT6" s="808"/>
      <c r="CU6" s="808"/>
      <c r="CV6" s="808"/>
      <c r="CW6" s="808"/>
      <c r="CX6" s="808"/>
      <c r="CY6" s="808"/>
      <c r="CZ6" s="808"/>
      <c r="DA6" s="808"/>
      <c r="DB6" s="808"/>
      <c r="DC6" s="808"/>
      <c r="DD6" s="808"/>
      <c r="DE6" s="808"/>
      <c r="DF6" s="808"/>
      <c r="DG6" s="808"/>
      <c r="DH6" s="808"/>
      <c r="DI6" s="808"/>
      <c r="DJ6" s="808"/>
      <c r="DK6" s="808"/>
      <c r="DL6" s="808"/>
      <c r="DM6" s="808"/>
      <c r="DN6" s="808"/>
      <c r="DO6" s="808"/>
      <c r="DP6" s="808"/>
      <c r="DQ6" s="808"/>
      <c r="DR6" s="808"/>
      <c r="DS6" s="808"/>
      <c r="DT6" s="808"/>
      <c r="DU6" s="808"/>
      <c r="DV6" s="808"/>
      <c r="DW6" s="808"/>
      <c r="DX6" s="808"/>
      <c r="DY6" s="808"/>
      <c r="DZ6" s="808"/>
      <c r="EA6" s="808"/>
      <c r="EB6" s="808"/>
      <c r="EC6" s="808"/>
      <c r="ED6" s="808"/>
      <c r="EE6" s="808"/>
      <c r="EF6" s="808"/>
      <c r="EG6" s="808"/>
      <c r="EH6" s="808"/>
      <c r="EI6" s="808"/>
      <c r="EJ6" s="808"/>
      <c r="EK6" s="808"/>
      <c r="EL6" s="808"/>
      <c r="EM6" s="808"/>
      <c r="EN6" s="808"/>
      <c r="EO6" s="808"/>
      <c r="EP6" s="808"/>
      <c r="EQ6" s="808"/>
      <c r="ER6" s="808"/>
      <c r="ES6" s="808"/>
      <c r="ET6" s="808"/>
      <c r="EU6" s="808"/>
      <c r="EV6" s="808"/>
      <c r="EW6" s="808"/>
      <c r="EX6" s="808"/>
      <c r="EY6" s="808"/>
      <c r="EZ6" s="808"/>
      <c r="FA6" s="808"/>
      <c r="FB6" s="808"/>
      <c r="FC6" s="808"/>
      <c r="FD6" s="808"/>
      <c r="FE6" s="808"/>
      <c r="FF6" s="808"/>
      <c r="FG6" s="808"/>
      <c r="FH6" s="808"/>
      <c r="FI6" s="808"/>
      <c r="FJ6" s="808"/>
      <c r="FK6" s="808"/>
      <c r="FL6" s="808"/>
      <c r="FM6" s="808"/>
      <c r="FN6" s="808"/>
      <c r="FO6" s="808"/>
      <c r="FP6" s="808"/>
      <c r="FQ6" s="808"/>
      <c r="FR6" s="808"/>
      <c r="FS6" s="808"/>
      <c r="FT6" s="808"/>
      <c r="FU6" s="808"/>
      <c r="FV6" s="808"/>
      <c r="FW6" s="808"/>
      <c r="FX6" s="808"/>
      <c r="FY6" s="808"/>
      <c r="FZ6" s="808"/>
      <c r="GA6" s="808"/>
      <c r="GB6" s="808"/>
      <c r="GC6" s="808"/>
      <c r="GD6" s="808"/>
      <c r="GE6" s="808"/>
      <c r="GF6" s="808"/>
      <c r="GG6" s="808"/>
      <c r="GH6" s="808"/>
      <c r="GI6" s="808"/>
      <c r="GJ6" s="808"/>
      <c r="GK6" s="808"/>
      <c r="GL6" s="808"/>
      <c r="GM6" s="808"/>
      <c r="GN6" s="808"/>
      <c r="GO6" s="808"/>
      <c r="GP6" s="808"/>
      <c r="GQ6" s="808"/>
      <c r="GR6" s="808"/>
      <c r="GS6" s="808"/>
      <c r="GT6" s="808"/>
      <c r="GU6" s="808"/>
      <c r="GV6" s="808"/>
      <c r="GW6" s="808"/>
      <c r="GX6" s="808"/>
      <c r="GY6" s="808"/>
      <c r="GZ6" s="808"/>
      <c r="HA6" s="808"/>
      <c r="HB6" s="808"/>
      <c r="HC6" s="808"/>
      <c r="HD6" s="808"/>
      <c r="HE6" s="808"/>
      <c r="HF6" s="808"/>
      <c r="HG6" s="808"/>
      <c r="HH6" s="808"/>
      <c r="HI6" s="808"/>
      <c r="HJ6" s="808"/>
      <c r="HK6" s="808"/>
      <c r="HL6" s="808"/>
      <c r="HM6" s="808"/>
      <c r="HN6" s="808"/>
      <c r="HO6" s="808"/>
      <c r="HP6" s="808"/>
      <c r="HQ6" s="808"/>
      <c r="HR6" s="808"/>
      <c r="HS6" s="808"/>
      <c r="HT6" s="808"/>
      <c r="HU6" s="808"/>
      <c r="HV6" s="808"/>
      <c r="HW6" s="808"/>
      <c r="HX6" s="808"/>
      <c r="HY6" s="808"/>
      <c r="HZ6" s="808"/>
      <c r="IA6" s="808"/>
      <c r="IB6" s="808"/>
      <c r="IC6" s="808"/>
      <c r="ID6" s="808"/>
      <c r="IE6" s="808"/>
      <c r="IF6" s="808"/>
      <c r="IG6" s="808"/>
      <c r="IH6" s="808"/>
      <c r="II6" s="808"/>
      <c r="IJ6" s="808"/>
      <c r="IK6" s="808"/>
      <c r="IL6" s="808"/>
      <c r="IM6" s="808"/>
    </row>
    <row r="7" spans="1:247" s="809" customFormat="1" ht="69.75" customHeight="1" x14ac:dyDescent="0.2">
      <c r="A7" s="569"/>
      <c r="B7" s="1536" t="s">
        <v>490</v>
      </c>
      <c r="C7" s="1563" t="s">
        <v>26</v>
      </c>
      <c r="D7" s="1564" t="s">
        <v>1018</v>
      </c>
      <c r="E7" s="1565" t="s">
        <v>886</v>
      </c>
      <c r="F7" s="1566"/>
      <c r="G7" s="1564" t="s">
        <v>681</v>
      </c>
      <c r="H7" s="1567"/>
      <c r="I7" s="1568">
        <v>3</v>
      </c>
      <c r="J7" s="1568">
        <f t="shared" ref="J7:J9" si="0">+I7</f>
        <v>3</v>
      </c>
      <c r="K7" s="1572" t="s">
        <v>1222</v>
      </c>
      <c r="L7" s="1570" t="s">
        <v>31</v>
      </c>
      <c r="M7" s="1570">
        <v>48</v>
      </c>
      <c r="N7" s="1565">
        <v>20</v>
      </c>
      <c r="O7" s="1565"/>
      <c r="P7" s="1571"/>
      <c r="Q7" s="1571"/>
      <c r="R7" s="1571"/>
      <c r="S7" s="1647"/>
      <c r="T7" s="1664" t="s">
        <v>1191</v>
      </c>
      <c r="U7" s="1665" t="s">
        <v>1192</v>
      </c>
      <c r="V7" s="1208">
        <v>1</v>
      </c>
      <c r="W7" s="660" t="s">
        <v>311</v>
      </c>
      <c r="X7" s="660" t="s">
        <v>312</v>
      </c>
      <c r="Y7" s="660"/>
      <c r="Z7" s="402">
        <v>1</v>
      </c>
      <c r="AA7" s="401" t="s">
        <v>314</v>
      </c>
      <c r="AB7" s="401" t="s">
        <v>312</v>
      </c>
      <c r="AC7" s="1271" t="s">
        <v>354</v>
      </c>
      <c r="AD7" s="1327" t="s">
        <v>1192</v>
      </c>
      <c r="AE7" s="1710" t="str">
        <f t="shared" ref="AE7:AE9" si="1">+AD7</f>
        <v>100% CT ; DM ; dépôt sujet et copie sur CELENE ; sans temps limité</v>
      </c>
      <c r="AF7" s="1056">
        <v>1</v>
      </c>
      <c r="AG7" s="660" t="s">
        <v>314</v>
      </c>
      <c r="AH7" s="660" t="s">
        <v>312</v>
      </c>
      <c r="AI7" s="660" t="s">
        <v>354</v>
      </c>
      <c r="AJ7" s="402">
        <v>1</v>
      </c>
      <c r="AK7" s="1261"/>
      <c r="AL7" s="401" t="s">
        <v>314</v>
      </c>
      <c r="AM7" s="401" t="s">
        <v>312</v>
      </c>
      <c r="AN7" s="401" t="s">
        <v>354</v>
      </c>
      <c r="AO7" s="753"/>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CM7" s="808"/>
      <c r="CN7" s="808"/>
      <c r="CO7" s="808"/>
      <c r="CP7" s="808"/>
      <c r="CQ7" s="808"/>
      <c r="CR7" s="808"/>
      <c r="CS7" s="808"/>
      <c r="CT7" s="808"/>
      <c r="CU7" s="808"/>
      <c r="CV7" s="808"/>
      <c r="CW7" s="808"/>
      <c r="CX7" s="808"/>
      <c r="CY7" s="808"/>
      <c r="CZ7" s="808"/>
      <c r="DA7" s="808"/>
      <c r="DB7" s="808"/>
      <c r="DC7" s="808"/>
      <c r="DD7" s="808"/>
      <c r="DE7" s="808"/>
      <c r="DF7" s="808"/>
      <c r="DG7" s="808"/>
      <c r="DH7" s="808"/>
      <c r="DI7" s="808"/>
      <c r="DJ7" s="808"/>
      <c r="DK7" s="808"/>
      <c r="DL7" s="808"/>
      <c r="DM7" s="808"/>
      <c r="DN7" s="808"/>
      <c r="DO7" s="808"/>
      <c r="DP7" s="808"/>
      <c r="DQ7" s="808"/>
      <c r="DR7" s="808"/>
      <c r="DS7" s="808"/>
      <c r="DT7" s="808"/>
      <c r="DU7" s="808"/>
      <c r="DV7" s="808"/>
      <c r="DW7" s="808"/>
      <c r="DX7" s="808"/>
      <c r="DY7" s="808"/>
      <c r="DZ7" s="808"/>
      <c r="EA7" s="808"/>
      <c r="EB7" s="808"/>
      <c r="EC7" s="808"/>
      <c r="ED7" s="808"/>
      <c r="EE7" s="808"/>
      <c r="EF7" s="808"/>
      <c r="EG7" s="808"/>
      <c r="EH7" s="808"/>
      <c r="EI7" s="808"/>
      <c r="EJ7" s="808"/>
      <c r="EK7" s="808"/>
      <c r="EL7" s="808"/>
      <c r="EM7" s="808"/>
      <c r="EN7" s="808"/>
      <c r="EO7" s="808"/>
      <c r="EP7" s="808"/>
      <c r="EQ7" s="808"/>
      <c r="ER7" s="808"/>
      <c r="ES7" s="808"/>
      <c r="ET7" s="808"/>
      <c r="EU7" s="808"/>
      <c r="EV7" s="808"/>
      <c r="EW7" s="808"/>
      <c r="EX7" s="808"/>
      <c r="EY7" s="808"/>
      <c r="EZ7" s="808"/>
      <c r="FA7" s="808"/>
      <c r="FB7" s="808"/>
      <c r="FC7" s="808"/>
      <c r="FD7" s="808"/>
      <c r="FE7" s="808"/>
      <c r="FF7" s="808"/>
      <c r="FG7" s="808"/>
      <c r="FH7" s="808"/>
      <c r="FI7" s="808"/>
      <c r="FJ7" s="808"/>
      <c r="FK7" s="808"/>
      <c r="FL7" s="808"/>
      <c r="FM7" s="808"/>
      <c r="FN7" s="808"/>
      <c r="FO7" s="808"/>
      <c r="FP7" s="808"/>
      <c r="FQ7" s="808"/>
      <c r="FR7" s="808"/>
      <c r="FS7" s="808"/>
      <c r="FT7" s="808"/>
      <c r="FU7" s="808"/>
      <c r="FV7" s="808"/>
      <c r="FW7" s="808"/>
      <c r="FX7" s="808"/>
      <c r="FY7" s="808"/>
      <c r="FZ7" s="808"/>
      <c r="GA7" s="808"/>
      <c r="GB7" s="808"/>
      <c r="GC7" s="808"/>
      <c r="GD7" s="808"/>
      <c r="GE7" s="808"/>
      <c r="GF7" s="808"/>
      <c r="GG7" s="808"/>
      <c r="GH7" s="808"/>
      <c r="GI7" s="808"/>
      <c r="GJ7" s="808"/>
      <c r="GK7" s="808"/>
      <c r="GL7" s="808"/>
      <c r="GM7" s="808"/>
      <c r="GN7" s="808"/>
      <c r="GO7" s="808"/>
      <c r="GP7" s="808"/>
      <c r="GQ7" s="808"/>
      <c r="GR7" s="808"/>
      <c r="GS7" s="808"/>
      <c r="GT7" s="808"/>
      <c r="GU7" s="808"/>
      <c r="GV7" s="808"/>
      <c r="GW7" s="808"/>
      <c r="GX7" s="808"/>
      <c r="GY7" s="808"/>
      <c r="GZ7" s="808"/>
      <c r="HA7" s="808"/>
      <c r="HB7" s="808"/>
      <c r="HC7" s="808"/>
      <c r="HD7" s="808"/>
      <c r="HE7" s="808"/>
      <c r="HF7" s="808"/>
      <c r="HG7" s="808"/>
      <c r="HH7" s="808"/>
      <c r="HI7" s="808"/>
      <c r="HJ7" s="808"/>
      <c r="HK7" s="808"/>
      <c r="HL7" s="808"/>
      <c r="HM7" s="808"/>
      <c r="HN7" s="808"/>
      <c r="HO7" s="808"/>
      <c r="HP7" s="808"/>
      <c r="HQ7" s="808"/>
      <c r="HR7" s="808"/>
      <c r="HS7" s="808"/>
      <c r="HT7" s="808"/>
      <c r="HU7" s="808"/>
      <c r="HV7" s="808"/>
      <c r="HW7" s="808"/>
      <c r="HX7" s="808"/>
      <c r="HY7" s="808"/>
      <c r="HZ7" s="808"/>
      <c r="IA7" s="808"/>
      <c r="IB7" s="808"/>
      <c r="IC7" s="808"/>
      <c r="ID7" s="808"/>
      <c r="IE7" s="808"/>
      <c r="IF7" s="808"/>
      <c r="IG7" s="808"/>
      <c r="IH7" s="808"/>
      <c r="II7" s="808"/>
      <c r="IJ7" s="808"/>
      <c r="IK7" s="808"/>
      <c r="IL7" s="808"/>
      <c r="IM7" s="808"/>
    </row>
    <row r="8" spans="1:247" s="809" customFormat="1" ht="69.75" customHeight="1" x14ac:dyDescent="0.2">
      <c r="A8" s="569"/>
      <c r="B8" s="1536" t="s">
        <v>491</v>
      </c>
      <c r="C8" s="1563" t="s">
        <v>914</v>
      </c>
      <c r="D8" s="1564" t="s">
        <v>1019</v>
      </c>
      <c r="E8" s="1565" t="s">
        <v>886</v>
      </c>
      <c r="F8" s="1566"/>
      <c r="G8" s="1564" t="s">
        <v>681</v>
      </c>
      <c r="H8" s="1567"/>
      <c r="I8" s="1568">
        <v>4</v>
      </c>
      <c r="J8" s="1568">
        <f t="shared" si="0"/>
        <v>4</v>
      </c>
      <c r="K8" s="1573" t="s">
        <v>915</v>
      </c>
      <c r="L8" s="1570" t="s">
        <v>24</v>
      </c>
      <c r="M8" s="1570">
        <v>48</v>
      </c>
      <c r="N8" s="1565"/>
      <c r="O8" s="1565"/>
      <c r="P8" s="1571">
        <v>30</v>
      </c>
      <c r="Q8" s="1571"/>
      <c r="R8" s="1571"/>
      <c r="S8" s="1647"/>
      <c r="T8" s="1662" t="s">
        <v>1193</v>
      </c>
      <c r="U8" s="1666" t="s">
        <v>1285</v>
      </c>
      <c r="V8" s="1208">
        <v>1</v>
      </c>
      <c r="W8" s="660" t="s">
        <v>311</v>
      </c>
      <c r="X8" s="660" t="s">
        <v>320</v>
      </c>
      <c r="Y8" s="660"/>
      <c r="Z8" s="402">
        <v>1</v>
      </c>
      <c r="AA8" s="401" t="s">
        <v>314</v>
      </c>
      <c r="AB8" s="401" t="s">
        <v>312</v>
      </c>
      <c r="AC8" s="1271" t="s">
        <v>354</v>
      </c>
      <c r="AD8" s="1365" t="s">
        <v>1285</v>
      </c>
      <c r="AE8" s="1710" t="str">
        <f t="shared" si="1"/>
        <v>100% CT = Devoir maison sans temps limité ; Dépot du sujet et copies sur CELENE</v>
      </c>
      <c r="AF8" s="1056">
        <v>1</v>
      </c>
      <c r="AG8" s="660" t="s">
        <v>314</v>
      </c>
      <c r="AH8" s="660" t="s">
        <v>312</v>
      </c>
      <c r="AI8" s="660" t="s">
        <v>354</v>
      </c>
      <c r="AJ8" s="402">
        <v>1</v>
      </c>
      <c r="AK8" s="1261"/>
      <c r="AL8" s="401" t="s">
        <v>314</v>
      </c>
      <c r="AM8" s="401" t="s">
        <v>312</v>
      </c>
      <c r="AN8" s="401" t="s">
        <v>354</v>
      </c>
      <c r="AO8" s="753"/>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808"/>
      <c r="CD8" s="808"/>
      <c r="CE8" s="808"/>
      <c r="CF8" s="808"/>
      <c r="CG8" s="808"/>
      <c r="CH8" s="808"/>
      <c r="CI8" s="808"/>
      <c r="CJ8" s="808"/>
      <c r="CK8" s="808"/>
      <c r="CL8" s="808"/>
      <c r="CM8" s="808"/>
      <c r="CN8" s="808"/>
      <c r="CO8" s="808"/>
      <c r="CP8" s="808"/>
      <c r="CQ8" s="808"/>
      <c r="CR8" s="808"/>
      <c r="CS8" s="808"/>
      <c r="CT8" s="808"/>
      <c r="CU8" s="808"/>
      <c r="CV8" s="808"/>
      <c r="CW8" s="808"/>
      <c r="CX8" s="808"/>
      <c r="CY8" s="808"/>
      <c r="CZ8" s="808"/>
      <c r="DA8" s="808"/>
      <c r="DB8" s="808"/>
      <c r="DC8" s="808"/>
      <c r="DD8" s="808"/>
      <c r="DE8" s="808"/>
      <c r="DF8" s="808"/>
      <c r="DG8" s="808"/>
      <c r="DH8" s="808"/>
      <c r="DI8" s="808"/>
      <c r="DJ8" s="808"/>
      <c r="DK8" s="808"/>
      <c r="DL8" s="808"/>
      <c r="DM8" s="808"/>
      <c r="DN8" s="808"/>
      <c r="DO8" s="808"/>
      <c r="DP8" s="808"/>
      <c r="DQ8" s="808"/>
      <c r="DR8" s="808"/>
      <c r="DS8" s="808"/>
      <c r="DT8" s="808"/>
      <c r="DU8" s="808"/>
      <c r="DV8" s="808"/>
      <c r="DW8" s="808"/>
      <c r="DX8" s="808"/>
      <c r="DY8" s="808"/>
      <c r="DZ8" s="808"/>
      <c r="EA8" s="808"/>
      <c r="EB8" s="808"/>
      <c r="EC8" s="808"/>
      <c r="ED8" s="808"/>
      <c r="EE8" s="808"/>
      <c r="EF8" s="808"/>
      <c r="EG8" s="808"/>
      <c r="EH8" s="808"/>
      <c r="EI8" s="808"/>
      <c r="EJ8" s="808"/>
      <c r="EK8" s="808"/>
      <c r="EL8" s="808"/>
      <c r="EM8" s="808"/>
      <c r="EN8" s="808"/>
      <c r="EO8" s="808"/>
      <c r="EP8" s="808"/>
      <c r="EQ8" s="808"/>
      <c r="ER8" s="808"/>
      <c r="ES8" s="808"/>
      <c r="ET8" s="808"/>
      <c r="EU8" s="808"/>
      <c r="EV8" s="808"/>
      <c r="EW8" s="808"/>
      <c r="EX8" s="808"/>
      <c r="EY8" s="808"/>
      <c r="EZ8" s="808"/>
      <c r="FA8" s="808"/>
      <c r="FB8" s="808"/>
      <c r="FC8" s="808"/>
      <c r="FD8" s="808"/>
      <c r="FE8" s="808"/>
      <c r="FF8" s="808"/>
      <c r="FG8" s="808"/>
      <c r="FH8" s="808"/>
      <c r="FI8" s="808"/>
      <c r="FJ8" s="808"/>
      <c r="FK8" s="808"/>
      <c r="FL8" s="808"/>
      <c r="FM8" s="808"/>
      <c r="FN8" s="808"/>
      <c r="FO8" s="808"/>
      <c r="FP8" s="808"/>
      <c r="FQ8" s="808"/>
      <c r="FR8" s="808"/>
      <c r="FS8" s="808"/>
      <c r="FT8" s="808"/>
      <c r="FU8" s="808"/>
      <c r="FV8" s="808"/>
      <c r="FW8" s="808"/>
      <c r="FX8" s="808"/>
      <c r="FY8" s="808"/>
      <c r="FZ8" s="808"/>
      <c r="GA8" s="808"/>
      <c r="GB8" s="808"/>
      <c r="GC8" s="808"/>
      <c r="GD8" s="808"/>
      <c r="GE8" s="808"/>
      <c r="GF8" s="808"/>
      <c r="GG8" s="808"/>
      <c r="GH8" s="808"/>
      <c r="GI8" s="808"/>
      <c r="GJ8" s="808"/>
      <c r="GK8" s="808"/>
      <c r="GL8" s="808"/>
      <c r="GM8" s="808"/>
      <c r="GN8" s="808"/>
      <c r="GO8" s="808"/>
      <c r="GP8" s="808"/>
      <c r="GQ8" s="808"/>
      <c r="GR8" s="808"/>
      <c r="GS8" s="808"/>
      <c r="GT8" s="808"/>
      <c r="GU8" s="808"/>
      <c r="GV8" s="808"/>
      <c r="GW8" s="808"/>
      <c r="GX8" s="808"/>
      <c r="GY8" s="808"/>
      <c r="GZ8" s="808"/>
      <c r="HA8" s="808"/>
      <c r="HB8" s="808"/>
      <c r="HC8" s="808"/>
      <c r="HD8" s="808"/>
      <c r="HE8" s="808"/>
      <c r="HF8" s="808"/>
      <c r="HG8" s="808"/>
      <c r="HH8" s="808"/>
      <c r="HI8" s="808"/>
      <c r="HJ8" s="808"/>
      <c r="HK8" s="808"/>
      <c r="HL8" s="808"/>
      <c r="HM8" s="808"/>
      <c r="HN8" s="808"/>
      <c r="HO8" s="808"/>
      <c r="HP8" s="808"/>
      <c r="HQ8" s="808"/>
      <c r="HR8" s="808"/>
      <c r="HS8" s="808"/>
      <c r="HT8" s="808"/>
      <c r="HU8" s="808"/>
      <c r="HV8" s="808"/>
      <c r="HW8" s="808"/>
      <c r="HX8" s="808"/>
      <c r="HY8" s="808"/>
      <c r="HZ8" s="808"/>
      <c r="IA8" s="808"/>
      <c r="IB8" s="808"/>
      <c r="IC8" s="808"/>
      <c r="ID8" s="808"/>
      <c r="IE8" s="808"/>
      <c r="IF8" s="808"/>
      <c r="IG8" s="808"/>
      <c r="IH8" s="808"/>
      <c r="II8" s="808"/>
      <c r="IJ8" s="808"/>
      <c r="IK8" s="808"/>
      <c r="IL8" s="808"/>
      <c r="IM8" s="808"/>
    </row>
    <row r="9" spans="1:247" s="809" customFormat="1" ht="69.75" customHeight="1" x14ac:dyDescent="0.2">
      <c r="A9" s="569"/>
      <c r="B9" s="1536" t="s">
        <v>494</v>
      </c>
      <c r="C9" s="1563" t="s">
        <v>1070</v>
      </c>
      <c r="D9" s="1564" t="s">
        <v>1020</v>
      </c>
      <c r="E9" s="1565" t="s">
        <v>886</v>
      </c>
      <c r="F9" s="1566"/>
      <c r="G9" s="1564" t="s">
        <v>681</v>
      </c>
      <c r="H9" s="1567"/>
      <c r="I9" s="1568">
        <v>2</v>
      </c>
      <c r="J9" s="1568">
        <f t="shared" si="0"/>
        <v>2</v>
      </c>
      <c r="K9" s="1574" t="s">
        <v>1223</v>
      </c>
      <c r="L9" s="1570" t="s">
        <v>57</v>
      </c>
      <c r="M9" s="1570">
        <v>48</v>
      </c>
      <c r="N9" s="1565"/>
      <c r="O9" s="1565"/>
      <c r="P9" s="1571">
        <v>15</v>
      </c>
      <c r="Q9" s="1571"/>
      <c r="R9" s="1571"/>
      <c r="S9" s="1647"/>
      <c r="T9" s="1667" t="s">
        <v>1286</v>
      </c>
      <c r="U9" s="1668" t="s">
        <v>1287</v>
      </c>
      <c r="V9" s="1208">
        <v>1</v>
      </c>
      <c r="W9" s="660" t="s">
        <v>311</v>
      </c>
      <c r="X9" s="660" t="s">
        <v>320</v>
      </c>
      <c r="Y9" s="660"/>
      <c r="Z9" s="402">
        <v>1</v>
      </c>
      <c r="AA9" s="401" t="s">
        <v>314</v>
      </c>
      <c r="AB9" s="401" t="s">
        <v>312</v>
      </c>
      <c r="AC9" s="1271" t="s">
        <v>353</v>
      </c>
      <c r="AD9" s="1365" t="s">
        <v>1288</v>
      </c>
      <c r="AE9" s="1710" t="str">
        <f t="shared" si="1"/>
        <v>100% CT= DM devoir maison en temps libre
dépôt sujet et copies sur CELENE</v>
      </c>
      <c r="AF9" s="1056">
        <v>1</v>
      </c>
      <c r="AG9" s="660" t="s">
        <v>314</v>
      </c>
      <c r="AH9" s="660" t="s">
        <v>350</v>
      </c>
      <c r="AI9" s="660" t="s">
        <v>353</v>
      </c>
      <c r="AJ9" s="402">
        <v>1</v>
      </c>
      <c r="AK9" s="1261"/>
      <c r="AL9" s="401" t="s">
        <v>314</v>
      </c>
      <c r="AM9" s="401" t="s">
        <v>350</v>
      </c>
      <c r="AN9" s="401" t="s">
        <v>353</v>
      </c>
      <c r="AO9" s="753"/>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c r="IJ9" s="808"/>
      <c r="IK9" s="808"/>
      <c r="IL9" s="808"/>
      <c r="IM9" s="808"/>
    </row>
    <row r="10" spans="1:247" s="521" customFormat="1" ht="28.5" customHeight="1" x14ac:dyDescent="0.2">
      <c r="A10" s="524" t="s">
        <v>1089</v>
      </c>
      <c r="B10" s="1537" t="s">
        <v>1088</v>
      </c>
      <c r="C10" s="1575" t="s">
        <v>1090</v>
      </c>
      <c r="D10" s="1576"/>
      <c r="E10" s="1577" t="s">
        <v>726</v>
      </c>
      <c r="F10" s="1576"/>
      <c r="G10" s="1578"/>
      <c r="H10" s="1579"/>
      <c r="I10" s="1580">
        <f>+SUM(I11:I14)</f>
        <v>13</v>
      </c>
      <c r="J10" s="1580">
        <f>+SUM(J11:J14)</f>
        <v>13</v>
      </c>
      <c r="K10" s="1580"/>
      <c r="L10" s="1581"/>
      <c r="M10" s="1582"/>
      <c r="N10" s="1583"/>
      <c r="O10" s="1583"/>
      <c r="P10" s="1583"/>
      <c r="Q10" s="1583"/>
      <c r="R10" s="1584"/>
      <c r="S10" s="1648"/>
      <c r="T10" s="1669"/>
      <c r="U10" s="1670"/>
      <c r="V10" s="1209"/>
      <c r="W10" s="532"/>
      <c r="X10" s="532"/>
      <c r="Y10" s="533"/>
      <c r="Z10" s="534"/>
      <c r="AA10" s="534"/>
      <c r="AB10" s="534"/>
      <c r="AC10" s="1272"/>
      <c r="AD10" s="1278"/>
      <c r="AE10" s="1279"/>
      <c r="AF10" s="1274"/>
      <c r="AG10" s="534"/>
      <c r="AH10" s="534"/>
      <c r="AI10" s="535"/>
      <c r="AJ10" s="534"/>
      <c r="AK10" s="1262"/>
      <c r="AL10" s="534"/>
      <c r="AM10" s="534"/>
      <c r="AN10" s="536"/>
      <c r="AO10" s="754"/>
    </row>
    <row r="11" spans="1:247" s="809" customFormat="1" ht="66.75" customHeight="1" x14ac:dyDescent="0.2">
      <c r="A11" s="569"/>
      <c r="B11" s="1536" t="s">
        <v>492</v>
      </c>
      <c r="C11" s="1563" t="s">
        <v>38</v>
      </c>
      <c r="D11" s="1564"/>
      <c r="E11" s="1565" t="s">
        <v>886</v>
      </c>
      <c r="F11" s="1566"/>
      <c r="G11" s="1564" t="s">
        <v>686</v>
      </c>
      <c r="H11" s="1567"/>
      <c r="I11" s="1568">
        <v>3</v>
      </c>
      <c r="J11" s="1568">
        <v>3</v>
      </c>
      <c r="K11" s="1574" t="s">
        <v>1224</v>
      </c>
      <c r="L11" s="1570" t="s">
        <v>42</v>
      </c>
      <c r="M11" s="1570">
        <v>48</v>
      </c>
      <c r="N11" s="1565">
        <v>20</v>
      </c>
      <c r="O11" s="1565"/>
      <c r="P11" s="1571"/>
      <c r="Q11" s="1571"/>
      <c r="R11" s="1571"/>
      <c r="S11" s="1647"/>
      <c r="T11" s="1671" t="s">
        <v>1133</v>
      </c>
      <c r="U11" s="1672" t="s">
        <v>1132</v>
      </c>
      <c r="V11" s="1208">
        <v>1</v>
      </c>
      <c r="W11" s="660" t="s">
        <v>314</v>
      </c>
      <c r="X11" s="660" t="s">
        <v>312</v>
      </c>
      <c r="Y11" s="660" t="s">
        <v>355</v>
      </c>
      <c r="Z11" s="402">
        <v>1</v>
      </c>
      <c r="AA11" s="401" t="s">
        <v>314</v>
      </c>
      <c r="AB11" s="401" t="s">
        <v>312</v>
      </c>
      <c r="AC11" s="1271" t="s">
        <v>355</v>
      </c>
      <c r="AD11" s="1327" t="s">
        <v>1132</v>
      </c>
      <c r="AE11" s="1710" t="str">
        <f t="shared" ref="AE11:AE14" si="2">+AD11</f>
        <v>100% CT DOSSIER</v>
      </c>
      <c r="AF11" s="1056">
        <v>1</v>
      </c>
      <c r="AG11" s="660" t="s">
        <v>314</v>
      </c>
      <c r="AH11" s="660" t="s">
        <v>350</v>
      </c>
      <c r="AI11" s="660" t="s">
        <v>355</v>
      </c>
      <c r="AJ11" s="402">
        <v>1</v>
      </c>
      <c r="AK11" s="1261"/>
      <c r="AL11" s="401" t="s">
        <v>314</v>
      </c>
      <c r="AM11" s="401" t="s">
        <v>350</v>
      </c>
      <c r="AN11" s="401" t="s">
        <v>355</v>
      </c>
      <c r="AO11" s="753"/>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c r="IJ11" s="808"/>
      <c r="IK11" s="808"/>
      <c r="IL11" s="808"/>
      <c r="IM11" s="808"/>
    </row>
    <row r="12" spans="1:247" s="809" customFormat="1" ht="30" customHeight="1" x14ac:dyDescent="0.2">
      <c r="A12" s="569"/>
      <c r="B12" s="1536" t="s">
        <v>498</v>
      </c>
      <c r="C12" s="1563" t="s">
        <v>50</v>
      </c>
      <c r="D12" s="1564" t="s">
        <v>1015</v>
      </c>
      <c r="E12" s="1565" t="s">
        <v>886</v>
      </c>
      <c r="F12" s="1566"/>
      <c r="G12" s="1564" t="s">
        <v>686</v>
      </c>
      <c r="H12" s="1567"/>
      <c r="I12" s="1568">
        <v>4</v>
      </c>
      <c r="J12" s="1568">
        <v>4</v>
      </c>
      <c r="K12" s="1573" t="s">
        <v>693</v>
      </c>
      <c r="L12" s="1570" t="s">
        <v>42</v>
      </c>
      <c r="M12" s="1570">
        <v>48</v>
      </c>
      <c r="N12" s="1565"/>
      <c r="O12" s="1565"/>
      <c r="P12" s="1571">
        <v>30</v>
      </c>
      <c r="Q12" s="1571"/>
      <c r="R12" s="1571"/>
      <c r="S12" s="1647"/>
      <c r="T12" s="1671" t="s">
        <v>1133</v>
      </c>
      <c r="U12" s="1672" t="s">
        <v>1132</v>
      </c>
      <c r="V12" s="1208" t="s">
        <v>436</v>
      </c>
      <c r="W12" s="660" t="s">
        <v>311</v>
      </c>
      <c r="X12" s="660" t="s">
        <v>312</v>
      </c>
      <c r="Y12" s="660" t="s">
        <v>435</v>
      </c>
      <c r="Z12" s="402">
        <v>1</v>
      </c>
      <c r="AA12" s="401" t="s">
        <v>314</v>
      </c>
      <c r="AB12" s="401" t="s">
        <v>312</v>
      </c>
      <c r="AC12" s="1271" t="s">
        <v>353</v>
      </c>
      <c r="AD12" s="1327" t="s">
        <v>1132</v>
      </c>
      <c r="AE12" s="1710" t="str">
        <f t="shared" si="2"/>
        <v>100% CT DOSSIER</v>
      </c>
      <c r="AF12" s="1056">
        <v>1</v>
      </c>
      <c r="AG12" s="660" t="s">
        <v>314</v>
      </c>
      <c r="AH12" s="660" t="s">
        <v>350</v>
      </c>
      <c r="AI12" s="660" t="s">
        <v>353</v>
      </c>
      <c r="AJ12" s="402">
        <v>1</v>
      </c>
      <c r="AK12" s="1261"/>
      <c r="AL12" s="401" t="s">
        <v>314</v>
      </c>
      <c r="AM12" s="401" t="s">
        <v>350</v>
      </c>
      <c r="AN12" s="401" t="s">
        <v>353</v>
      </c>
      <c r="AO12" s="753"/>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A12" s="808"/>
      <c r="CB12" s="808"/>
      <c r="CC12" s="808"/>
      <c r="CD12" s="808"/>
      <c r="CE12" s="808"/>
      <c r="CF12" s="808"/>
      <c r="CG12" s="808"/>
      <c r="CH12" s="808"/>
      <c r="CI12" s="808"/>
      <c r="CJ12" s="808"/>
      <c r="CK12" s="808"/>
      <c r="CL12" s="808"/>
      <c r="CM12" s="808"/>
      <c r="CN12" s="808"/>
      <c r="CO12" s="808"/>
      <c r="CP12" s="808"/>
      <c r="CQ12" s="808"/>
      <c r="CR12" s="808"/>
      <c r="CS12" s="808"/>
      <c r="CT12" s="808"/>
      <c r="CU12" s="808"/>
      <c r="CV12" s="808"/>
      <c r="CW12" s="808"/>
      <c r="CX12" s="808"/>
      <c r="CY12" s="808"/>
      <c r="CZ12" s="808"/>
      <c r="DA12" s="808"/>
      <c r="DB12" s="808"/>
      <c r="DC12" s="808"/>
      <c r="DD12" s="808"/>
      <c r="DE12" s="808"/>
      <c r="DF12" s="808"/>
      <c r="DG12" s="808"/>
      <c r="DH12" s="808"/>
      <c r="DI12" s="808"/>
      <c r="DJ12" s="808"/>
      <c r="DK12" s="808"/>
      <c r="DL12" s="808"/>
      <c r="DM12" s="808"/>
      <c r="DN12" s="808"/>
      <c r="DO12" s="808"/>
      <c r="DP12" s="808"/>
      <c r="DQ12" s="808"/>
      <c r="DR12" s="808"/>
      <c r="DS12" s="808"/>
      <c r="DT12" s="808"/>
      <c r="DU12" s="808"/>
      <c r="DV12" s="808"/>
      <c r="DW12" s="808"/>
      <c r="DX12" s="808"/>
      <c r="DY12" s="808"/>
      <c r="DZ12" s="808"/>
      <c r="EA12" s="808"/>
      <c r="EB12" s="808"/>
      <c r="EC12" s="808"/>
      <c r="ED12" s="808"/>
      <c r="EE12" s="808"/>
      <c r="EF12" s="808"/>
      <c r="EG12" s="808"/>
      <c r="EH12" s="808"/>
      <c r="EI12" s="808"/>
      <c r="EJ12" s="808"/>
      <c r="EK12" s="808"/>
      <c r="EL12" s="808"/>
      <c r="EM12" s="808"/>
      <c r="EN12" s="808"/>
      <c r="EO12" s="808"/>
      <c r="EP12" s="808"/>
      <c r="EQ12" s="808"/>
      <c r="ER12" s="808"/>
      <c r="ES12" s="808"/>
      <c r="ET12" s="808"/>
      <c r="EU12" s="808"/>
      <c r="EV12" s="808"/>
      <c r="EW12" s="808"/>
      <c r="EX12" s="808"/>
      <c r="EY12" s="808"/>
      <c r="EZ12" s="808"/>
      <c r="FA12" s="808"/>
      <c r="FB12" s="808"/>
      <c r="FC12" s="808"/>
      <c r="FD12" s="808"/>
      <c r="FE12" s="808"/>
      <c r="FF12" s="808"/>
      <c r="FG12" s="808"/>
      <c r="FH12" s="808"/>
      <c r="FI12" s="808"/>
      <c r="FJ12" s="808"/>
      <c r="FK12" s="808"/>
      <c r="FL12" s="808"/>
      <c r="FM12" s="808"/>
      <c r="FN12" s="808"/>
      <c r="FO12" s="808"/>
      <c r="FP12" s="808"/>
      <c r="FQ12" s="808"/>
      <c r="FR12" s="808"/>
      <c r="FS12" s="808"/>
      <c r="FT12" s="808"/>
      <c r="FU12" s="808"/>
      <c r="FV12" s="808"/>
      <c r="FW12" s="808"/>
      <c r="FX12" s="808"/>
      <c r="FY12" s="808"/>
      <c r="FZ12" s="808"/>
      <c r="GA12" s="808"/>
      <c r="GB12" s="808"/>
      <c r="GC12" s="808"/>
      <c r="GD12" s="808"/>
      <c r="GE12" s="808"/>
      <c r="GF12" s="808"/>
      <c r="GG12" s="808"/>
      <c r="GH12" s="808"/>
      <c r="GI12" s="808"/>
      <c r="GJ12" s="808"/>
      <c r="GK12" s="808"/>
      <c r="GL12" s="808"/>
      <c r="GM12" s="808"/>
      <c r="GN12" s="808"/>
      <c r="GO12" s="808"/>
      <c r="GP12" s="808"/>
      <c r="GQ12" s="808"/>
      <c r="GR12" s="808"/>
      <c r="GS12" s="808"/>
      <c r="GT12" s="808"/>
      <c r="GU12" s="808"/>
      <c r="GV12" s="808"/>
      <c r="GW12" s="808"/>
      <c r="GX12" s="808"/>
      <c r="GY12" s="808"/>
      <c r="GZ12" s="808"/>
      <c r="HA12" s="808"/>
      <c r="HB12" s="808"/>
      <c r="HC12" s="808"/>
      <c r="HD12" s="808"/>
      <c r="HE12" s="808"/>
      <c r="HF12" s="808"/>
      <c r="HG12" s="808"/>
      <c r="HH12" s="808"/>
      <c r="HI12" s="808"/>
      <c r="HJ12" s="808"/>
      <c r="HK12" s="808"/>
      <c r="HL12" s="808"/>
      <c r="HM12" s="808"/>
      <c r="HN12" s="808"/>
      <c r="HO12" s="808"/>
      <c r="HP12" s="808"/>
      <c r="HQ12" s="808"/>
      <c r="HR12" s="808"/>
      <c r="HS12" s="808"/>
      <c r="HT12" s="808"/>
      <c r="HU12" s="808"/>
      <c r="HV12" s="808"/>
      <c r="HW12" s="808"/>
      <c r="HX12" s="808"/>
      <c r="HY12" s="808"/>
      <c r="HZ12" s="808"/>
      <c r="IA12" s="808"/>
      <c r="IB12" s="808"/>
      <c r="IC12" s="808"/>
      <c r="ID12" s="808"/>
      <c r="IE12" s="808"/>
      <c r="IF12" s="808"/>
      <c r="IG12" s="808"/>
      <c r="IH12" s="808"/>
      <c r="II12" s="808"/>
      <c r="IJ12" s="808"/>
      <c r="IK12" s="808"/>
      <c r="IL12" s="808"/>
      <c r="IM12" s="808"/>
    </row>
    <row r="13" spans="1:247" s="809" customFormat="1" ht="30" customHeight="1" x14ac:dyDescent="0.2">
      <c r="A13" s="569"/>
      <c r="B13" s="1536" t="s">
        <v>499</v>
      </c>
      <c r="C13" s="1563" t="s">
        <v>572</v>
      </c>
      <c r="D13" s="1564" t="s">
        <v>1016</v>
      </c>
      <c r="E13" s="1565" t="s">
        <v>886</v>
      </c>
      <c r="F13" s="1566"/>
      <c r="G13" s="1564" t="s">
        <v>686</v>
      </c>
      <c r="H13" s="1567"/>
      <c r="I13" s="1568">
        <v>3</v>
      </c>
      <c r="J13" s="1568">
        <v>3</v>
      </c>
      <c r="K13" s="1573" t="s">
        <v>916</v>
      </c>
      <c r="L13" s="1570" t="s">
        <v>42</v>
      </c>
      <c r="M13" s="1570">
        <v>48</v>
      </c>
      <c r="N13" s="1565">
        <v>20</v>
      </c>
      <c r="O13" s="1565"/>
      <c r="P13" s="1571"/>
      <c r="Q13" s="1571"/>
      <c r="R13" s="1571"/>
      <c r="S13" s="1647"/>
      <c r="T13" s="1671" t="s">
        <v>1133</v>
      </c>
      <c r="U13" s="1672" t="s">
        <v>1132</v>
      </c>
      <c r="V13" s="1208">
        <v>1</v>
      </c>
      <c r="W13" s="660" t="s">
        <v>314</v>
      </c>
      <c r="X13" s="660" t="s">
        <v>312</v>
      </c>
      <c r="Y13" s="660" t="s">
        <v>353</v>
      </c>
      <c r="Z13" s="402">
        <v>1</v>
      </c>
      <c r="AA13" s="401" t="s">
        <v>314</v>
      </c>
      <c r="AB13" s="401" t="s">
        <v>312</v>
      </c>
      <c r="AC13" s="1271" t="s">
        <v>353</v>
      </c>
      <c r="AD13" s="1327" t="s">
        <v>1132</v>
      </c>
      <c r="AE13" s="1710" t="str">
        <f t="shared" si="2"/>
        <v>100% CT DOSSIER</v>
      </c>
      <c r="AF13" s="1056">
        <v>1</v>
      </c>
      <c r="AG13" s="660" t="s">
        <v>314</v>
      </c>
      <c r="AH13" s="660" t="s">
        <v>350</v>
      </c>
      <c r="AI13" s="660" t="s">
        <v>353</v>
      </c>
      <c r="AJ13" s="402">
        <v>1</v>
      </c>
      <c r="AK13" s="1261"/>
      <c r="AL13" s="401" t="s">
        <v>314</v>
      </c>
      <c r="AM13" s="401" t="s">
        <v>350</v>
      </c>
      <c r="AN13" s="401" t="s">
        <v>353</v>
      </c>
      <c r="AO13" s="753"/>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A13" s="808"/>
      <c r="CB13" s="808"/>
      <c r="CC13" s="808"/>
      <c r="CD13" s="808"/>
      <c r="CE13" s="808"/>
      <c r="CF13" s="808"/>
      <c r="CG13" s="808"/>
      <c r="CH13" s="808"/>
      <c r="CI13" s="808"/>
      <c r="CJ13" s="808"/>
      <c r="CK13" s="808"/>
      <c r="CL13" s="808"/>
      <c r="CM13" s="808"/>
      <c r="CN13" s="808"/>
      <c r="CO13" s="808"/>
      <c r="CP13" s="808"/>
      <c r="CQ13" s="808"/>
      <c r="CR13" s="808"/>
      <c r="CS13" s="808"/>
      <c r="CT13" s="808"/>
      <c r="CU13" s="808"/>
      <c r="CV13" s="808"/>
      <c r="CW13" s="808"/>
      <c r="CX13" s="808"/>
      <c r="CY13" s="808"/>
      <c r="CZ13" s="808"/>
      <c r="DA13" s="808"/>
      <c r="DB13" s="808"/>
      <c r="DC13" s="808"/>
      <c r="DD13" s="808"/>
      <c r="DE13" s="808"/>
      <c r="DF13" s="808"/>
      <c r="DG13" s="808"/>
      <c r="DH13" s="808"/>
      <c r="DI13" s="808"/>
      <c r="DJ13" s="808"/>
      <c r="DK13" s="808"/>
      <c r="DL13" s="808"/>
      <c r="DM13" s="808"/>
      <c r="DN13" s="808"/>
      <c r="DO13" s="808"/>
      <c r="DP13" s="808"/>
      <c r="DQ13" s="808"/>
      <c r="DR13" s="808"/>
      <c r="DS13" s="808"/>
      <c r="DT13" s="808"/>
      <c r="DU13" s="808"/>
      <c r="DV13" s="808"/>
      <c r="DW13" s="808"/>
      <c r="DX13" s="808"/>
      <c r="DY13" s="808"/>
      <c r="DZ13" s="808"/>
      <c r="EA13" s="808"/>
      <c r="EB13" s="808"/>
      <c r="EC13" s="808"/>
      <c r="ED13" s="808"/>
      <c r="EE13" s="808"/>
      <c r="EF13" s="808"/>
      <c r="EG13" s="808"/>
      <c r="EH13" s="808"/>
      <c r="EI13" s="808"/>
      <c r="EJ13" s="808"/>
      <c r="EK13" s="808"/>
      <c r="EL13" s="808"/>
      <c r="EM13" s="808"/>
      <c r="EN13" s="808"/>
      <c r="EO13" s="808"/>
      <c r="EP13" s="808"/>
      <c r="EQ13" s="808"/>
      <c r="ER13" s="808"/>
      <c r="ES13" s="808"/>
      <c r="ET13" s="808"/>
      <c r="EU13" s="808"/>
      <c r="EV13" s="808"/>
      <c r="EW13" s="808"/>
      <c r="EX13" s="808"/>
      <c r="EY13" s="808"/>
      <c r="EZ13" s="808"/>
      <c r="FA13" s="808"/>
      <c r="FB13" s="808"/>
      <c r="FC13" s="808"/>
      <c r="FD13" s="808"/>
      <c r="FE13" s="808"/>
      <c r="FF13" s="808"/>
      <c r="FG13" s="808"/>
      <c r="FH13" s="808"/>
      <c r="FI13" s="808"/>
      <c r="FJ13" s="808"/>
      <c r="FK13" s="808"/>
      <c r="FL13" s="808"/>
      <c r="FM13" s="808"/>
      <c r="FN13" s="808"/>
      <c r="FO13" s="808"/>
      <c r="FP13" s="808"/>
      <c r="FQ13" s="808"/>
      <c r="FR13" s="808"/>
      <c r="FS13" s="808"/>
      <c r="FT13" s="808"/>
      <c r="FU13" s="808"/>
      <c r="FV13" s="808"/>
      <c r="FW13" s="808"/>
      <c r="FX13" s="808"/>
      <c r="FY13" s="808"/>
      <c r="FZ13" s="808"/>
      <c r="GA13" s="808"/>
      <c r="GB13" s="808"/>
      <c r="GC13" s="808"/>
      <c r="GD13" s="808"/>
      <c r="GE13" s="808"/>
      <c r="GF13" s="808"/>
      <c r="GG13" s="808"/>
      <c r="GH13" s="808"/>
      <c r="GI13" s="808"/>
      <c r="GJ13" s="808"/>
      <c r="GK13" s="808"/>
      <c r="GL13" s="808"/>
      <c r="GM13" s="808"/>
      <c r="GN13" s="808"/>
      <c r="GO13" s="808"/>
      <c r="GP13" s="808"/>
      <c r="GQ13" s="808"/>
      <c r="GR13" s="808"/>
      <c r="GS13" s="808"/>
      <c r="GT13" s="808"/>
      <c r="GU13" s="808"/>
      <c r="GV13" s="808"/>
      <c r="GW13" s="808"/>
      <c r="GX13" s="808"/>
      <c r="GY13" s="808"/>
      <c r="GZ13" s="808"/>
      <c r="HA13" s="808"/>
      <c r="HB13" s="808"/>
      <c r="HC13" s="808"/>
      <c r="HD13" s="808"/>
      <c r="HE13" s="808"/>
      <c r="HF13" s="808"/>
      <c r="HG13" s="808"/>
      <c r="HH13" s="808"/>
      <c r="HI13" s="808"/>
      <c r="HJ13" s="808"/>
      <c r="HK13" s="808"/>
      <c r="HL13" s="808"/>
      <c r="HM13" s="808"/>
      <c r="HN13" s="808"/>
      <c r="HO13" s="808"/>
      <c r="HP13" s="808"/>
      <c r="HQ13" s="808"/>
      <c r="HR13" s="808"/>
      <c r="HS13" s="808"/>
      <c r="HT13" s="808"/>
      <c r="HU13" s="808"/>
      <c r="HV13" s="808"/>
      <c r="HW13" s="808"/>
      <c r="HX13" s="808"/>
      <c r="HY13" s="808"/>
      <c r="HZ13" s="808"/>
      <c r="IA13" s="808"/>
      <c r="IB13" s="808"/>
      <c r="IC13" s="808"/>
      <c r="ID13" s="808"/>
      <c r="IE13" s="808"/>
      <c r="IF13" s="808"/>
      <c r="IG13" s="808"/>
      <c r="IH13" s="808"/>
      <c r="II13" s="808"/>
      <c r="IJ13" s="808"/>
      <c r="IK13" s="808"/>
      <c r="IL13" s="808"/>
      <c r="IM13" s="808"/>
    </row>
    <row r="14" spans="1:247" s="809" customFormat="1" ht="30" customHeight="1" x14ac:dyDescent="0.2">
      <c r="A14" s="569"/>
      <c r="B14" s="1536" t="s">
        <v>493</v>
      </c>
      <c r="C14" s="1563" t="s">
        <v>47</v>
      </c>
      <c r="D14" s="1564"/>
      <c r="E14" s="1565" t="s">
        <v>886</v>
      </c>
      <c r="F14" s="1566"/>
      <c r="G14" s="1564" t="s">
        <v>686</v>
      </c>
      <c r="H14" s="1567"/>
      <c r="I14" s="1568">
        <v>3</v>
      </c>
      <c r="J14" s="1568">
        <v>3</v>
      </c>
      <c r="K14" s="1573" t="s">
        <v>826</v>
      </c>
      <c r="L14" s="1570" t="s">
        <v>42</v>
      </c>
      <c r="M14" s="1570">
        <v>48</v>
      </c>
      <c r="N14" s="1565">
        <v>20</v>
      </c>
      <c r="O14" s="1565"/>
      <c r="P14" s="1571"/>
      <c r="Q14" s="1571"/>
      <c r="R14" s="1571"/>
      <c r="S14" s="1647"/>
      <c r="T14" s="1671" t="s">
        <v>1133</v>
      </c>
      <c r="U14" s="1672" t="s">
        <v>1132</v>
      </c>
      <c r="V14" s="1208">
        <v>1</v>
      </c>
      <c r="W14" s="660" t="s">
        <v>314</v>
      </c>
      <c r="X14" s="660" t="s">
        <v>312</v>
      </c>
      <c r="Y14" s="660" t="s">
        <v>353</v>
      </c>
      <c r="Z14" s="402">
        <v>1</v>
      </c>
      <c r="AA14" s="401" t="s">
        <v>314</v>
      </c>
      <c r="AB14" s="401" t="s">
        <v>312</v>
      </c>
      <c r="AC14" s="1271" t="s">
        <v>353</v>
      </c>
      <c r="AD14" s="1327" t="s">
        <v>1132</v>
      </c>
      <c r="AE14" s="1710" t="str">
        <f t="shared" si="2"/>
        <v>100% CT DOSSIER</v>
      </c>
      <c r="AF14" s="1056">
        <v>1</v>
      </c>
      <c r="AG14" s="660" t="s">
        <v>314</v>
      </c>
      <c r="AH14" s="660" t="s">
        <v>350</v>
      </c>
      <c r="AI14" s="660" t="s">
        <v>353</v>
      </c>
      <c r="AJ14" s="402">
        <v>1</v>
      </c>
      <c r="AK14" s="1261"/>
      <c r="AL14" s="401" t="s">
        <v>314</v>
      </c>
      <c r="AM14" s="401" t="s">
        <v>350</v>
      </c>
      <c r="AN14" s="401" t="s">
        <v>353</v>
      </c>
      <c r="AO14" s="753"/>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c r="EO14" s="808"/>
      <c r="EP14" s="808"/>
      <c r="EQ14" s="808"/>
      <c r="ER14" s="808"/>
      <c r="ES14" s="808"/>
      <c r="ET14" s="808"/>
      <c r="EU14" s="808"/>
      <c r="EV14" s="808"/>
      <c r="EW14" s="808"/>
      <c r="EX14" s="808"/>
      <c r="EY14" s="808"/>
      <c r="EZ14" s="808"/>
      <c r="FA14" s="808"/>
      <c r="FB14" s="808"/>
      <c r="FC14" s="808"/>
      <c r="FD14" s="808"/>
      <c r="FE14" s="808"/>
      <c r="FF14" s="808"/>
      <c r="FG14" s="808"/>
      <c r="FH14" s="808"/>
      <c r="FI14" s="808"/>
      <c r="FJ14" s="808"/>
      <c r="FK14" s="808"/>
      <c r="FL14" s="808"/>
      <c r="FM14" s="808"/>
      <c r="FN14" s="808"/>
      <c r="FO14" s="808"/>
      <c r="FP14" s="808"/>
      <c r="FQ14" s="808"/>
      <c r="FR14" s="808"/>
      <c r="FS14" s="808"/>
      <c r="FT14" s="808"/>
      <c r="FU14" s="808"/>
      <c r="FV14" s="808"/>
      <c r="FW14" s="808"/>
      <c r="FX14" s="808"/>
      <c r="FY14" s="808"/>
      <c r="FZ14" s="808"/>
      <c r="GA14" s="808"/>
      <c r="GB14" s="808"/>
      <c r="GC14" s="808"/>
      <c r="GD14" s="808"/>
      <c r="GE14" s="808"/>
      <c r="GF14" s="808"/>
      <c r="GG14" s="808"/>
      <c r="GH14" s="808"/>
      <c r="GI14" s="808"/>
      <c r="GJ14" s="808"/>
      <c r="GK14" s="808"/>
      <c r="GL14" s="808"/>
      <c r="GM14" s="808"/>
      <c r="GN14" s="808"/>
      <c r="GO14" s="808"/>
      <c r="GP14" s="808"/>
      <c r="GQ14" s="808"/>
      <c r="GR14" s="808"/>
      <c r="GS14" s="808"/>
      <c r="GT14" s="808"/>
      <c r="GU14" s="808"/>
      <c r="GV14" s="808"/>
      <c r="GW14" s="808"/>
      <c r="GX14" s="808"/>
      <c r="GY14" s="808"/>
      <c r="GZ14" s="808"/>
      <c r="HA14" s="808"/>
      <c r="HB14" s="808"/>
      <c r="HC14" s="808"/>
      <c r="HD14" s="808"/>
      <c r="HE14" s="808"/>
      <c r="HF14" s="808"/>
      <c r="HG14" s="808"/>
      <c r="HH14" s="808"/>
      <c r="HI14" s="808"/>
      <c r="HJ14" s="808"/>
      <c r="HK14" s="808"/>
      <c r="HL14" s="808"/>
      <c r="HM14" s="808"/>
      <c r="HN14" s="808"/>
      <c r="HO14" s="808"/>
      <c r="HP14" s="808"/>
      <c r="HQ14" s="808"/>
      <c r="HR14" s="808"/>
      <c r="HS14" s="808"/>
      <c r="HT14" s="808"/>
      <c r="HU14" s="808"/>
      <c r="HV14" s="808"/>
      <c r="HW14" s="808"/>
      <c r="HX14" s="808"/>
      <c r="HY14" s="808"/>
      <c r="HZ14" s="808"/>
      <c r="IA14" s="808"/>
      <c r="IB14" s="808"/>
      <c r="IC14" s="808"/>
      <c r="ID14" s="808"/>
      <c r="IE14" s="808"/>
      <c r="IF14" s="808"/>
      <c r="IG14" s="808"/>
      <c r="IH14" s="808"/>
      <c r="II14" s="808"/>
      <c r="IJ14" s="808"/>
      <c r="IK14" s="808"/>
      <c r="IL14" s="808"/>
      <c r="IM14" s="808"/>
    </row>
    <row r="15" spans="1:247" s="521" customFormat="1" ht="28.5" customHeight="1" x14ac:dyDescent="0.2">
      <c r="A15" s="524" t="s">
        <v>1075</v>
      </c>
      <c r="B15" s="1537" t="s">
        <v>1076</v>
      </c>
      <c r="C15" s="1575" t="s">
        <v>495</v>
      </c>
      <c r="D15" s="1576"/>
      <c r="E15" s="1577" t="s">
        <v>885</v>
      </c>
      <c r="F15" s="1576"/>
      <c r="G15" s="1578"/>
      <c r="H15" s="1579" t="s">
        <v>666</v>
      </c>
      <c r="I15" s="1580">
        <v>2</v>
      </c>
      <c r="J15" s="1580">
        <v>2</v>
      </c>
      <c r="K15" s="1580"/>
      <c r="L15" s="1581"/>
      <c r="M15" s="1582"/>
      <c r="N15" s="1583"/>
      <c r="O15" s="1583"/>
      <c r="P15" s="1583"/>
      <c r="Q15" s="1583"/>
      <c r="R15" s="1584"/>
      <c r="S15" s="1648"/>
      <c r="T15" s="1669"/>
      <c r="U15" s="1670"/>
      <c r="V15" s="1209"/>
      <c r="W15" s="532"/>
      <c r="X15" s="532"/>
      <c r="Y15" s="533"/>
      <c r="Z15" s="534"/>
      <c r="AA15" s="534"/>
      <c r="AB15" s="534"/>
      <c r="AC15" s="1272"/>
      <c r="AD15" s="1278"/>
      <c r="AE15" s="1279"/>
      <c r="AF15" s="1274"/>
      <c r="AG15" s="534"/>
      <c r="AH15" s="534"/>
      <c r="AI15" s="535"/>
      <c r="AJ15" s="534"/>
      <c r="AK15" s="1262"/>
      <c r="AL15" s="534"/>
      <c r="AM15" s="534"/>
      <c r="AN15" s="536"/>
      <c r="AO15" s="754"/>
    </row>
    <row r="16" spans="1:247" s="809" customFormat="1" ht="65.25" customHeight="1" x14ac:dyDescent="0.2">
      <c r="A16" s="569"/>
      <c r="B16" s="1536" t="s">
        <v>496</v>
      </c>
      <c r="C16" s="1563" t="s">
        <v>573</v>
      </c>
      <c r="D16" s="1564" t="s">
        <v>1013</v>
      </c>
      <c r="E16" s="1565" t="s">
        <v>675</v>
      </c>
      <c r="F16" s="1566"/>
      <c r="G16" s="1564" t="s">
        <v>674</v>
      </c>
      <c r="H16" s="1567"/>
      <c r="I16" s="1568" t="s">
        <v>56</v>
      </c>
      <c r="J16" s="1568">
        <v>2</v>
      </c>
      <c r="K16" s="1573" t="s">
        <v>671</v>
      </c>
      <c r="L16" s="1570">
        <v>11</v>
      </c>
      <c r="M16" s="1570">
        <v>29</v>
      </c>
      <c r="N16" s="1565"/>
      <c r="O16" s="1565"/>
      <c r="P16" s="1571">
        <v>18</v>
      </c>
      <c r="Q16" s="1571"/>
      <c r="R16" s="1571"/>
      <c r="S16" s="1647"/>
      <c r="T16" s="1671" t="str">
        <f>+'M3C 2020-21 Histoir OR hypotez2'!T103</f>
        <v>100% CC ecrit et/ou oral en présentiel  ou en ligne temps limité</v>
      </c>
      <c r="U16" s="1672" t="str">
        <f>+'M3C 2020-21 Histoir OR hypotez2'!U103</f>
        <v>100% CT écrit et/ou oral en presentiel ou ligne en temps limité  (écrit =2h ou oral 15mins)</v>
      </c>
      <c r="V16" s="1208">
        <v>1</v>
      </c>
      <c r="W16" s="660" t="s">
        <v>311</v>
      </c>
      <c r="X16" s="891"/>
      <c r="Y16" s="660"/>
      <c r="Z16" s="402">
        <v>1</v>
      </c>
      <c r="AA16" s="401" t="s">
        <v>314</v>
      </c>
      <c r="AB16" s="401" t="s">
        <v>312</v>
      </c>
      <c r="AC16" s="1271" t="s">
        <v>353</v>
      </c>
      <c r="AD16" s="1145" t="str">
        <f>+'M3C 2020-21 Histoir OR hypotez2'!AD103</f>
        <v>DM sans temps limité, 
dépôt sujet sur CELENE le xx/06,
copie à rendre au plus tard le xx/06 sur mon adresse email emiliejanton@yahoo.fr, cmasarrre@yahoo.fr</v>
      </c>
      <c r="AE16" s="1710" t="str">
        <f t="shared" ref="AE16:AE17" si="3">+AD16</f>
        <v>DM sans temps limité, 
dépôt sujet sur CELENE le xx/06,
copie à rendre au plus tard le xx/06 sur mon adresse email emiliejanton@yahoo.fr, cmasarrre@yahoo.fr</v>
      </c>
      <c r="AF16" s="1056">
        <v>1</v>
      </c>
      <c r="AG16" s="660" t="s">
        <v>314</v>
      </c>
      <c r="AH16" s="660" t="s">
        <v>312</v>
      </c>
      <c r="AI16" s="660" t="s">
        <v>353</v>
      </c>
      <c r="AJ16" s="402">
        <v>1</v>
      </c>
      <c r="AK16" s="1261"/>
      <c r="AL16" s="401" t="s">
        <v>314</v>
      </c>
      <c r="AM16" s="401" t="s">
        <v>312</v>
      </c>
      <c r="AN16" s="401" t="s">
        <v>353</v>
      </c>
      <c r="AO16" s="753"/>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c r="EO16" s="808"/>
      <c r="EP16" s="808"/>
      <c r="EQ16" s="808"/>
      <c r="ER16" s="808"/>
      <c r="ES16" s="808"/>
      <c r="ET16" s="808"/>
      <c r="EU16" s="808"/>
      <c r="EV16" s="808"/>
      <c r="EW16" s="808"/>
      <c r="EX16" s="808"/>
      <c r="EY16" s="808"/>
      <c r="EZ16" s="808"/>
      <c r="FA16" s="808"/>
      <c r="FB16" s="808"/>
      <c r="FC16" s="808"/>
      <c r="FD16" s="808"/>
      <c r="FE16" s="808"/>
      <c r="FF16" s="808"/>
      <c r="FG16" s="808"/>
      <c r="FH16" s="808"/>
      <c r="FI16" s="808"/>
      <c r="FJ16" s="808"/>
      <c r="FK16" s="808"/>
      <c r="FL16" s="808"/>
      <c r="FM16" s="808"/>
      <c r="FN16" s="808"/>
      <c r="FO16" s="808"/>
      <c r="FP16" s="808"/>
      <c r="FQ16" s="808"/>
      <c r="FR16" s="808"/>
      <c r="FS16" s="808"/>
      <c r="FT16" s="808"/>
      <c r="FU16" s="808"/>
      <c r="FV16" s="808"/>
      <c r="FW16" s="808"/>
      <c r="FX16" s="808"/>
      <c r="FY16" s="808"/>
      <c r="FZ16" s="808"/>
      <c r="GA16" s="808"/>
      <c r="GB16" s="808"/>
      <c r="GC16" s="808"/>
      <c r="GD16" s="808"/>
      <c r="GE16" s="808"/>
      <c r="GF16" s="808"/>
      <c r="GG16" s="808"/>
      <c r="GH16" s="808"/>
      <c r="GI16" s="808"/>
      <c r="GJ16" s="808"/>
      <c r="GK16" s="808"/>
      <c r="GL16" s="808"/>
      <c r="GM16" s="808"/>
      <c r="GN16" s="808"/>
      <c r="GO16" s="808"/>
      <c r="GP16" s="808"/>
      <c r="GQ16" s="808"/>
      <c r="GR16" s="808"/>
      <c r="GS16" s="808"/>
      <c r="GT16" s="808"/>
      <c r="GU16" s="808"/>
      <c r="GV16" s="808"/>
      <c r="GW16" s="808"/>
      <c r="GX16" s="808"/>
      <c r="GY16" s="808"/>
      <c r="GZ16" s="808"/>
      <c r="HA16" s="808"/>
      <c r="HB16" s="808"/>
      <c r="HC16" s="808"/>
      <c r="HD16" s="808"/>
      <c r="HE16" s="808"/>
      <c r="HF16" s="808"/>
      <c r="HG16" s="808"/>
      <c r="HH16" s="808"/>
      <c r="HI16" s="808"/>
      <c r="HJ16" s="808"/>
      <c r="HK16" s="808"/>
      <c r="HL16" s="808"/>
      <c r="HM16" s="808"/>
      <c r="HN16" s="808"/>
      <c r="HO16" s="808"/>
      <c r="HP16" s="808"/>
      <c r="HQ16" s="808"/>
      <c r="HR16" s="808"/>
      <c r="HS16" s="808"/>
      <c r="HT16" s="808"/>
      <c r="HU16" s="808"/>
      <c r="HV16" s="808"/>
      <c r="HW16" s="808"/>
      <c r="HX16" s="808"/>
      <c r="HY16" s="808"/>
      <c r="HZ16" s="808"/>
      <c r="IA16" s="808"/>
      <c r="IB16" s="808"/>
      <c r="IC16" s="808"/>
      <c r="ID16" s="808"/>
      <c r="IE16" s="808"/>
      <c r="IF16" s="808"/>
      <c r="IG16" s="808"/>
      <c r="IH16" s="808"/>
      <c r="II16" s="808"/>
      <c r="IJ16" s="808"/>
      <c r="IK16" s="808"/>
      <c r="IL16" s="808"/>
      <c r="IM16" s="808"/>
    </row>
    <row r="17" spans="1:247" s="809" customFormat="1" ht="54.75" customHeight="1" x14ac:dyDescent="0.2">
      <c r="A17" s="569"/>
      <c r="B17" s="1536" t="s">
        <v>497</v>
      </c>
      <c r="C17" s="1563" t="s">
        <v>574</v>
      </c>
      <c r="D17" s="1564" t="s">
        <v>1014</v>
      </c>
      <c r="E17" s="1565" t="s">
        <v>675</v>
      </c>
      <c r="F17" s="1566"/>
      <c r="G17" s="1564" t="s">
        <v>674</v>
      </c>
      <c r="H17" s="1567"/>
      <c r="I17" s="1568" t="s">
        <v>56</v>
      </c>
      <c r="J17" s="1568">
        <v>2</v>
      </c>
      <c r="K17" s="1573" t="s">
        <v>1120</v>
      </c>
      <c r="L17" s="1570">
        <v>14</v>
      </c>
      <c r="M17" s="1570">
        <v>13</v>
      </c>
      <c r="N17" s="1565"/>
      <c r="O17" s="1565"/>
      <c r="P17" s="1571">
        <v>18</v>
      </c>
      <c r="Q17" s="1571"/>
      <c r="R17" s="1571"/>
      <c r="S17" s="1647"/>
      <c r="T17" s="1671" t="str">
        <f>+'M3C 2020-21 Histoir OR hypotez2'!T104</f>
        <v>100% CC. 50% oral à distance, 50% DM écrit</v>
      </c>
      <c r="U17" s="1672" t="str">
        <f>+'M3C 2020-21 Histoir OR hypotez2'!U104</f>
        <v>100% CT oral à distance</v>
      </c>
      <c r="V17" s="1208">
        <v>1</v>
      </c>
      <c r="W17" s="660" t="s">
        <v>311</v>
      </c>
      <c r="X17" s="891"/>
      <c r="Y17" s="660"/>
      <c r="Z17" s="402">
        <v>1</v>
      </c>
      <c r="AA17" s="401" t="s">
        <v>314</v>
      </c>
      <c r="AB17" s="401" t="s">
        <v>312</v>
      </c>
      <c r="AC17" s="1271" t="s">
        <v>353</v>
      </c>
      <c r="AD17" s="1145" t="str">
        <f>+'M3C 2020-21 Histoir OR hypotez2'!AD104</f>
        <v>100% CT oral à distance</v>
      </c>
      <c r="AE17" s="1710" t="str">
        <f t="shared" si="3"/>
        <v>100% CT oral à distance</v>
      </c>
      <c r="AF17" s="1056">
        <v>1</v>
      </c>
      <c r="AG17" s="660" t="s">
        <v>314</v>
      </c>
      <c r="AH17" s="660" t="s">
        <v>312</v>
      </c>
      <c r="AI17" s="660" t="s">
        <v>353</v>
      </c>
      <c r="AJ17" s="402">
        <v>1</v>
      </c>
      <c r="AK17" s="1261"/>
      <c r="AL17" s="401" t="s">
        <v>314</v>
      </c>
      <c r="AM17" s="401" t="s">
        <v>312</v>
      </c>
      <c r="AN17" s="401" t="s">
        <v>353</v>
      </c>
      <c r="AO17" s="753"/>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808"/>
      <c r="CC17" s="808"/>
      <c r="CD17" s="808"/>
      <c r="CE17" s="808"/>
      <c r="CF17" s="808"/>
      <c r="CG17" s="808"/>
      <c r="CH17" s="808"/>
      <c r="CI17" s="808"/>
      <c r="CJ17" s="808"/>
      <c r="CK17" s="808"/>
      <c r="CL17" s="808"/>
      <c r="CM17" s="808"/>
      <c r="CN17" s="808"/>
      <c r="CO17" s="808"/>
      <c r="CP17" s="808"/>
      <c r="CQ17" s="808"/>
      <c r="CR17" s="808"/>
      <c r="CS17" s="808"/>
      <c r="CT17" s="808"/>
      <c r="CU17" s="808"/>
      <c r="CV17" s="808"/>
      <c r="CW17" s="808"/>
      <c r="CX17" s="808"/>
      <c r="CY17" s="808"/>
      <c r="CZ17" s="808"/>
      <c r="DA17" s="808"/>
      <c r="DB17" s="808"/>
      <c r="DC17" s="808"/>
      <c r="DD17" s="808"/>
      <c r="DE17" s="808"/>
      <c r="DF17" s="808"/>
      <c r="DG17" s="808"/>
      <c r="DH17" s="808"/>
      <c r="DI17" s="808"/>
      <c r="DJ17" s="808"/>
      <c r="DK17" s="808"/>
      <c r="DL17" s="808"/>
      <c r="DM17" s="808"/>
      <c r="DN17" s="808"/>
      <c r="DO17" s="808"/>
      <c r="DP17" s="808"/>
      <c r="DQ17" s="808"/>
      <c r="DR17" s="808"/>
      <c r="DS17" s="808"/>
      <c r="DT17" s="808"/>
      <c r="DU17" s="808"/>
      <c r="DV17" s="808"/>
      <c r="DW17" s="808"/>
      <c r="DX17" s="808"/>
      <c r="DY17" s="808"/>
      <c r="DZ17" s="808"/>
      <c r="EA17" s="808"/>
      <c r="EB17" s="808"/>
      <c r="EC17" s="808"/>
      <c r="ED17" s="808"/>
      <c r="EE17" s="808"/>
      <c r="EF17" s="808"/>
      <c r="EG17" s="808"/>
      <c r="EH17" s="808"/>
      <c r="EI17" s="808"/>
      <c r="EJ17" s="808"/>
      <c r="EK17" s="808"/>
      <c r="EL17" s="808"/>
      <c r="EM17" s="808"/>
      <c r="EN17" s="808"/>
      <c r="EO17" s="808"/>
      <c r="EP17" s="808"/>
      <c r="EQ17" s="808"/>
      <c r="ER17" s="808"/>
      <c r="ES17" s="808"/>
      <c r="ET17" s="808"/>
      <c r="EU17" s="808"/>
      <c r="EV17" s="808"/>
      <c r="EW17" s="808"/>
      <c r="EX17" s="808"/>
      <c r="EY17" s="808"/>
      <c r="EZ17" s="808"/>
      <c r="FA17" s="808"/>
      <c r="FB17" s="808"/>
      <c r="FC17" s="808"/>
      <c r="FD17" s="808"/>
      <c r="FE17" s="808"/>
      <c r="FF17" s="808"/>
      <c r="FG17" s="808"/>
      <c r="FH17" s="808"/>
      <c r="FI17" s="808"/>
      <c r="FJ17" s="808"/>
      <c r="FK17" s="808"/>
      <c r="FL17" s="808"/>
      <c r="FM17" s="808"/>
      <c r="FN17" s="808"/>
      <c r="FO17" s="808"/>
      <c r="FP17" s="808"/>
      <c r="FQ17" s="808"/>
      <c r="FR17" s="808"/>
      <c r="FS17" s="808"/>
      <c r="FT17" s="808"/>
      <c r="FU17" s="808"/>
      <c r="FV17" s="808"/>
      <c r="FW17" s="808"/>
      <c r="FX17" s="808"/>
      <c r="FY17" s="808"/>
      <c r="FZ17" s="808"/>
      <c r="GA17" s="808"/>
      <c r="GB17" s="808"/>
      <c r="GC17" s="808"/>
      <c r="GD17" s="808"/>
      <c r="GE17" s="808"/>
      <c r="GF17" s="808"/>
      <c r="GG17" s="808"/>
      <c r="GH17" s="808"/>
      <c r="GI17" s="808"/>
      <c r="GJ17" s="808"/>
      <c r="GK17" s="808"/>
      <c r="GL17" s="808"/>
      <c r="GM17" s="808"/>
      <c r="GN17" s="808"/>
      <c r="GO17" s="808"/>
      <c r="GP17" s="808"/>
      <c r="GQ17" s="808"/>
      <c r="GR17" s="808"/>
      <c r="GS17" s="808"/>
      <c r="GT17" s="808"/>
      <c r="GU17" s="808"/>
      <c r="GV17" s="808"/>
      <c r="GW17" s="808"/>
      <c r="GX17" s="808"/>
      <c r="GY17" s="808"/>
      <c r="GZ17" s="808"/>
      <c r="HA17" s="808"/>
      <c r="HB17" s="808"/>
      <c r="HC17" s="808"/>
      <c r="HD17" s="808"/>
      <c r="HE17" s="808"/>
      <c r="HF17" s="808"/>
      <c r="HG17" s="808"/>
      <c r="HH17" s="808"/>
      <c r="HI17" s="808"/>
      <c r="HJ17" s="808"/>
      <c r="HK17" s="808"/>
      <c r="HL17" s="808"/>
      <c r="HM17" s="808"/>
      <c r="HN17" s="808"/>
      <c r="HO17" s="808"/>
      <c r="HP17" s="808"/>
      <c r="HQ17" s="808"/>
      <c r="HR17" s="808"/>
      <c r="HS17" s="808"/>
      <c r="HT17" s="808"/>
      <c r="HU17" s="808"/>
      <c r="HV17" s="808"/>
      <c r="HW17" s="808"/>
      <c r="HX17" s="808"/>
      <c r="HY17" s="808"/>
      <c r="HZ17" s="808"/>
      <c r="IA17" s="808"/>
      <c r="IB17" s="808"/>
      <c r="IC17" s="808"/>
      <c r="ID17" s="808"/>
      <c r="IE17" s="808"/>
      <c r="IF17" s="808"/>
      <c r="IG17" s="808"/>
      <c r="IH17" s="808"/>
      <c r="II17" s="808"/>
      <c r="IJ17" s="808"/>
      <c r="IK17" s="808"/>
      <c r="IL17" s="808"/>
      <c r="IM17" s="808"/>
    </row>
    <row r="18" spans="1:247" ht="23.25" customHeight="1" x14ac:dyDescent="0.2">
      <c r="A18" s="331"/>
      <c r="B18" s="1538"/>
      <c r="C18" s="1914" t="s">
        <v>295</v>
      </c>
      <c r="D18" s="1915"/>
      <c r="E18" s="1915"/>
      <c r="F18" s="1915"/>
      <c r="G18" s="1915"/>
      <c r="H18" s="1915"/>
      <c r="I18" s="1915"/>
      <c r="J18" s="1915"/>
      <c r="K18" s="1915"/>
      <c r="L18" s="1915"/>
      <c r="M18" s="1915"/>
      <c r="N18" s="1585">
        <f>SUM(N6:N17)</f>
        <v>104</v>
      </c>
      <c r="O18" s="1585"/>
      <c r="P18" s="1585">
        <f>SUM(P6:P17)</f>
        <v>135</v>
      </c>
      <c r="Q18" s="1585"/>
      <c r="R18" s="1585"/>
      <c r="S18" s="1649"/>
      <c r="T18" s="1673"/>
      <c r="U18" s="1674"/>
      <c r="V18" s="1210"/>
      <c r="W18" s="810"/>
      <c r="X18" s="810"/>
      <c r="Y18" s="810"/>
      <c r="Z18" s="810"/>
      <c r="AA18" s="810"/>
      <c r="AB18" s="810"/>
      <c r="AC18" s="1273"/>
      <c r="AD18" s="1225"/>
      <c r="AE18" s="1226"/>
      <c r="AF18" s="1275"/>
      <c r="AG18" s="810"/>
      <c r="AH18" s="810"/>
      <c r="AI18" s="810"/>
      <c r="AJ18" s="810"/>
      <c r="AK18" s="1244"/>
      <c r="AL18" s="810"/>
      <c r="AM18" s="810"/>
      <c r="AN18" s="810"/>
      <c r="AO18" s="810"/>
    </row>
    <row r="19" spans="1:247" ht="23.25" customHeight="1" x14ac:dyDescent="0.2">
      <c r="A19" s="334"/>
      <c r="B19" s="334"/>
      <c r="C19" s="1914" t="s">
        <v>261</v>
      </c>
      <c r="D19" s="1915"/>
      <c r="E19" s="1915"/>
      <c r="F19" s="1915"/>
      <c r="G19" s="1915"/>
      <c r="H19" s="1915"/>
      <c r="I19" s="1915"/>
      <c r="J19" s="1915"/>
      <c r="K19" s="1915"/>
      <c r="L19" s="1915"/>
      <c r="M19" s="1915"/>
      <c r="N19" s="1585"/>
      <c r="O19" s="1585"/>
      <c r="P19" s="1585"/>
      <c r="Q19" s="1585"/>
      <c r="R19" s="1585"/>
      <c r="S19" s="1649"/>
      <c r="T19" s="1673"/>
      <c r="U19" s="1674"/>
      <c r="V19" s="1210"/>
      <c r="W19" s="810"/>
      <c r="X19" s="810"/>
      <c r="Y19" s="810"/>
      <c r="Z19" s="810"/>
      <c r="AA19" s="810"/>
      <c r="AB19" s="810"/>
      <c r="AC19" s="1273"/>
      <c r="AD19" s="1225"/>
      <c r="AE19" s="1226"/>
      <c r="AF19" s="1275"/>
      <c r="AG19" s="810"/>
      <c r="AH19" s="810"/>
      <c r="AI19" s="810"/>
      <c r="AJ19" s="810"/>
      <c r="AK19" s="1244"/>
      <c r="AL19" s="810"/>
      <c r="AM19" s="810"/>
      <c r="AN19" s="810"/>
      <c r="AO19" s="810"/>
    </row>
    <row r="20" spans="1:247" ht="23.25" customHeight="1" x14ac:dyDescent="0.2">
      <c r="A20" s="811"/>
      <c r="B20" s="811"/>
      <c r="C20" s="1586"/>
      <c r="D20" s="1586"/>
      <c r="E20" s="1587"/>
      <c r="F20" s="1587"/>
      <c r="G20" s="1587"/>
      <c r="H20" s="1588"/>
      <c r="I20" s="1586"/>
      <c r="J20" s="1586"/>
      <c r="K20" s="1586"/>
      <c r="L20" s="1589"/>
      <c r="M20" s="1590"/>
      <c r="N20" s="1591"/>
      <c r="O20" s="1591"/>
      <c r="P20" s="1591"/>
      <c r="Q20" s="1591"/>
      <c r="R20" s="1591"/>
      <c r="S20" s="1650"/>
      <c r="T20" s="1675"/>
      <c r="U20" s="1676"/>
      <c r="V20" s="1211"/>
      <c r="W20" s="343"/>
      <c r="X20" s="343"/>
      <c r="Y20" s="343"/>
      <c r="Z20" s="343"/>
      <c r="AA20" s="343"/>
      <c r="AB20" s="343"/>
      <c r="AC20" s="342"/>
      <c r="AD20" s="1280"/>
      <c r="AE20" s="1281"/>
      <c r="AF20" s="1211"/>
      <c r="AG20" s="343"/>
      <c r="AH20" s="343"/>
      <c r="AI20" s="343"/>
      <c r="AJ20" s="343"/>
      <c r="AK20" s="1211"/>
      <c r="AL20" s="343"/>
      <c r="AM20" s="343"/>
      <c r="AN20" s="343"/>
      <c r="AO20" s="343"/>
    </row>
    <row r="21" spans="1:247" s="514" customFormat="1" ht="36" customHeight="1" x14ac:dyDescent="0.2">
      <c r="A21" s="506" t="s">
        <v>1122</v>
      </c>
      <c r="B21" s="1535" t="s">
        <v>883</v>
      </c>
      <c r="C21" s="1555" t="s">
        <v>884</v>
      </c>
      <c r="D21" s="1562" t="s">
        <v>1029</v>
      </c>
      <c r="E21" s="1560" t="s">
        <v>683</v>
      </c>
      <c r="F21" s="1555"/>
      <c r="G21" s="1555"/>
      <c r="H21" s="1558"/>
      <c r="I21" s="1555">
        <f>+SUM(I22:I28)</f>
        <v>30</v>
      </c>
      <c r="J21" s="1555">
        <f>+SUM(J22:J28)</f>
        <v>30</v>
      </c>
      <c r="K21" s="1555" t="s">
        <v>15</v>
      </c>
      <c r="L21" s="1559" t="s">
        <v>15</v>
      </c>
      <c r="M21" s="1560">
        <v>48</v>
      </c>
      <c r="N21" s="1561"/>
      <c r="O21" s="1561"/>
      <c r="P21" s="1561"/>
      <c r="Q21" s="1561"/>
      <c r="R21" s="1561"/>
      <c r="S21" s="1646"/>
      <c r="T21" s="1660"/>
      <c r="U21" s="1661"/>
      <c r="V21" s="1088"/>
      <c r="W21" s="507"/>
      <c r="X21" s="507"/>
      <c r="Y21" s="507"/>
      <c r="Z21" s="507"/>
      <c r="AA21" s="507"/>
      <c r="AB21" s="507"/>
      <c r="AC21" s="1174"/>
      <c r="AD21" s="1282"/>
      <c r="AE21" s="1283"/>
      <c r="AF21" s="1054"/>
      <c r="AG21" s="507"/>
      <c r="AH21" s="507"/>
      <c r="AI21" s="507"/>
      <c r="AJ21" s="507"/>
      <c r="AK21" s="1260"/>
      <c r="AL21" s="507"/>
      <c r="AM21" s="507"/>
      <c r="AN21" s="507"/>
      <c r="AO21" s="511"/>
      <c r="AP21" s="513"/>
      <c r="AQ21" s="513"/>
      <c r="AR21" s="513"/>
      <c r="AS21" s="513"/>
      <c r="AT21" s="513"/>
      <c r="AU21" s="513"/>
      <c r="AV21" s="513"/>
      <c r="AW21" s="513"/>
      <c r="AX21" s="513"/>
      <c r="AY21" s="513"/>
      <c r="AZ21" s="513"/>
      <c r="BA21" s="513"/>
      <c r="BB21" s="513"/>
      <c r="BC21" s="513"/>
      <c r="BD21" s="513"/>
      <c r="BE21" s="513"/>
      <c r="BF21" s="513"/>
      <c r="BG21" s="513"/>
      <c r="BH21" s="513"/>
      <c r="BI21" s="507"/>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3"/>
      <c r="DW21" s="513"/>
      <c r="DX21" s="513"/>
      <c r="DY21" s="513"/>
      <c r="DZ21" s="513"/>
      <c r="EA21" s="513"/>
      <c r="EB21" s="513"/>
      <c r="EC21" s="513"/>
      <c r="ED21" s="513"/>
      <c r="EE21" s="513"/>
      <c r="EF21" s="513"/>
      <c r="EG21" s="513"/>
      <c r="EH21" s="513"/>
      <c r="EI21" s="513"/>
      <c r="EJ21" s="513"/>
      <c r="EK21" s="513"/>
      <c r="EL21" s="513"/>
      <c r="EM21" s="513"/>
      <c r="EN21" s="513"/>
      <c r="EO21" s="513"/>
      <c r="EP21" s="513"/>
      <c r="EQ21" s="513"/>
      <c r="ER21" s="513"/>
      <c r="ES21" s="513"/>
      <c r="ET21" s="513"/>
      <c r="EU21" s="513"/>
      <c r="EV21" s="513"/>
      <c r="EW21" s="513"/>
      <c r="EX21" s="513"/>
      <c r="EY21" s="513"/>
      <c r="EZ21" s="513"/>
      <c r="FA21" s="513"/>
      <c r="FB21" s="513"/>
      <c r="FC21" s="513"/>
      <c r="FD21" s="513"/>
      <c r="FE21" s="513"/>
      <c r="FF21" s="513"/>
      <c r="FG21" s="513"/>
      <c r="FH21" s="513"/>
      <c r="FI21" s="513"/>
      <c r="FJ21" s="513"/>
      <c r="FK21" s="513"/>
      <c r="FL21" s="513"/>
      <c r="FM21" s="513"/>
      <c r="FN21" s="513"/>
      <c r="FO21" s="513"/>
      <c r="FP21" s="513"/>
      <c r="FQ21" s="513"/>
      <c r="FR21" s="513"/>
      <c r="FS21" s="513"/>
      <c r="FT21" s="513"/>
      <c r="FU21" s="513"/>
      <c r="FV21" s="513"/>
      <c r="FW21" s="513"/>
      <c r="FX21" s="513"/>
      <c r="FY21" s="513"/>
      <c r="FZ21" s="513"/>
      <c r="GA21" s="513"/>
      <c r="GB21" s="513"/>
      <c r="GC21" s="513"/>
      <c r="GD21" s="513"/>
      <c r="GE21" s="513"/>
      <c r="GF21" s="513"/>
      <c r="GG21" s="513"/>
      <c r="GH21" s="513"/>
      <c r="GI21" s="513"/>
      <c r="GJ21" s="513"/>
      <c r="GK21" s="513"/>
      <c r="GL21" s="513"/>
      <c r="GM21" s="513"/>
      <c r="GN21" s="513"/>
      <c r="GO21" s="513"/>
      <c r="GP21" s="513"/>
      <c r="GQ21" s="513"/>
      <c r="GR21" s="513"/>
      <c r="GS21" s="513"/>
      <c r="GT21" s="513"/>
      <c r="GU21" s="513"/>
      <c r="GV21" s="513"/>
      <c r="GW21" s="513"/>
      <c r="GX21" s="513"/>
      <c r="GY21" s="513"/>
      <c r="GZ21" s="513"/>
      <c r="HA21" s="513"/>
      <c r="HB21" s="513"/>
      <c r="HC21" s="513"/>
      <c r="HD21" s="513"/>
      <c r="HE21" s="513"/>
      <c r="HF21" s="513"/>
      <c r="HG21" s="513"/>
      <c r="HH21" s="513"/>
      <c r="HI21" s="513"/>
      <c r="HJ21" s="513"/>
      <c r="HK21" s="513"/>
      <c r="HL21" s="513"/>
      <c r="HM21" s="513"/>
      <c r="HN21" s="513"/>
      <c r="HO21" s="513"/>
      <c r="HP21" s="513"/>
      <c r="HQ21" s="513"/>
      <c r="HR21" s="513"/>
      <c r="HS21" s="513"/>
      <c r="HT21" s="513"/>
      <c r="HU21" s="513"/>
      <c r="HV21" s="513"/>
      <c r="HW21" s="513"/>
      <c r="HX21" s="513"/>
      <c r="HY21" s="513"/>
      <c r="HZ21" s="513"/>
      <c r="IA21" s="513"/>
      <c r="IB21" s="513"/>
      <c r="IC21" s="513"/>
      <c r="ID21" s="513"/>
      <c r="IE21" s="513"/>
      <c r="IF21" s="513"/>
      <c r="IG21" s="513"/>
      <c r="IH21" s="513"/>
      <c r="II21" s="513"/>
      <c r="IJ21" s="513"/>
      <c r="IK21" s="513"/>
      <c r="IL21" s="513"/>
      <c r="IM21" s="513"/>
    </row>
    <row r="22" spans="1:247" ht="66.75" customHeight="1" x14ac:dyDescent="0.2">
      <c r="A22" s="813"/>
      <c r="B22" s="1536" t="s">
        <v>892</v>
      </c>
      <c r="C22" s="1592" t="s">
        <v>131</v>
      </c>
      <c r="D22" s="1568" t="s">
        <v>1026</v>
      </c>
      <c r="E22" s="1565" t="s">
        <v>886</v>
      </c>
      <c r="F22" s="1568"/>
      <c r="G22" s="1564" t="s">
        <v>681</v>
      </c>
      <c r="H22" s="1593"/>
      <c r="I22" s="1568">
        <v>6</v>
      </c>
      <c r="J22" s="1568">
        <v>6</v>
      </c>
      <c r="K22" s="1568" t="s">
        <v>807</v>
      </c>
      <c r="L22" s="1594" t="s">
        <v>24</v>
      </c>
      <c r="M22" s="1595">
        <v>48</v>
      </c>
      <c r="N22" s="1571">
        <v>24</v>
      </c>
      <c r="O22" s="1571"/>
      <c r="P22" s="1571">
        <v>24</v>
      </c>
      <c r="Q22" s="1571"/>
      <c r="R22" s="1571"/>
      <c r="S22" s="1647"/>
      <c r="T22" s="1495" t="s">
        <v>1194</v>
      </c>
      <c r="U22" s="1677" t="s">
        <v>1228</v>
      </c>
      <c r="V22" s="1208">
        <v>1</v>
      </c>
      <c r="W22" s="660" t="s">
        <v>311</v>
      </c>
      <c r="X22" s="660" t="s">
        <v>312</v>
      </c>
      <c r="Y22" s="660" t="s">
        <v>445</v>
      </c>
      <c r="Z22" s="402">
        <v>1</v>
      </c>
      <c r="AA22" s="401" t="s">
        <v>314</v>
      </c>
      <c r="AB22" s="401" t="s">
        <v>312</v>
      </c>
      <c r="AC22" s="1271" t="s">
        <v>351</v>
      </c>
      <c r="AD22" s="1327" t="s">
        <v>1228</v>
      </c>
      <c r="AE22" s="1711" t="str">
        <f t="shared" ref="AE22:AE27" si="4">+AD22</f>
        <v>100% CT = DM devoir maison en temps libre, dépôt du sujet sur Célène et restitution du sujet sur Célène</v>
      </c>
      <c r="AF22" s="1056">
        <v>1</v>
      </c>
      <c r="AG22" s="660" t="s">
        <v>314</v>
      </c>
      <c r="AH22" s="660" t="s">
        <v>312</v>
      </c>
      <c r="AI22" s="660" t="s">
        <v>351</v>
      </c>
      <c r="AJ22" s="402">
        <v>1</v>
      </c>
      <c r="AK22" s="1261"/>
      <c r="AL22" s="401" t="s">
        <v>314</v>
      </c>
      <c r="AM22" s="401" t="s">
        <v>312</v>
      </c>
      <c r="AN22" s="401" t="s">
        <v>351</v>
      </c>
      <c r="AO22" s="753"/>
    </row>
    <row r="23" spans="1:247" ht="84.75" customHeight="1" x14ac:dyDescent="0.2">
      <c r="A23" s="815"/>
      <c r="B23" s="1536" t="s">
        <v>890</v>
      </c>
      <c r="C23" s="1592" t="s">
        <v>137</v>
      </c>
      <c r="D23" s="1568" t="s">
        <v>1025</v>
      </c>
      <c r="E23" s="1565" t="s">
        <v>886</v>
      </c>
      <c r="F23" s="1568"/>
      <c r="G23" s="1564" t="s">
        <v>681</v>
      </c>
      <c r="H23" s="1593"/>
      <c r="I23" s="1568">
        <v>6</v>
      </c>
      <c r="J23" s="1568">
        <v>6</v>
      </c>
      <c r="K23" s="1568" t="s">
        <v>919</v>
      </c>
      <c r="L23" s="1594" t="s">
        <v>31</v>
      </c>
      <c r="M23" s="1595">
        <v>48</v>
      </c>
      <c r="N23" s="1571">
        <v>24</v>
      </c>
      <c r="O23" s="1571"/>
      <c r="P23" s="1571">
        <v>24</v>
      </c>
      <c r="Q23" s="1571"/>
      <c r="R23" s="1571"/>
      <c r="S23" s="1647"/>
      <c r="T23" s="1678" t="s">
        <v>1315</v>
      </c>
      <c r="U23" s="1679" t="s">
        <v>1316</v>
      </c>
      <c r="V23" s="1208">
        <v>1</v>
      </c>
      <c r="W23" s="660" t="s">
        <v>311</v>
      </c>
      <c r="X23" s="660" t="s">
        <v>320</v>
      </c>
      <c r="Y23" s="660" t="s">
        <v>445</v>
      </c>
      <c r="Z23" s="402">
        <v>1</v>
      </c>
      <c r="AA23" s="401" t="s">
        <v>314</v>
      </c>
      <c r="AB23" s="401" t="s">
        <v>312</v>
      </c>
      <c r="AC23" s="1271" t="s">
        <v>351</v>
      </c>
      <c r="AD23" s="1324" t="s">
        <v>1316</v>
      </c>
      <c r="AE23" s="1711" t="str">
        <f t="shared" si="4"/>
        <v xml:space="preserve">100% CT = épreuve en ligne en temps limité (4 h), dépôt du sujet et copies au format PDF sur Célène </v>
      </c>
      <c r="AF23" s="1056">
        <v>1</v>
      </c>
      <c r="AG23" s="660" t="s">
        <v>314</v>
      </c>
      <c r="AH23" s="660" t="s">
        <v>312</v>
      </c>
      <c r="AI23" s="660" t="s">
        <v>351</v>
      </c>
      <c r="AJ23" s="402">
        <v>1</v>
      </c>
      <c r="AK23" s="1261"/>
      <c r="AL23" s="401" t="s">
        <v>314</v>
      </c>
      <c r="AM23" s="401" t="s">
        <v>312</v>
      </c>
      <c r="AN23" s="401" t="s">
        <v>351</v>
      </c>
      <c r="AO23" s="753"/>
    </row>
    <row r="24" spans="1:247" ht="66.75" customHeight="1" x14ac:dyDescent="0.2">
      <c r="A24" s="815"/>
      <c r="B24" s="1536" t="s">
        <v>893</v>
      </c>
      <c r="C24" s="1592" t="s">
        <v>933</v>
      </c>
      <c r="D24" s="1568" t="s">
        <v>1027</v>
      </c>
      <c r="E24" s="1565" t="s">
        <v>886</v>
      </c>
      <c r="F24" s="1568"/>
      <c r="G24" s="1564" t="s">
        <v>681</v>
      </c>
      <c r="H24" s="1593"/>
      <c r="I24" s="1568">
        <v>3</v>
      </c>
      <c r="J24" s="1568">
        <v>3</v>
      </c>
      <c r="K24" s="1596" t="s">
        <v>813</v>
      </c>
      <c r="L24" s="1594" t="s">
        <v>922</v>
      </c>
      <c r="M24" s="1595">
        <v>48</v>
      </c>
      <c r="N24" s="1571">
        <v>24</v>
      </c>
      <c r="O24" s="1571"/>
      <c r="P24" s="1571"/>
      <c r="Q24" s="1571"/>
      <c r="R24" s="1571"/>
      <c r="S24" s="1647"/>
      <c r="T24" s="1495" t="s">
        <v>1195</v>
      </c>
      <c r="U24" s="1677" t="s">
        <v>1289</v>
      </c>
      <c r="V24" s="1208">
        <v>1</v>
      </c>
      <c r="W24" s="660" t="s">
        <v>311</v>
      </c>
      <c r="X24" s="660" t="s">
        <v>312</v>
      </c>
      <c r="Y24" s="660" t="s">
        <v>446</v>
      </c>
      <c r="Z24" s="402">
        <v>1</v>
      </c>
      <c r="AA24" s="401" t="s">
        <v>314</v>
      </c>
      <c r="AB24" s="401" t="s">
        <v>350</v>
      </c>
      <c r="AC24" s="1271" t="s">
        <v>354</v>
      </c>
      <c r="AD24" s="1326" t="str">
        <f>+U24</f>
        <v>100% CT = DM devoir maison en temps libre
10 jours pour composer
dépôt sujet  et copies sur CELENE</v>
      </c>
      <c r="AE24" s="1711" t="str">
        <f t="shared" si="4"/>
        <v>100% CT = DM devoir maison en temps libre
10 jours pour composer
dépôt sujet  et copies sur CELENE</v>
      </c>
      <c r="AF24" s="1056">
        <v>1</v>
      </c>
      <c r="AG24" s="660" t="s">
        <v>314</v>
      </c>
      <c r="AH24" s="660" t="s">
        <v>312</v>
      </c>
      <c r="AI24" s="660" t="s">
        <v>354</v>
      </c>
      <c r="AJ24" s="402">
        <v>1</v>
      </c>
      <c r="AK24" s="1261"/>
      <c r="AL24" s="401" t="s">
        <v>314</v>
      </c>
      <c r="AM24" s="401" t="s">
        <v>312</v>
      </c>
      <c r="AN24" s="401" t="s">
        <v>354</v>
      </c>
      <c r="AO24" s="753"/>
    </row>
    <row r="25" spans="1:247" ht="66.75" customHeight="1" x14ac:dyDescent="0.2">
      <c r="A25" s="815"/>
      <c r="B25" s="1536" t="s">
        <v>895</v>
      </c>
      <c r="C25" s="1592" t="s">
        <v>145</v>
      </c>
      <c r="D25" s="1568"/>
      <c r="E25" s="1565" t="s">
        <v>886</v>
      </c>
      <c r="F25" s="1571"/>
      <c r="G25" s="1564" t="s">
        <v>681</v>
      </c>
      <c r="H25" s="1593"/>
      <c r="I25" s="1568">
        <v>3</v>
      </c>
      <c r="J25" s="1568">
        <v>3</v>
      </c>
      <c r="K25" s="1568" t="s">
        <v>807</v>
      </c>
      <c r="L25" s="1594" t="s">
        <v>921</v>
      </c>
      <c r="M25" s="1595">
        <v>48</v>
      </c>
      <c r="N25" s="1571">
        <v>24</v>
      </c>
      <c r="O25" s="1571"/>
      <c r="P25" s="1571"/>
      <c r="Q25" s="1571"/>
      <c r="R25" s="1571"/>
      <c r="S25" s="1647"/>
      <c r="T25" s="1495" t="s">
        <v>1196</v>
      </c>
      <c r="U25" s="1677" t="s">
        <v>1290</v>
      </c>
      <c r="V25" s="1208">
        <v>1</v>
      </c>
      <c r="W25" s="660" t="s">
        <v>311</v>
      </c>
      <c r="X25" s="660" t="s">
        <v>312</v>
      </c>
      <c r="Y25" s="660"/>
      <c r="Z25" s="402">
        <v>1</v>
      </c>
      <c r="AA25" s="401" t="s">
        <v>314</v>
      </c>
      <c r="AB25" s="401" t="s">
        <v>350</v>
      </c>
      <c r="AC25" s="1271" t="s">
        <v>353</v>
      </c>
      <c r="AD25" s="1326" t="str">
        <f>+U25</f>
        <v>100% CT = DM devoir maison ou questionnaire en ligne, en temps libre
dépôt sujet et restitution copie sur CELENE</v>
      </c>
      <c r="AE25" s="1711" t="str">
        <f t="shared" si="4"/>
        <v>100% CT = DM devoir maison ou questionnaire en ligne, en temps libre
dépôt sujet et restitution copie sur CELENE</v>
      </c>
      <c r="AF25" s="1056">
        <v>1</v>
      </c>
      <c r="AG25" s="660" t="s">
        <v>314</v>
      </c>
      <c r="AH25" s="660" t="s">
        <v>312</v>
      </c>
      <c r="AI25" s="660" t="s">
        <v>353</v>
      </c>
      <c r="AJ25" s="402">
        <v>1</v>
      </c>
      <c r="AK25" s="1261"/>
      <c r="AL25" s="401" t="s">
        <v>314</v>
      </c>
      <c r="AM25" s="401" t="s">
        <v>312</v>
      </c>
      <c r="AN25" s="401" t="s">
        <v>353</v>
      </c>
      <c r="AO25" s="753"/>
    </row>
    <row r="26" spans="1:247" ht="66.75" customHeight="1" x14ac:dyDescent="0.2">
      <c r="A26" s="815"/>
      <c r="B26" s="1536" t="s">
        <v>894</v>
      </c>
      <c r="C26" s="1592" t="s">
        <v>144</v>
      </c>
      <c r="D26" s="1568" t="s">
        <v>1028</v>
      </c>
      <c r="E26" s="1565" t="s">
        <v>886</v>
      </c>
      <c r="F26" s="1571"/>
      <c r="G26" s="1564" t="s">
        <v>681</v>
      </c>
      <c r="H26" s="1593"/>
      <c r="I26" s="1568">
        <v>4</v>
      </c>
      <c r="J26" s="1568">
        <v>4</v>
      </c>
      <c r="K26" s="1596" t="s">
        <v>1225</v>
      </c>
      <c r="L26" s="1594" t="s">
        <v>31</v>
      </c>
      <c r="M26" s="1595">
        <v>48</v>
      </c>
      <c r="N26" s="1571"/>
      <c r="O26" s="1571"/>
      <c r="P26" s="1571">
        <v>30</v>
      </c>
      <c r="Q26" s="1571"/>
      <c r="R26" s="1571"/>
      <c r="S26" s="1647"/>
      <c r="T26" s="1678" t="s">
        <v>1291</v>
      </c>
      <c r="U26" s="1679" t="s">
        <v>1292</v>
      </c>
      <c r="V26" s="1208">
        <v>1</v>
      </c>
      <c r="W26" s="660" t="s">
        <v>311</v>
      </c>
      <c r="X26" s="660" t="s">
        <v>312</v>
      </c>
      <c r="Y26" s="660"/>
      <c r="Z26" s="402">
        <v>1</v>
      </c>
      <c r="AA26" s="401" t="s">
        <v>314</v>
      </c>
      <c r="AB26" s="401" t="s">
        <v>350</v>
      </c>
      <c r="AC26" s="1271" t="s">
        <v>354</v>
      </c>
      <c r="AD26" s="1326" t="str">
        <f>+U26</f>
        <v>100% CT = DM devoir maison en temps libre
10 jours pour composer
dépôt sujet  et copie sur CELENE</v>
      </c>
      <c r="AE26" s="1711" t="str">
        <f t="shared" si="4"/>
        <v>100% CT = DM devoir maison en temps libre
10 jours pour composer
dépôt sujet  et copie sur CELENE</v>
      </c>
      <c r="AF26" s="1056">
        <v>1</v>
      </c>
      <c r="AG26" s="660" t="s">
        <v>314</v>
      </c>
      <c r="AH26" s="660" t="s">
        <v>312</v>
      </c>
      <c r="AI26" s="660" t="s">
        <v>354</v>
      </c>
      <c r="AJ26" s="402">
        <v>1</v>
      </c>
      <c r="AK26" s="1261"/>
      <c r="AL26" s="401" t="s">
        <v>314</v>
      </c>
      <c r="AM26" s="401" t="s">
        <v>312</v>
      </c>
      <c r="AN26" s="401" t="s">
        <v>354</v>
      </c>
      <c r="AO26" s="753"/>
    </row>
    <row r="27" spans="1:247" ht="43.5" customHeight="1" x14ac:dyDescent="0.2">
      <c r="A27" s="815"/>
      <c r="B27" s="1536" t="s">
        <v>891</v>
      </c>
      <c r="C27" s="1592" t="s">
        <v>134</v>
      </c>
      <c r="D27" s="1568" t="s">
        <v>1023</v>
      </c>
      <c r="E27" s="1565" t="s">
        <v>886</v>
      </c>
      <c r="F27" s="1568"/>
      <c r="G27" s="1564" t="s">
        <v>686</v>
      </c>
      <c r="H27" s="1593"/>
      <c r="I27" s="1568">
        <v>6</v>
      </c>
      <c r="J27" s="1568">
        <v>6</v>
      </c>
      <c r="K27" s="1568" t="s">
        <v>814</v>
      </c>
      <c r="L27" s="1594" t="s">
        <v>42</v>
      </c>
      <c r="M27" s="1595">
        <v>48</v>
      </c>
      <c r="N27" s="1571">
        <v>24</v>
      </c>
      <c r="O27" s="1571"/>
      <c r="P27" s="1573">
        <v>24</v>
      </c>
      <c r="Q27" s="1573"/>
      <c r="R27" s="1571"/>
      <c r="S27" s="1647"/>
      <c r="T27" s="1495" t="s">
        <v>1133</v>
      </c>
      <c r="U27" s="1677" t="s">
        <v>1132</v>
      </c>
      <c r="V27" s="1208" t="s">
        <v>923</v>
      </c>
      <c r="W27" s="660" t="s">
        <v>316</v>
      </c>
      <c r="X27" s="660" t="s">
        <v>350</v>
      </c>
      <c r="Y27" s="660" t="s">
        <v>442</v>
      </c>
      <c r="Z27" s="402">
        <v>1</v>
      </c>
      <c r="AA27" s="401" t="s">
        <v>314</v>
      </c>
      <c r="AB27" s="401" t="s">
        <v>350</v>
      </c>
      <c r="AC27" s="1271" t="s">
        <v>354</v>
      </c>
      <c r="AD27" s="1327" t="s">
        <v>1132</v>
      </c>
      <c r="AE27" s="1711" t="str">
        <f t="shared" si="4"/>
        <v>100% CT DOSSIER</v>
      </c>
      <c r="AF27" s="1056">
        <v>1</v>
      </c>
      <c r="AG27" s="660" t="s">
        <v>314</v>
      </c>
      <c r="AH27" s="660" t="s">
        <v>350</v>
      </c>
      <c r="AI27" s="660" t="s">
        <v>354</v>
      </c>
      <c r="AJ27" s="402">
        <v>1</v>
      </c>
      <c r="AK27" s="1261"/>
      <c r="AL27" s="401" t="s">
        <v>314</v>
      </c>
      <c r="AM27" s="401" t="s">
        <v>350</v>
      </c>
      <c r="AN27" s="401" t="s">
        <v>354</v>
      </c>
      <c r="AO27" s="753"/>
    </row>
    <row r="28" spans="1:247" s="521" customFormat="1" ht="28.5" customHeight="1" x14ac:dyDescent="0.2">
      <c r="A28" s="524" t="s">
        <v>1077</v>
      </c>
      <c r="B28" s="1537" t="s">
        <v>1078</v>
      </c>
      <c r="C28" s="1575" t="s">
        <v>887</v>
      </c>
      <c r="D28" s="1576"/>
      <c r="E28" s="1577" t="s">
        <v>885</v>
      </c>
      <c r="F28" s="1576"/>
      <c r="G28" s="1578"/>
      <c r="H28" s="1579" t="s">
        <v>666</v>
      </c>
      <c r="I28" s="1580">
        <v>2</v>
      </c>
      <c r="J28" s="1580">
        <v>2</v>
      </c>
      <c r="K28" s="1580"/>
      <c r="L28" s="1581"/>
      <c r="M28" s="1582"/>
      <c r="N28" s="1583"/>
      <c r="O28" s="1583"/>
      <c r="P28" s="1583"/>
      <c r="Q28" s="1583"/>
      <c r="R28" s="1584"/>
      <c r="S28" s="1648"/>
      <c r="T28" s="1669"/>
      <c r="U28" s="1670"/>
      <c r="V28" s="1209"/>
      <c r="W28" s="532"/>
      <c r="X28" s="532"/>
      <c r="Y28" s="533"/>
      <c r="Z28" s="534"/>
      <c r="AA28" s="534"/>
      <c r="AB28" s="534"/>
      <c r="AC28" s="1272"/>
      <c r="AD28" s="1284"/>
      <c r="AE28" s="1285"/>
      <c r="AF28" s="1274"/>
      <c r="AG28" s="534"/>
      <c r="AH28" s="534"/>
      <c r="AI28" s="535"/>
      <c r="AJ28" s="534"/>
      <c r="AK28" s="1262"/>
      <c r="AL28" s="534"/>
      <c r="AM28" s="534"/>
      <c r="AN28" s="536"/>
      <c r="AO28" s="754"/>
    </row>
    <row r="29" spans="1:247" ht="60" customHeight="1" x14ac:dyDescent="0.2">
      <c r="A29" s="815"/>
      <c r="B29" s="1536" t="s">
        <v>888</v>
      </c>
      <c r="C29" s="1597" t="s">
        <v>575</v>
      </c>
      <c r="D29" s="1568" t="s">
        <v>1022</v>
      </c>
      <c r="E29" s="1565" t="s">
        <v>675</v>
      </c>
      <c r="F29" s="1566"/>
      <c r="G29" s="1564" t="s">
        <v>674</v>
      </c>
      <c r="H29" s="1593"/>
      <c r="I29" s="1568">
        <v>2</v>
      </c>
      <c r="J29" s="1568">
        <v>2</v>
      </c>
      <c r="K29" s="1573" t="s">
        <v>671</v>
      </c>
      <c r="L29" s="1570">
        <v>11</v>
      </c>
      <c r="M29" s="1595">
        <v>29</v>
      </c>
      <c r="N29" s="1571"/>
      <c r="O29" s="1571"/>
      <c r="P29" s="1571">
        <v>18</v>
      </c>
      <c r="Q29" s="1571"/>
      <c r="R29" s="1571"/>
      <c r="S29" s="1647"/>
      <c r="T29" s="1495" t="str">
        <f>+$T$16</f>
        <v>100% CC ecrit et/ou oral en présentiel  ou en ligne temps limité</v>
      </c>
      <c r="U29" s="1677" t="str">
        <f>+$U$16</f>
        <v>100% CT écrit et/ou oral en presentiel ou ligne en temps limité  (écrit =2h ou oral 15mins)</v>
      </c>
      <c r="V29" s="1208">
        <v>1</v>
      </c>
      <c r="W29" s="660" t="s">
        <v>311</v>
      </c>
      <c r="X29" s="891"/>
      <c r="Y29" s="660"/>
      <c r="Z29" s="402">
        <v>1</v>
      </c>
      <c r="AA29" s="401" t="s">
        <v>314</v>
      </c>
      <c r="AB29" s="401" t="s">
        <v>312</v>
      </c>
      <c r="AC29" s="1271" t="s">
        <v>353</v>
      </c>
      <c r="AD29" s="1324" t="str">
        <f>+$AD$16</f>
        <v>DM sans temps limité, 
dépôt sujet sur CELENE le xx/06,
copie à rendre au plus tard le xx/06 sur mon adresse email emiliejanton@yahoo.fr, cmasarrre@yahoo.fr</v>
      </c>
      <c r="AE29" s="1711" t="str">
        <f t="shared" ref="AE29:AE30" si="5">+AD29</f>
        <v>DM sans temps limité, 
dépôt sujet sur CELENE le xx/06,
copie à rendre au plus tard le xx/06 sur mon adresse email emiliejanton@yahoo.fr, cmasarrre@yahoo.fr</v>
      </c>
      <c r="AF29" s="1056">
        <v>1</v>
      </c>
      <c r="AG29" s="660" t="s">
        <v>314</v>
      </c>
      <c r="AH29" s="660" t="s">
        <v>312</v>
      </c>
      <c r="AI29" s="660" t="s">
        <v>353</v>
      </c>
      <c r="AJ29" s="402">
        <v>1</v>
      </c>
      <c r="AK29" s="1261"/>
      <c r="AL29" s="401" t="s">
        <v>314</v>
      </c>
      <c r="AM29" s="401" t="s">
        <v>312</v>
      </c>
      <c r="AN29" s="401" t="s">
        <v>353</v>
      </c>
      <c r="AO29" s="753"/>
    </row>
    <row r="30" spans="1:247" ht="31.5" customHeight="1" x14ac:dyDescent="0.2">
      <c r="A30" s="815"/>
      <c r="B30" s="1536" t="s">
        <v>889</v>
      </c>
      <c r="C30" s="1597" t="s">
        <v>576</v>
      </c>
      <c r="D30" s="1568" t="s">
        <v>1030</v>
      </c>
      <c r="E30" s="1565" t="s">
        <v>675</v>
      </c>
      <c r="F30" s="1566"/>
      <c r="G30" s="1564" t="s">
        <v>674</v>
      </c>
      <c r="H30" s="1593"/>
      <c r="I30" s="1568">
        <v>2</v>
      </c>
      <c r="J30" s="1568">
        <v>2</v>
      </c>
      <c r="K30" s="1573" t="s">
        <v>1120</v>
      </c>
      <c r="L30" s="1570">
        <v>14</v>
      </c>
      <c r="M30" s="1595">
        <v>13</v>
      </c>
      <c r="N30" s="1571"/>
      <c r="O30" s="1571"/>
      <c r="P30" s="1571">
        <v>18</v>
      </c>
      <c r="Q30" s="1571"/>
      <c r="R30" s="1571"/>
      <c r="S30" s="1647"/>
      <c r="T30" s="1495" t="str">
        <f>+$T$17</f>
        <v>100% CC. 50% oral à distance, 50% DM écrit</v>
      </c>
      <c r="U30" s="1677" t="str">
        <f>+$U$17</f>
        <v>100% CT oral à distance</v>
      </c>
      <c r="V30" s="1208">
        <v>1</v>
      </c>
      <c r="W30" s="660" t="s">
        <v>311</v>
      </c>
      <c r="X30" s="891"/>
      <c r="Y30" s="660"/>
      <c r="Z30" s="402">
        <v>1</v>
      </c>
      <c r="AA30" s="401" t="s">
        <v>314</v>
      </c>
      <c r="AB30" s="401" t="s">
        <v>312</v>
      </c>
      <c r="AC30" s="1271" t="s">
        <v>353</v>
      </c>
      <c r="AD30" s="1324" t="str">
        <f>+$AD$17</f>
        <v>100% CT oral à distance</v>
      </c>
      <c r="AE30" s="1711" t="str">
        <f t="shared" si="5"/>
        <v>100% CT oral à distance</v>
      </c>
      <c r="AF30" s="1056">
        <v>1</v>
      </c>
      <c r="AG30" s="660" t="s">
        <v>314</v>
      </c>
      <c r="AH30" s="660" t="s">
        <v>312</v>
      </c>
      <c r="AI30" s="660" t="s">
        <v>353</v>
      </c>
      <c r="AJ30" s="402">
        <v>1</v>
      </c>
      <c r="AK30" s="1261"/>
      <c r="AL30" s="401" t="s">
        <v>314</v>
      </c>
      <c r="AM30" s="401" t="s">
        <v>312</v>
      </c>
      <c r="AN30" s="401" t="s">
        <v>353</v>
      </c>
      <c r="AO30" s="753"/>
    </row>
    <row r="31" spans="1:247" ht="23.25" customHeight="1" x14ac:dyDescent="0.2">
      <c r="A31" s="331"/>
      <c r="B31" s="1538"/>
      <c r="C31" s="1914" t="s">
        <v>294</v>
      </c>
      <c r="D31" s="1915"/>
      <c r="E31" s="1915"/>
      <c r="F31" s="1915"/>
      <c r="G31" s="1915"/>
      <c r="H31" s="1915"/>
      <c r="I31" s="1915"/>
      <c r="J31" s="1915"/>
      <c r="K31" s="1915"/>
      <c r="L31" s="1915"/>
      <c r="M31" s="1915"/>
      <c r="N31" s="1585">
        <f>SUM(N22:N30)</f>
        <v>120</v>
      </c>
      <c r="O31" s="1585"/>
      <c r="P31" s="1585">
        <f>SUM(P30,P22:P26)</f>
        <v>96</v>
      </c>
      <c r="Q31" s="1585"/>
      <c r="R31" s="1585"/>
      <c r="S31" s="1649"/>
      <c r="T31" s="1673"/>
      <c r="U31" s="1674"/>
      <c r="V31" s="1210"/>
      <c r="W31" s="810"/>
      <c r="X31" s="810"/>
      <c r="Y31" s="810"/>
      <c r="Z31" s="810"/>
      <c r="AA31" s="810"/>
      <c r="AB31" s="810"/>
      <c r="AC31" s="1273"/>
      <c r="AD31" s="1243"/>
      <c r="AE31" s="1245"/>
      <c r="AF31" s="1275"/>
      <c r="AG31" s="810"/>
      <c r="AH31" s="810"/>
      <c r="AI31" s="810"/>
      <c r="AJ31" s="810"/>
      <c r="AK31" s="1244"/>
      <c r="AL31" s="810"/>
      <c r="AM31" s="810"/>
      <c r="AN31" s="810"/>
      <c r="AO31" s="810"/>
    </row>
    <row r="32" spans="1:247" ht="23.25" customHeight="1" x14ac:dyDescent="0.2">
      <c r="A32" s="334"/>
      <c r="B32" s="334"/>
      <c r="C32" s="1914" t="s">
        <v>265</v>
      </c>
      <c r="D32" s="1915"/>
      <c r="E32" s="1915"/>
      <c r="F32" s="1915"/>
      <c r="G32" s="1915"/>
      <c r="H32" s="1915"/>
      <c r="I32" s="1915"/>
      <c r="J32" s="1915"/>
      <c r="K32" s="1915"/>
      <c r="L32" s="1915"/>
      <c r="M32" s="1915"/>
      <c r="N32" s="1585"/>
      <c r="O32" s="1585"/>
      <c r="P32" s="1585"/>
      <c r="Q32" s="1585"/>
      <c r="R32" s="1585"/>
      <c r="S32" s="1649"/>
      <c r="T32" s="1673"/>
      <c r="U32" s="1674"/>
      <c r="V32" s="1210"/>
      <c r="W32" s="810"/>
      <c r="X32" s="810"/>
      <c r="Y32" s="810"/>
      <c r="Z32" s="810"/>
      <c r="AA32" s="810"/>
      <c r="AB32" s="810"/>
      <c r="AC32" s="1273"/>
      <c r="AD32" s="1243"/>
      <c r="AE32" s="1245"/>
      <c r="AF32" s="1275"/>
      <c r="AG32" s="810"/>
      <c r="AH32" s="810"/>
      <c r="AI32" s="810"/>
      <c r="AJ32" s="810"/>
      <c r="AK32" s="1244"/>
      <c r="AL32" s="810"/>
      <c r="AM32" s="810"/>
      <c r="AN32" s="810"/>
      <c r="AO32" s="810"/>
    </row>
    <row r="33" spans="1:247" ht="23.25" customHeight="1" x14ac:dyDescent="0.2">
      <c r="A33" s="817"/>
      <c r="B33" s="1539"/>
      <c r="C33" s="1598"/>
      <c r="D33" s="1598"/>
      <c r="E33" s="1598"/>
      <c r="F33" s="1598"/>
      <c r="G33" s="1598"/>
      <c r="H33" s="1598"/>
      <c r="I33" s="1598"/>
      <c r="J33" s="1598"/>
      <c r="K33" s="1598"/>
      <c r="L33" s="1599"/>
      <c r="M33" s="1590"/>
      <c r="N33" s="1598"/>
      <c r="O33" s="1598"/>
      <c r="P33" s="1598"/>
      <c r="Q33" s="1598"/>
      <c r="R33" s="1598"/>
      <c r="S33" s="1651"/>
      <c r="T33" s="1680"/>
      <c r="U33" s="1681"/>
      <c r="V33" s="818"/>
      <c r="W33" s="818"/>
      <c r="X33" s="818"/>
      <c r="Y33" s="818"/>
      <c r="Z33" s="818"/>
      <c r="AA33" s="818"/>
      <c r="AB33" s="818"/>
      <c r="AC33" s="818"/>
      <c r="AD33" s="1286"/>
      <c r="AE33" s="1287"/>
      <c r="AF33" s="818"/>
      <c r="AG33" s="818"/>
      <c r="AH33" s="818"/>
      <c r="AI33" s="818"/>
      <c r="AJ33" s="818"/>
      <c r="AK33" s="818"/>
      <c r="AL33" s="818"/>
      <c r="AM33" s="818"/>
      <c r="AN33" s="818"/>
      <c r="AO33" s="818"/>
    </row>
    <row r="34" spans="1:247" s="514" customFormat="1" ht="23.25" customHeight="1" x14ac:dyDescent="0.2">
      <c r="A34" s="506" t="s">
        <v>930</v>
      </c>
      <c r="B34" s="1540" t="s">
        <v>929</v>
      </c>
      <c r="C34" s="1555" t="s">
        <v>928</v>
      </c>
      <c r="D34" s="1556" t="s">
        <v>15</v>
      </c>
      <c r="E34" s="1557"/>
      <c r="F34" s="1555"/>
      <c r="G34" s="1555"/>
      <c r="H34" s="1558"/>
      <c r="I34" s="1555"/>
      <c r="J34" s="1555"/>
      <c r="K34" s="1555" t="s">
        <v>15</v>
      </c>
      <c r="L34" s="1559" t="s">
        <v>15</v>
      </c>
      <c r="M34" s="1560"/>
      <c r="N34" s="1561"/>
      <c r="O34" s="1561"/>
      <c r="P34" s="1561"/>
      <c r="Q34" s="1561"/>
      <c r="R34" s="1561"/>
      <c r="S34" s="1646"/>
      <c r="T34" s="1660"/>
      <c r="U34" s="1661"/>
      <c r="V34" s="1054"/>
      <c r="W34" s="507"/>
      <c r="X34" s="507"/>
      <c r="Y34" s="507"/>
      <c r="Z34" s="507"/>
      <c r="AA34" s="507"/>
      <c r="AB34" s="507"/>
      <c r="AC34" s="1174"/>
      <c r="AD34" s="1276"/>
      <c r="AE34" s="1277"/>
      <c r="AF34" s="1054"/>
      <c r="AG34" s="507"/>
      <c r="AH34" s="507"/>
      <c r="AI34" s="507"/>
      <c r="AJ34" s="507"/>
      <c r="AK34" s="1098"/>
      <c r="AL34" s="507"/>
      <c r="AM34" s="507"/>
      <c r="AN34" s="507"/>
      <c r="AO34" s="511"/>
      <c r="AP34" s="513"/>
      <c r="AQ34" s="513"/>
      <c r="AR34" s="513"/>
      <c r="AS34" s="513"/>
      <c r="AT34" s="513"/>
      <c r="AU34" s="513"/>
      <c r="AV34" s="513"/>
      <c r="AW34" s="513"/>
      <c r="AX34" s="513"/>
      <c r="AY34" s="513"/>
      <c r="AZ34" s="513"/>
      <c r="BA34" s="513"/>
      <c r="BB34" s="513"/>
      <c r="BC34" s="513"/>
      <c r="BD34" s="513"/>
      <c r="BE34" s="513"/>
      <c r="BF34" s="513"/>
      <c r="BG34" s="513"/>
      <c r="BH34" s="513"/>
      <c r="BI34" s="507"/>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3"/>
      <c r="DU34" s="513"/>
      <c r="DV34" s="513"/>
      <c r="DW34" s="513"/>
      <c r="DX34" s="513"/>
      <c r="DY34" s="513"/>
      <c r="DZ34" s="513"/>
      <c r="EA34" s="513"/>
      <c r="EB34" s="513"/>
      <c r="EC34" s="513"/>
      <c r="ED34" s="513"/>
      <c r="EE34" s="513"/>
      <c r="EF34" s="513"/>
      <c r="EG34" s="513"/>
      <c r="EH34" s="513"/>
      <c r="EI34" s="513"/>
      <c r="EJ34" s="513"/>
      <c r="EK34" s="513"/>
      <c r="EL34" s="513"/>
      <c r="EM34" s="513"/>
      <c r="EN34" s="513"/>
      <c r="EO34" s="513"/>
      <c r="EP34" s="513"/>
      <c r="EQ34" s="513"/>
      <c r="ER34" s="513"/>
      <c r="ES34" s="513"/>
      <c r="ET34" s="513"/>
      <c r="EU34" s="513"/>
      <c r="EV34" s="513"/>
      <c r="EW34" s="513"/>
      <c r="EX34" s="513"/>
      <c r="EY34" s="513"/>
      <c r="EZ34" s="513"/>
      <c r="FA34" s="513"/>
      <c r="FB34" s="513"/>
      <c r="FC34" s="513"/>
      <c r="FD34" s="513"/>
      <c r="FE34" s="513"/>
      <c r="FF34" s="513"/>
      <c r="FG34" s="513"/>
      <c r="FH34" s="513"/>
      <c r="FI34" s="513"/>
      <c r="FJ34" s="513"/>
      <c r="FK34" s="513"/>
      <c r="FL34" s="513"/>
      <c r="FM34" s="513"/>
      <c r="FN34" s="513"/>
      <c r="FO34" s="513"/>
      <c r="FP34" s="513"/>
      <c r="FQ34" s="513"/>
      <c r="FR34" s="513"/>
      <c r="FS34" s="513"/>
      <c r="FT34" s="513"/>
      <c r="FU34" s="513"/>
      <c r="FV34" s="513"/>
      <c r="FW34" s="513"/>
      <c r="FX34" s="513"/>
      <c r="FY34" s="513"/>
      <c r="FZ34" s="513"/>
      <c r="GA34" s="513"/>
      <c r="GB34" s="513"/>
      <c r="GC34" s="513"/>
      <c r="GD34" s="513"/>
      <c r="GE34" s="513"/>
      <c r="GF34" s="513"/>
      <c r="GG34" s="513"/>
      <c r="GH34" s="513"/>
      <c r="GI34" s="513"/>
      <c r="GJ34" s="513"/>
      <c r="GK34" s="513"/>
      <c r="GL34" s="513"/>
      <c r="GM34" s="513"/>
      <c r="GN34" s="513"/>
      <c r="GO34" s="513"/>
      <c r="GP34" s="513"/>
      <c r="GQ34" s="513"/>
      <c r="GR34" s="513"/>
      <c r="GS34" s="513"/>
      <c r="GT34" s="513"/>
      <c r="GU34" s="513"/>
      <c r="GV34" s="513"/>
      <c r="GW34" s="513"/>
      <c r="GX34" s="513"/>
      <c r="GY34" s="513"/>
      <c r="GZ34" s="513"/>
      <c r="HA34" s="513"/>
      <c r="HB34" s="513"/>
      <c r="HC34" s="513"/>
      <c r="HD34" s="513"/>
      <c r="HE34" s="513"/>
      <c r="HF34" s="513"/>
      <c r="HG34" s="513"/>
      <c r="HH34" s="513"/>
      <c r="HI34" s="513"/>
      <c r="HJ34" s="513"/>
      <c r="HK34" s="513"/>
      <c r="HL34" s="513"/>
      <c r="HM34" s="513"/>
      <c r="HN34" s="513"/>
      <c r="HO34" s="513"/>
      <c r="HP34" s="513"/>
      <c r="HQ34" s="513"/>
      <c r="HR34" s="513"/>
      <c r="HS34" s="513"/>
      <c r="HT34" s="513"/>
      <c r="HU34" s="513"/>
      <c r="HV34" s="513"/>
      <c r="HW34" s="513"/>
      <c r="HX34" s="513"/>
      <c r="HY34" s="513"/>
      <c r="HZ34" s="513"/>
      <c r="IA34" s="513"/>
      <c r="IB34" s="513"/>
      <c r="IC34" s="513"/>
      <c r="ID34" s="513"/>
      <c r="IE34" s="513"/>
      <c r="IF34" s="513"/>
      <c r="IG34" s="513"/>
      <c r="IH34" s="513"/>
      <c r="II34" s="513"/>
      <c r="IJ34" s="513"/>
      <c r="IK34" s="513"/>
      <c r="IL34" s="513"/>
      <c r="IM34" s="513"/>
    </row>
    <row r="35" spans="1:247" s="514" customFormat="1" ht="38.25" x14ac:dyDescent="0.2">
      <c r="A35" s="506" t="s">
        <v>1091</v>
      </c>
      <c r="B35" s="1540" t="s">
        <v>505</v>
      </c>
      <c r="C35" s="1555" t="s">
        <v>931</v>
      </c>
      <c r="D35" s="1562" t="s">
        <v>1049</v>
      </c>
      <c r="E35" s="1560" t="s">
        <v>683</v>
      </c>
      <c r="F35" s="1555"/>
      <c r="G35" s="1555"/>
      <c r="H35" s="1558"/>
      <c r="I35" s="1555">
        <f>+SUM(I36:I42)+I45+I47+I48</f>
        <v>30</v>
      </c>
      <c r="J35" s="1555">
        <f>+SUM(J36:J42)+J45+J47+J48</f>
        <v>30</v>
      </c>
      <c r="K35" s="1555" t="s">
        <v>15</v>
      </c>
      <c r="L35" s="1559" t="s">
        <v>15</v>
      </c>
      <c r="M35" s="1560"/>
      <c r="N35" s="1561"/>
      <c r="O35" s="1561"/>
      <c r="P35" s="1561"/>
      <c r="Q35" s="1561"/>
      <c r="R35" s="1561"/>
      <c r="S35" s="1646"/>
      <c r="T35" s="1660"/>
      <c r="U35" s="1661"/>
      <c r="V35" s="1054"/>
      <c r="W35" s="507"/>
      <c r="X35" s="507"/>
      <c r="Y35" s="507"/>
      <c r="Z35" s="507"/>
      <c r="AA35" s="507"/>
      <c r="AB35" s="507"/>
      <c r="AC35" s="1174"/>
      <c r="AD35" s="1276"/>
      <c r="AE35" s="1277"/>
      <c r="AF35" s="1054"/>
      <c r="AG35" s="507"/>
      <c r="AH35" s="507"/>
      <c r="AI35" s="507"/>
      <c r="AJ35" s="507"/>
      <c r="AK35" s="1098"/>
      <c r="AL35" s="507"/>
      <c r="AM35" s="507"/>
      <c r="AN35" s="507"/>
      <c r="AO35" s="511"/>
      <c r="AP35" s="513"/>
      <c r="AQ35" s="513"/>
      <c r="AR35" s="513"/>
      <c r="AS35" s="513"/>
      <c r="AT35" s="513"/>
      <c r="AU35" s="513"/>
      <c r="AV35" s="513"/>
      <c r="AW35" s="513"/>
      <c r="AX35" s="513"/>
      <c r="AY35" s="513"/>
      <c r="AZ35" s="513"/>
      <c r="BA35" s="513"/>
      <c r="BB35" s="513"/>
      <c r="BC35" s="513"/>
      <c r="BD35" s="513"/>
      <c r="BE35" s="513"/>
      <c r="BF35" s="513"/>
      <c r="BG35" s="513"/>
      <c r="BH35" s="513"/>
      <c r="BI35" s="507"/>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3"/>
      <c r="EA35" s="513"/>
      <c r="EB35" s="513"/>
      <c r="EC35" s="513"/>
      <c r="ED35" s="513"/>
      <c r="EE35" s="513"/>
      <c r="EF35" s="513"/>
      <c r="EG35" s="513"/>
      <c r="EH35" s="513"/>
      <c r="EI35" s="513"/>
      <c r="EJ35" s="513"/>
      <c r="EK35" s="513"/>
      <c r="EL35" s="513"/>
      <c r="EM35" s="513"/>
      <c r="EN35" s="513"/>
      <c r="EO35" s="513"/>
      <c r="EP35" s="513"/>
      <c r="EQ35" s="513"/>
      <c r="ER35" s="513"/>
      <c r="ES35" s="513"/>
      <c r="ET35" s="513"/>
      <c r="EU35" s="513"/>
      <c r="EV35" s="513"/>
      <c r="EW35" s="513"/>
      <c r="EX35" s="513"/>
      <c r="EY35" s="513"/>
      <c r="EZ35" s="513"/>
      <c r="FA35" s="513"/>
      <c r="FB35" s="513"/>
      <c r="FC35" s="513"/>
      <c r="FD35" s="513"/>
      <c r="FE35" s="513"/>
      <c r="FF35" s="513"/>
      <c r="FG35" s="513"/>
      <c r="FH35" s="513"/>
      <c r="FI35" s="513"/>
      <c r="FJ35" s="513"/>
      <c r="FK35" s="513"/>
      <c r="FL35" s="513"/>
      <c r="FM35" s="513"/>
      <c r="FN35" s="513"/>
      <c r="FO35" s="513"/>
      <c r="FP35" s="513"/>
      <c r="FQ35" s="513"/>
      <c r="FR35" s="513"/>
      <c r="FS35" s="513"/>
      <c r="FT35" s="513"/>
      <c r="FU35" s="513"/>
      <c r="FV35" s="513"/>
      <c r="FW35" s="513"/>
      <c r="FX35" s="513"/>
      <c r="FY35" s="513"/>
      <c r="FZ35" s="513"/>
      <c r="GA35" s="513"/>
      <c r="GB35" s="513"/>
      <c r="GC35" s="513"/>
      <c r="GD35" s="513"/>
      <c r="GE35" s="513"/>
      <c r="GF35" s="513"/>
      <c r="GG35" s="513"/>
      <c r="GH35" s="513"/>
      <c r="GI35" s="513"/>
      <c r="GJ35" s="513"/>
      <c r="GK35" s="513"/>
      <c r="GL35" s="513"/>
      <c r="GM35" s="513"/>
      <c r="GN35" s="513"/>
      <c r="GO35" s="513"/>
      <c r="GP35" s="513"/>
      <c r="GQ35" s="513"/>
      <c r="GR35" s="513"/>
      <c r="GS35" s="513"/>
      <c r="GT35" s="513"/>
      <c r="GU35" s="513"/>
      <c r="GV35" s="513"/>
      <c r="GW35" s="513"/>
      <c r="GX35" s="513"/>
      <c r="GY35" s="513"/>
      <c r="GZ35" s="513"/>
      <c r="HA35" s="513"/>
      <c r="HB35" s="513"/>
      <c r="HC35" s="513"/>
      <c r="HD35" s="513"/>
      <c r="HE35" s="513"/>
      <c r="HF35" s="513"/>
      <c r="HG35" s="513"/>
      <c r="HH35" s="513"/>
      <c r="HI35" s="513"/>
      <c r="HJ35" s="513"/>
      <c r="HK35" s="513"/>
      <c r="HL35" s="513"/>
      <c r="HM35" s="513"/>
      <c r="HN35" s="513"/>
      <c r="HO35" s="513"/>
      <c r="HP35" s="513"/>
      <c r="HQ35" s="513"/>
      <c r="HR35" s="513"/>
      <c r="HS35" s="513"/>
      <c r="HT35" s="513"/>
      <c r="HU35" s="513"/>
      <c r="HV35" s="513"/>
      <c r="HW35" s="513"/>
      <c r="HX35" s="513"/>
      <c r="HY35" s="513"/>
      <c r="HZ35" s="513"/>
      <c r="IA35" s="513"/>
      <c r="IB35" s="513"/>
      <c r="IC35" s="513"/>
      <c r="ID35" s="513"/>
      <c r="IE35" s="513"/>
      <c r="IF35" s="513"/>
      <c r="IG35" s="513"/>
      <c r="IH35" s="513"/>
      <c r="II35" s="513"/>
      <c r="IJ35" s="513"/>
      <c r="IK35" s="513"/>
      <c r="IL35" s="513"/>
      <c r="IM35" s="513"/>
    </row>
    <row r="36" spans="1:247" ht="69.75" customHeight="1" x14ac:dyDescent="0.2">
      <c r="A36" s="815"/>
      <c r="B36" s="1541" t="s">
        <v>415</v>
      </c>
      <c r="C36" s="1597" t="str">
        <f>IF('M3C 2020-21 Histoir OR hypotez1'!C97="","",'M3C 2020-21 Histoir OR hypotez1'!C97)</f>
        <v>Histoire ancienne : fondements institutionnels et socio-culturels (CM et TD)</v>
      </c>
      <c r="D36" s="1568" t="s">
        <v>1033</v>
      </c>
      <c r="E36" s="1565" t="str">
        <f>IF('M3C 2020-21 Histoir OR hypotez1'!E97="","",'M3C 2020-21 Histoir OR hypotez1'!E97)</f>
        <v>UE de tronc commun</v>
      </c>
      <c r="F36" s="1566"/>
      <c r="G36" s="1564" t="str">
        <f>IF('M3C 2020-21 Histoir OR hypotez1'!G97="","",'M3C 2020-21 Histoir OR hypotez1'!G97)</f>
        <v>HIST</v>
      </c>
      <c r="H36" s="1593"/>
      <c r="I36" s="1568">
        <v>6</v>
      </c>
      <c r="J36" s="1568">
        <v>6</v>
      </c>
      <c r="K36" s="1573" t="str">
        <f>IF('M3C 2020-21 Histoir OR hypotez1'!K97="","",'M3C 2020-21 Histoir OR hypotez1'!K97)</f>
        <v>BAUZOU Thomas</v>
      </c>
      <c r="L36" s="1570" t="str">
        <f>IF('M3C 2020-21 Histoir OR hypotez1'!L97="","",'M3C 2020-21 Histoir OR hypotez1'!L97)</f>
        <v>21</v>
      </c>
      <c r="M36" s="1595">
        <v>25</v>
      </c>
      <c r="N36" s="1571">
        <f>IF('M3C 2020-21 Histoir OR hypotez1'!N97="","",'M3C 2020-21 Histoir OR hypotez1'!N97)</f>
        <v>24</v>
      </c>
      <c r="O36" s="1571"/>
      <c r="P36" s="1571">
        <f>IF('M3C 2020-21 Histoir OR hypotez1'!P97="","",'M3C 2020-21 Histoir OR hypotez1'!P97)</f>
        <v>24</v>
      </c>
      <c r="Q36" s="1571"/>
      <c r="R36" s="1571" t="str">
        <f>IF('M3C 2020-21 Histoir OR hypotez1'!R97="","",'M3C 2020-21 Histoir OR hypotez1'!R97)</f>
        <v/>
      </c>
      <c r="S36" s="1647" t="str">
        <f>IF('M3C 2020-21 Histoir OR hypotez1'!S97="","",'M3C 2020-21 Histoir OR hypotez1'!S97)</f>
        <v/>
      </c>
      <c r="T36" s="1682" t="s">
        <v>1197</v>
      </c>
      <c r="U36" s="1683" t="str">
        <f>+'M3C 2020-21 Histoir OR hypotez2'!U97</f>
        <v xml:space="preserve">100% CT ; écrit sans durée limitée ; dépot sujet et copie sur Celene </v>
      </c>
      <c r="V36" s="1056" t="str">
        <f>IF('M3C 2020-21 Histoir OR hypotez1'!V97="","",'M3C 2020-21 Histoir OR hypotez1'!V97)</f>
        <v>50% CC
50% CT</v>
      </c>
      <c r="W36" s="660" t="str">
        <f>IF('M3C 2020-21 Histoir OR hypotez1'!W97="","",'M3C 2020-21 Histoir OR hypotez1'!W97)</f>
        <v>mixte</v>
      </c>
      <c r="X36" s="660" t="str">
        <f>IF('M3C 2020-21 Histoir OR hypotez1'!X97="","",'M3C 2020-21 Histoir OR hypotez1'!X97)</f>
        <v>écrit et oral</v>
      </c>
      <c r="Y36" s="660" t="str">
        <f>IF('M3C 2020-21 Histoir OR hypotez1'!Y97="","",'M3C 2020-21 Histoir OR hypotez1'!Y97)</f>
        <v>CT écrit 4h00</v>
      </c>
      <c r="Z36" s="402">
        <f>IF('M3C 2020-21 Histoir OR hypotez1'!Z97="","",'M3C 2020-21 Histoir OR hypotez1'!Z97)</f>
        <v>1</v>
      </c>
      <c r="AA36" s="401" t="str">
        <f>IF('M3C 2020-21 Histoir OR hypotez1'!AA97="","",'M3C 2020-21 Histoir OR hypotez1'!AA97)</f>
        <v>CT</v>
      </c>
      <c r="AB36" s="401" t="str">
        <f>IF('M3C 2020-21 Histoir OR hypotez1'!AB97="","",'M3C 2020-21 Histoir OR hypotez1'!AB97)</f>
        <v>Ecrit</v>
      </c>
      <c r="AC36" s="1271" t="str">
        <f>IF('M3C 2020-21 Histoir OR hypotez1'!AC97="","",'M3C 2020-21 Histoir OR hypotez1'!AC97)</f>
        <v>4h00</v>
      </c>
      <c r="AD36" s="1324" t="str">
        <f>+'M3C 2020-21 Histoir OR hypotez2'!AD97</f>
        <v xml:space="preserve">100% CT= DM devoir maison en temps libre
plusieurs  jours pour composer
dépôt sujet et copie sur CELENE </v>
      </c>
      <c r="AE36" s="1711" t="str">
        <f t="shared" ref="AE36:AE41" si="6">+AD36</f>
        <v xml:space="preserve">100% CT= DM devoir maison en temps libre
plusieurs  jours pour composer
dépôt sujet et copie sur CELENE </v>
      </c>
      <c r="AF36" s="1056">
        <f>IF('M3C 2020-21 Histoir OR hypotez1'!AF97="","",'M3C 2020-21 Histoir OR hypotez1'!AF97)</f>
        <v>1</v>
      </c>
      <c r="AG36" s="660" t="str">
        <f>IF('M3C 2020-21 Histoir OR hypotez1'!AG97="","",'M3C 2020-21 Histoir OR hypotez1'!AG97)</f>
        <v>CT</v>
      </c>
      <c r="AH36" s="660" t="str">
        <f>IF('M3C 2020-21 Histoir OR hypotez1'!AH97="","",'M3C 2020-21 Histoir OR hypotez1'!AH97)</f>
        <v>Ecrit</v>
      </c>
      <c r="AI36" s="660" t="str">
        <f>IF('M3C 2020-21 Histoir OR hypotez1'!AI97="","",'M3C 2020-21 Histoir OR hypotez1'!AI97)</f>
        <v>4h00</v>
      </c>
      <c r="AJ36" s="402">
        <f>IF('M3C 2020-21 Histoir OR hypotez1'!AJ97="","",'M3C 2020-21 Histoir OR hypotez1'!AJ97)</f>
        <v>1</v>
      </c>
      <c r="AK36" s="1263"/>
      <c r="AL36" s="401" t="str">
        <f>IF('M3C 2020-21 Histoir OR hypotez1'!AK97="","",'M3C 2020-21 Histoir OR hypotez1'!AK97)</f>
        <v>CT</v>
      </c>
      <c r="AM36" s="401" t="str">
        <f>IF('M3C 2020-21 Histoir OR hypotez1'!AL97="","",'M3C 2020-21 Histoir OR hypotez1'!AL97)</f>
        <v>Ecrit</v>
      </c>
      <c r="AN36" s="401" t="str">
        <f>IF('M3C 2020-21 Histoir OR hypotez1'!AM97="","",'M3C 2020-21 Histoir OR hypotez1'!AM97)</f>
        <v>4h00</v>
      </c>
      <c r="AO36" s="875" t="str">
        <f>IF('M3C 2020-21 Histoir OR hypotez1'!AN97="","",'M3C 2020-21 Histoir OR hypotez1'!AN97)</f>
        <v>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v>
      </c>
      <c r="AP36" s="467" t="str">
        <f>IF('M3C 2020-21 Histoir OR hypotez1'!AO97="","",'M3C 2020-21 Histoir OR hypotez1'!AO97)</f>
        <v/>
      </c>
    </row>
    <row r="37" spans="1:247" ht="69.75" customHeight="1" x14ac:dyDescent="0.2">
      <c r="A37" s="815"/>
      <c r="B37" s="1541" t="s">
        <v>416</v>
      </c>
      <c r="C37" s="1597" t="str">
        <f>IF('M3C 2020-21 Histoir OR hypotez1'!C109="","",'M3C 2020-21 Histoir OR hypotez1'!C109)</f>
        <v>Histoire moderne : fondements institutionnels et politiques</v>
      </c>
      <c r="D37" s="1568" t="s">
        <v>1034</v>
      </c>
      <c r="E37" s="1565" t="str">
        <f>IF('M3C 2020-21 Histoir OR hypotez1'!E109="","",'M3C 2020-21 Histoir OR hypotez1'!E109)</f>
        <v>UE de tronc commun</v>
      </c>
      <c r="F37" s="1566"/>
      <c r="G37" s="1564" t="str">
        <f>IF('M3C 2020-21 Histoir OR hypotez1'!G109="","",'M3C 2020-21 Histoir OR hypotez1'!G109)</f>
        <v>HIST</v>
      </c>
      <c r="H37" s="1593"/>
      <c r="I37" s="1568">
        <v>6</v>
      </c>
      <c r="J37" s="1568">
        <v>6</v>
      </c>
      <c r="K37" s="1573" t="str">
        <f>IF('M3C 2020-21 Histoir OR hypotez1'!K109="","",'M3C 2020-21 Histoir OR hypotez1'!K109)</f>
        <v>LANOË Catherine</v>
      </c>
      <c r="L37" s="1570" t="str">
        <f>IF('M3C 2020-21 Histoir OR hypotez1'!L109="","",'M3C 2020-21 Histoir OR hypotez1'!L109)</f>
        <v>22</v>
      </c>
      <c r="M37" s="1595">
        <v>25</v>
      </c>
      <c r="N37" s="1571">
        <f>IF('M3C 2020-21 Histoir OR hypotez1'!N109="","",'M3C 2020-21 Histoir OR hypotez1'!N109)</f>
        <v>24</v>
      </c>
      <c r="O37" s="1571"/>
      <c r="P37" s="1571">
        <f>IF('M3C 2020-21 Histoir OR hypotez1'!P109="","",'M3C 2020-21 Histoir OR hypotez1'!P109)</f>
        <v>24</v>
      </c>
      <c r="Q37" s="1571"/>
      <c r="R37" s="1571" t="str">
        <f>IF('M3C 2020-21 Histoir OR hypotez1'!R109="","",'M3C 2020-21 Histoir OR hypotez1'!R109)</f>
        <v/>
      </c>
      <c r="S37" s="1647" t="str">
        <f>IF('M3C 2020-21 Histoir OR hypotez1'!S109="","",'M3C 2020-21 Histoir OR hypotez1'!S109)</f>
        <v/>
      </c>
      <c r="T37" s="1678" t="s">
        <v>1293</v>
      </c>
      <c r="U37" s="1679" t="s">
        <v>1294</v>
      </c>
      <c r="V37" s="1056" t="str">
        <f>IF('M3C 2020-21 Histoir OR hypotez1'!V109="","",'M3C 2020-21 Histoir OR hypotez1'!V109)</f>
        <v>50%CC
50% CT</v>
      </c>
      <c r="W37" s="660" t="str">
        <f>IF('M3C 2020-21 Histoir OR hypotez1'!W109="","",'M3C 2020-21 Histoir OR hypotez1'!W109)</f>
        <v>mixte</v>
      </c>
      <c r="X37" s="660" t="str">
        <f>IF('M3C 2020-21 Histoir OR hypotez1'!X109="","",'M3C 2020-21 Histoir OR hypotez1'!X109)</f>
        <v>écrit et oral</v>
      </c>
      <c r="Y37" s="660" t="str">
        <f>IF('M3C 2020-21 Histoir OR hypotez1'!Y109="","",'M3C 2020-21 Histoir OR hypotez1'!Y109)</f>
        <v>CT = écrit 4h00</v>
      </c>
      <c r="Z37" s="402">
        <f>IF('M3C 2020-21 Histoir OR hypotez1'!Z109="","",'M3C 2020-21 Histoir OR hypotez1'!Z109)</f>
        <v>1</v>
      </c>
      <c r="AA37" s="401" t="str">
        <f>IF('M3C 2020-21 Histoir OR hypotez1'!AA109="","",'M3C 2020-21 Histoir OR hypotez1'!AA109)</f>
        <v>CT</v>
      </c>
      <c r="AB37" s="401" t="str">
        <f>IF('M3C 2020-21 Histoir OR hypotez1'!AB109="","",'M3C 2020-21 Histoir OR hypotez1'!AB109)</f>
        <v>Ecrit</v>
      </c>
      <c r="AC37" s="1271" t="str">
        <f>IF('M3C 2020-21 Histoir OR hypotez1'!AC109="","",'M3C 2020-21 Histoir OR hypotez1'!AC109)</f>
        <v>4h00</v>
      </c>
      <c r="AD37" s="1324" t="str">
        <f>+U37</f>
        <v>100% CT : DM en temps libre, dépot sujet sur Célène, copie sur Célène</v>
      </c>
      <c r="AE37" s="1711" t="str">
        <f t="shared" si="6"/>
        <v>100% CT : DM en temps libre, dépot sujet sur Célène, copie sur Célène</v>
      </c>
      <c r="AF37" s="1056">
        <f>IF('M3C 2020-21 Histoir OR hypotez1'!AF109="","",'M3C 2020-21 Histoir OR hypotez1'!AF109)</f>
        <v>1</v>
      </c>
      <c r="AG37" s="660" t="str">
        <f>IF('M3C 2020-21 Histoir OR hypotez1'!AG109="","",'M3C 2020-21 Histoir OR hypotez1'!AG109)</f>
        <v>CT</v>
      </c>
      <c r="AH37" s="660" t="str">
        <f>IF('M3C 2020-21 Histoir OR hypotez1'!AH109="","",'M3C 2020-21 Histoir OR hypotez1'!AH109)</f>
        <v>Ecrit</v>
      </c>
      <c r="AI37" s="660" t="str">
        <f>IF('M3C 2020-21 Histoir OR hypotez1'!AI109="","",'M3C 2020-21 Histoir OR hypotez1'!AI109)</f>
        <v>4h00</v>
      </c>
      <c r="AJ37" s="402">
        <f>IF('M3C 2020-21 Histoir OR hypotez1'!AJ109="","",'M3C 2020-21 Histoir OR hypotez1'!AJ109)</f>
        <v>1</v>
      </c>
      <c r="AK37" s="1263"/>
      <c r="AL37" s="401" t="str">
        <f>IF('M3C 2020-21 Histoir OR hypotez1'!AK109="","",'M3C 2020-21 Histoir OR hypotez1'!AK109)</f>
        <v>CT</v>
      </c>
      <c r="AM37" s="401" t="str">
        <f>IF('M3C 2020-21 Histoir OR hypotez1'!AL109="","",'M3C 2020-21 Histoir OR hypotez1'!AL109)</f>
        <v>Ecrit</v>
      </c>
      <c r="AN37" s="401" t="str">
        <f>IF('M3C 2020-21 Histoir OR hypotez1'!AM109="","",'M3C 2020-21 Histoir OR hypotez1'!AM109)</f>
        <v>4h00</v>
      </c>
      <c r="AO37" s="875" t="str">
        <f>IF('M3C 2020-21 Histoir OR hypotez1'!AN109="","",'M3C 2020-21 Histoir OR hypotez1'!AN109)</f>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P37" s="467" t="str">
        <f>IF('M3C 2020-21 Histoir OR hypotez1'!AO109="","",'M3C 2020-21 Histoir OR hypotez1'!AO109)</f>
        <v/>
      </c>
    </row>
    <row r="38" spans="1:247" ht="69.75" customHeight="1" x14ac:dyDescent="0.2">
      <c r="A38" s="815"/>
      <c r="B38" s="1541" t="s">
        <v>501</v>
      </c>
      <c r="C38" s="1597" t="str">
        <f>IF('M3C 2020-21 Histoir OR hypotez1'!C110="","",'M3C 2020-21 Histoir OR hypotez1'!C110)</f>
        <v>Latin S3</v>
      </c>
      <c r="D38" s="1568" t="s">
        <v>1035</v>
      </c>
      <c r="E38" s="1565" t="str">
        <f>IF('M3C 2020-21 Histoir OR hypotez1'!E110="","",'M3C 2020-21 Histoir OR hypotez1'!E110)</f>
        <v>UE de tronc commun</v>
      </c>
      <c r="F38" s="1566"/>
      <c r="G38" s="1564" t="str">
        <f>IF('M3C 2020-21 Histoir OR hypotez1'!G110="","",'M3C 2020-21 Histoir OR hypotez1'!G110)</f>
        <v>HIST</v>
      </c>
      <c r="H38" s="1593"/>
      <c r="I38" s="1568">
        <v>2</v>
      </c>
      <c r="J38" s="1568">
        <v>2</v>
      </c>
      <c r="K38" s="1573" t="str">
        <f>IF('M3C 2020-21 Histoir OR hypotez1'!K110="","",'M3C 2020-21 Histoir OR hypotez1'!K110)</f>
        <v xml:space="preserve">CALTOT Pierre-Alain </v>
      </c>
      <c r="L38" s="1570" t="str">
        <f>IF('M3C 2020-21 Histoir OR hypotez1'!L110="","",'M3C 2020-21 Histoir OR hypotez1'!L110)</f>
        <v>08</v>
      </c>
      <c r="M38" s="1595">
        <v>25</v>
      </c>
      <c r="N38" s="1571" t="str">
        <f>IF('M3C 2020-21 Histoir OR hypotez1'!N110="","",'M3C 2020-21 Histoir OR hypotez1'!N110)</f>
        <v/>
      </c>
      <c r="O38" s="1571"/>
      <c r="P38" s="1571">
        <f>IF('M3C 2020-21 Histoir OR hypotez1'!P110="","",'M3C 2020-21 Histoir OR hypotez1'!P110)</f>
        <v>20</v>
      </c>
      <c r="Q38" s="1571"/>
      <c r="R38" s="1571" t="str">
        <f>IF('M3C 2020-21 Histoir OR hypotez1'!R110="","",'M3C 2020-21 Histoir OR hypotez1'!R110)</f>
        <v/>
      </c>
      <c r="S38" s="1647" t="str">
        <f>IF('M3C 2020-21 Histoir OR hypotez1'!S110="","",'M3C 2020-21 Histoir OR hypotez1'!S110)</f>
        <v/>
      </c>
      <c r="T38" s="1678" t="str">
        <f>+'M3C 2020-21 Histoir OR hypotez2'!T110</f>
        <v>100% CC</v>
      </c>
      <c r="U38" s="1679" t="str">
        <f>+'M3C 2020-21 Histoir OR hypotez2'!U110</f>
        <v>100 % CT (dossier) dépôt du sujet et retour des copies sur CELENE</v>
      </c>
      <c r="V38" s="1056">
        <f>IF('M3C 2020-21 Histoir OR hypotez1'!V110="","",'M3C 2020-21 Histoir OR hypotez1'!V110)</f>
        <v>1</v>
      </c>
      <c r="W38" s="660" t="str">
        <f>IF('M3C 2020-21 Histoir OR hypotez1'!W110="","",'M3C 2020-21 Histoir OR hypotez1'!W110)</f>
        <v>CC</v>
      </c>
      <c r="X38" s="660" t="str">
        <f>IF('M3C 2020-21 Histoir OR hypotez1'!X110="","",'M3C 2020-21 Histoir OR hypotez1'!X110)</f>
        <v/>
      </c>
      <c r="Y38" s="660" t="str">
        <f>IF('M3C 2020-21 Histoir OR hypotez1'!Y110="","",'M3C 2020-21 Histoir OR hypotez1'!Y110)</f>
        <v/>
      </c>
      <c r="Z38" s="402">
        <f>IF('M3C 2020-21 Histoir OR hypotez1'!Z110="","",'M3C 2020-21 Histoir OR hypotez1'!Z110)</f>
        <v>1</v>
      </c>
      <c r="AA38" s="401" t="str">
        <f>IF('M3C 2020-21 Histoir OR hypotez1'!AA110="","",'M3C 2020-21 Histoir OR hypotez1'!AA110)</f>
        <v>CT</v>
      </c>
      <c r="AB38" s="401" t="str">
        <f>IF('M3C 2020-21 Histoir OR hypotez1'!AB110="","",'M3C 2020-21 Histoir OR hypotez1'!AB110)</f>
        <v>écrit</v>
      </c>
      <c r="AC38" s="1271" t="str">
        <f>IF('M3C 2020-21 Histoir OR hypotez1'!AC110="","",'M3C 2020-21 Histoir OR hypotez1'!AC110)</f>
        <v>2h00</v>
      </c>
      <c r="AD38" s="1324" t="str">
        <f>+'M3C 2020-21 Histoir OR hypotez2'!AD110</f>
        <v>100 % CT (dossier) dépôt du sujet et retour des copies sur CELENE</v>
      </c>
      <c r="AE38" s="1711" t="str">
        <f t="shared" si="6"/>
        <v>100 % CT (dossier) dépôt du sujet et retour des copies sur CELENE</v>
      </c>
      <c r="AF38" s="1056">
        <f>IF('M3C 2020-21 Histoir OR hypotez1'!AF110="","",'M3C 2020-21 Histoir OR hypotez1'!AF110)</f>
        <v>1</v>
      </c>
      <c r="AG38" s="660" t="str">
        <f>IF('M3C 2020-21 Histoir OR hypotez1'!AG110="","",'M3C 2020-21 Histoir OR hypotez1'!AG110)</f>
        <v>CT</v>
      </c>
      <c r="AH38" s="660" t="str">
        <f>IF('M3C 2020-21 Histoir OR hypotez1'!AH110="","",'M3C 2020-21 Histoir OR hypotez1'!AH110)</f>
        <v>écrit</v>
      </c>
      <c r="AI38" s="660" t="str">
        <f>IF('M3C 2020-21 Histoir OR hypotez1'!AI110="","",'M3C 2020-21 Histoir OR hypotez1'!AI110)</f>
        <v>2h00</v>
      </c>
      <c r="AJ38" s="402">
        <f>IF('M3C 2020-21 Histoir OR hypotez1'!AJ110="","",'M3C 2020-21 Histoir OR hypotez1'!AJ110)</f>
        <v>1</v>
      </c>
      <c r="AK38" s="1263"/>
      <c r="AL38" s="401" t="str">
        <f>IF('M3C 2020-21 Histoir OR hypotez1'!AK110="","",'M3C 2020-21 Histoir OR hypotez1'!AK110)</f>
        <v>CT</v>
      </c>
      <c r="AM38" s="401" t="str">
        <f>IF('M3C 2020-21 Histoir OR hypotez1'!AL110="","",'M3C 2020-21 Histoir OR hypotez1'!AL110)</f>
        <v>écrit</v>
      </c>
      <c r="AN38" s="401" t="str">
        <f>IF('M3C 2020-21 Histoir OR hypotez1'!AM110="","",'M3C 2020-21 Histoir OR hypotez1'!AM110)</f>
        <v>2h00</v>
      </c>
      <c r="AO38" s="875" t="str">
        <f>IF('M3C 2020-21 Histoir OR hypotez1'!AN110="","",'M3C 2020-21 Histoir OR hypotez1'!AN110)</f>
        <v>Initiation à la langue latine et à son système pour débutants.</v>
      </c>
    </row>
    <row r="39" spans="1:247" ht="69.75" customHeight="1" x14ac:dyDescent="0.2">
      <c r="A39" s="815"/>
      <c r="B39" s="1541" t="s">
        <v>503</v>
      </c>
      <c r="C39" s="1597" t="str">
        <f>IF('M3C 2020-21 Histoir OR hypotez1'!C106="","",'M3C 2020-21 Histoir OR hypotez1'!C106)</f>
        <v>Atelier d’histoire contemporaine S3</v>
      </c>
      <c r="D39" s="1568" t="s">
        <v>1036</v>
      </c>
      <c r="E39" s="1565" t="s">
        <v>130</v>
      </c>
      <c r="F39" s="1566"/>
      <c r="G39" s="1564" t="s">
        <v>681</v>
      </c>
      <c r="H39" s="1593"/>
      <c r="I39" s="1568">
        <v>3</v>
      </c>
      <c r="J39" s="1568">
        <v>3</v>
      </c>
      <c r="K39" s="1574" t="s">
        <v>1223</v>
      </c>
      <c r="L39" s="1570" t="str">
        <f>IF('M3C 2020-21 Histoir OR hypotez1'!L106="","",'M3C 2020-21 Histoir OR hypotez1'!L106)</f>
        <v>22</v>
      </c>
      <c r="M39" s="1595">
        <v>47</v>
      </c>
      <c r="N39" s="1571">
        <f>IF('M3C 2020-21 Histoir OR hypotez1'!N106="","",'M3C 2020-21 Histoir OR hypotez1'!N106)</f>
        <v>18</v>
      </c>
      <c r="O39" s="1571"/>
      <c r="P39" s="1571" t="str">
        <f>IF('M3C 2020-21 Histoir OR hypotez1'!P106="","",'M3C 2020-21 Histoir OR hypotez1'!P106)</f>
        <v/>
      </c>
      <c r="Q39" s="1571"/>
      <c r="R39" s="1571" t="str">
        <f>IF('M3C 2020-21 Histoir OR hypotez1'!R106="","",'M3C 2020-21 Histoir OR hypotez1'!R106)</f>
        <v/>
      </c>
      <c r="S39" s="1647" t="str">
        <f>IF('M3C 2020-21 Histoir OR hypotez1'!S106="","",'M3C 2020-21 Histoir OR hypotez1'!S106)</f>
        <v/>
      </c>
      <c r="T39" s="1684" t="s">
        <v>1295</v>
      </c>
      <c r="U39" s="1685" t="s">
        <v>1198</v>
      </c>
      <c r="V39" s="1056" t="str">
        <f>IF('M3C 2020-21 Histoir OR hypotez1'!V106="","",'M3C 2020-21 Histoir OR hypotez1'!V106)</f>
        <v>50%CC
50% CT</v>
      </c>
      <c r="W39" s="660" t="str">
        <f>IF('M3C 2020-21 Histoir OR hypotez1'!W106="","",'M3C 2020-21 Histoir OR hypotez1'!W106)</f>
        <v>Mixte</v>
      </c>
      <c r="X39" s="660" t="str">
        <f>IF('M3C 2020-21 Histoir OR hypotez1'!X106="","",'M3C 2020-21 Histoir OR hypotez1'!X106)</f>
        <v>écrit et oral</v>
      </c>
      <c r="Y39" s="660" t="str">
        <f>IF('M3C 2020-21 Histoir OR hypotez1'!Y106="","",'M3C 2020-21 Histoir OR hypotez1'!Y106)</f>
        <v>CC = écrit 
CT = oral 30 min</v>
      </c>
      <c r="Z39" s="402">
        <f>IF('M3C 2020-21 Histoir OR hypotez1'!Z106="","",'M3C 2020-21 Histoir OR hypotez1'!Z106)</f>
        <v>1</v>
      </c>
      <c r="AA39" s="401" t="str">
        <f>IF('M3C 2020-21 Histoir OR hypotez1'!AA106="","",'M3C 2020-21 Histoir OR hypotez1'!AA106)</f>
        <v>CT</v>
      </c>
      <c r="AB39" s="401" t="str">
        <f>IF('M3C 2020-21 Histoir OR hypotez1'!AB106="","",'M3C 2020-21 Histoir OR hypotez1'!AB106)</f>
        <v>oral</v>
      </c>
      <c r="AC39" s="1271" t="str">
        <f>IF('M3C 2020-21 Histoir OR hypotez1'!AC106="","",'M3C 2020-21 Histoir OR hypotez1'!AC106)</f>
        <v>30 min</v>
      </c>
      <c r="AD39" s="1324" t="str">
        <f>+'M3C 2020-21 Histoir OR hypotez2'!AD106</f>
        <v>100% CT= DM devoir maison en temps libre
plusieurs jours pour composer
dépôt sujet et restitution sur CELENE</v>
      </c>
      <c r="AE39" s="1711" t="str">
        <f t="shared" si="6"/>
        <v>100% CT= DM devoir maison en temps libre
plusieurs jours pour composer
dépôt sujet et restitution sur CELENE</v>
      </c>
      <c r="AF39" s="1056">
        <f>IF('M3C 2020-21 Histoir OR hypotez1'!AF106="","",'M3C 2020-21 Histoir OR hypotez1'!AF106)</f>
        <v>1</v>
      </c>
      <c r="AG39" s="660" t="str">
        <f>IF('M3C 2020-21 Histoir OR hypotez1'!AG106="","",'M3C 2020-21 Histoir OR hypotez1'!AG106)</f>
        <v>CT</v>
      </c>
      <c r="AH39" s="660" t="str">
        <f>IF('M3C 2020-21 Histoir OR hypotez1'!AH106="","",'M3C 2020-21 Histoir OR hypotez1'!AH106)</f>
        <v>oral</v>
      </c>
      <c r="AI39" s="660" t="str">
        <f>IF('M3C 2020-21 Histoir OR hypotez1'!AI106="","",'M3C 2020-21 Histoir OR hypotez1'!AI106)</f>
        <v>30 min</v>
      </c>
      <c r="AJ39" s="402">
        <f>IF('M3C 2020-21 Histoir OR hypotez1'!AJ106="","",'M3C 2020-21 Histoir OR hypotez1'!AJ106)</f>
        <v>1</v>
      </c>
      <c r="AK39" s="1263"/>
      <c r="AL39" s="401" t="str">
        <f>IF('M3C 2020-21 Histoir OR hypotez1'!AK106="","",'M3C 2020-21 Histoir OR hypotez1'!AK106)</f>
        <v>CT</v>
      </c>
      <c r="AM39" s="401" t="str">
        <f>IF('M3C 2020-21 Histoir OR hypotez1'!AL106="","",'M3C 2020-21 Histoir OR hypotez1'!AL106)</f>
        <v>oral</v>
      </c>
      <c r="AN39" s="401" t="str">
        <f>IF('M3C 2020-21 Histoir OR hypotez1'!AM106="","",'M3C 2020-21 Histoir OR hypotez1'!AM106)</f>
        <v>30 min</v>
      </c>
      <c r="AO39" s="875" t="str">
        <f>IF('M3C 2020-21 Histoir OR hypotez1'!AN106="","",'M3C 2020-21 Histoir OR hypotez1'!AN106)</f>
        <v>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v>
      </c>
    </row>
    <row r="40" spans="1:247" ht="69.75" customHeight="1" x14ac:dyDescent="0.2">
      <c r="A40" s="820"/>
      <c r="B40" s="1542" t="s">
        <v>512</v>
      </c>
      <c r="C40" s="1600" t="s">
        <v>297</v>
      </c>
      <c r="D40" s="1568"/>
      <c r="E40" s="1568" t="s">
        <v>120</v>
      </c>
      <c r="F40" s="1568"/>
      <c r="G40" s="1564" t="s">
        <v>681</v>
      </c>
      <c r="H40" s="1593"/>
      <c r="I40" s="1568">
        <v>2</v>
      </c>
      <c r="J40" s="1568">
        <v>2</v>
      </c>
      <c r="K40" s="1574" t="s">
        <v>919</v>
      </c>
      <c r="L40" s="1594">
        <v>21</v>
      </c>
      <c r="M40" s="1595">
        <v>25</v>
      </c>
      <c r="N40" s="1571"/>
      <c r="O40" s="1571"/>
      <c r="P40" s="1571">
        <v>28</v>
      </c>
      <c r="Q40" s="1571"/>
      <c r="R40" s="1571"/>
      <c r="S40" s="1647"/>
      <c r="T40" s="1678" t="s">
        <v>1296</v>
      </c>
      <c r="U40" s="1679" t="s">
        <v>1297</v>
      </c>
      <c r="V40" s="1084" t="s">
        <v>702</v>
      </c>
      <c r="W40" s="640" t="s">
        <v>348</v>
      </c>
      <c r="X40" s="640" t="s">
        <v>312</v>
      </c>
      <c r="Y40" s="640" t="s">
        <v>447</v>
      </c>
      <c r="Z40" s="402">
        <v>1</v>
      </c>
      <c r="AA40" s="401" t="s">
        <v>314</v>
      </c>
      <c r="AB40" s="401" t="s">
        <v>312</v>
      </c>
      <c r="AC40" s="1271" t="s">
        <v>353</v>
      </c>
      <c r="AD40" s="1324" t="str">
        <f>+U40</f>
        <v>100 % CT. DM sans ou avec durée limitée, dépôt du sujet et dépôt copie au format PDF sur Célène le...</v>
      </c>
      <c r="AE40" s="1711" t="str">
        <f t="shared" si="6"/>
        <v>100 % CT. DM sans ou avec durée limitée, dépôt du sujet et dépôt copie au format PDF sur Célène le...</v>
      </c>
      <c r="AF40" s="1056">
        <v>1</v>
      </c>
      <c r="AG40" s="660" t="s">
        <v>314</v>
      </c>
      <c r="AH40" s="660" t="s">
        <v>312</v>
      </c>
      <c r="AI40" s="660" t="s">
        <v>353</v>
      </c>
      <c r="AJ40" s="402">
        <v>1</v>
      </c>
      <c r="AK40" s="1263"/>
      <c r="AL40" s="401" t="s">
        <v>314</v>
      </c>
      <c r="AM40" s="401" t="s">
        <v>312</v>
      </c>
      <c r="AN40" s="401" t="s">
        <v>353</v>
      </c>
      <c r="AO40" s="753"/>
    </row>
    <row r="41" spans="1:247" ht="43.5" customHeight="1" x14ac:dyDescent="0.2">
      <c r="A41" s="815"/>
      <c r="B41" s="1536" t="s">
        <v>419</v>
      </c>
      <c r="C41" s="1597" t="str">
        <f>IF('M3C 2020-21 Histoir OR hypotez1'!C98="","",'M3C 2020-21 Histoir OR hypotez1'!C98)</f>
        <v>Informatique/bureautique (salle informatique)</v>
      </c>
      <c r="D41" s="1568" t="s">
        <v>1038</v>
      </c>
      <c r="E41" s="1565" t="str">
        <f>IF('M3C 2020-21 Histoir OR hypotez1'!E98="","",'M3C 2020-21 Histoir OR hypotez1'!E98)</f>
        <v>BLOC/CHAPEAU</v>
      </c>
      <c r="F41" s="1566"/>
      <c r="G41" s="1564" t="str">
        <f>IF('M3C 2020-21 Histoir OR hypotez1'!G98="","",'M3C 2020-21 Histoir OR hypotez1'!G98)</f>
        <v/>
      </c>
      <c r="H41" s="1593"/>
      <c r="I41" s="1568">
        <f>IF('M3C 2020-21 Histoir OR hypotez1'!I98="","",'M3C 2020-21 Histoir OR hypotez1'!I98)</f>
        <v>2</v>
      </c>
      <c r="J41" s="1568">
        <f>IF('M3C 2020-21 Histoir OR hypotez1'!J98="","",'M3C 2020-21 Histoir OR hypotez1'!J98)</f>
        <v>2</v>
      </c>
      <c r="K41" s="1573" t="str">
        <f>IF('M3C 2020-21 Histoir OR hypotez1'!K98="","",'M3C 2020-21 Histoir OR hypotez1'!K98)</f>
        <v>BELOUAH Rachid</v>
      </c>
      <c r="L41" s="1570">
        <f>IF('M3C 2020-21 Histoir OR hypotez1'!L98="","",'M3C 2020-21 Histoir OR hypotez1'!L98)</f>
        <v>27</v>
      </c>
      <c r="M41" s="1595">
        <v>25</v>
      </c>
      <c r="N41" s="1571">
        <f>IF('M3C 2020-21 Histoir OR hypotez1'!N98="","",'M3C 2020-21 Histoir OR hypotez1'!N98)</f>
        <v>12</v>
      </c>
      <c r="O41" s="1571"/>
      <c r="P41" s="1571">
        <f>IF('M3C 2020-21 Histoir OR hypotez1'!P98="","",'M3C 2020-21 Histoir OR hypotez1'!P98)</f>
        <v>12</v>
      </c>
      <c r="Q41" s="1571"/>
      <c r="R41" s="1571" t="str">
        <f>IF('M3C 2020-21 Histoir OR hypotez1'!R98="","",'M3C 2020-21 Histoir OR hypotez1'!R98)</f>
        <v/>
      </c>
      <c r="S41" s="1647" t="str">
        <f>IF('M3C 2020-21 Histoir OR hypotez1'!S98="","",'M3C 2020-21 Histoir OR hypotez1'!S98)</f>
        <v/>
      </c>
      <c r="T41" s="1671" t="str">
        <f>+'M3C 2020-21 Histoir OR hypotez2'!T98</f>
        <v>100% CC</v>
      </c>
      <c r="U41" s="1672" t="str">
        <f>+'M3C 2020-21 Histoir OR hypotez2'!U98</f>
        <v>pas d'intervenant au 11/09/2020</v>
      </c>
      <c r="V41" s="1056">
        <f>IF('M3C 2020-21 Histoir OR hypotez1'!V98="","",'M3C 2020-21 Histoir OR hypotez1'!V98)</f>
        <v>1</v>
      </c>
      <c r="W41" s="660" t="str">
        <f>IF('M3C 2020-21 Histoir OR hypotez1'!W98="","",'M3C 2020-21 Histoir OR hypotez1'!W98)</f>
        <v>CC</v>
      </c>
      <c r="X41" s="660" t="str">
        <f>IF('M3C 2020-21 Histoir OR hypotez1'!X98="","",'M3C 2020-21 Histoir OR hypotez1'!X98)</f>
        <v>Ecrit (poste informatique)</v>
      </c>
      <c r="Y41" s="660" t="str">
        <f>IF('M3C 2020-21 Histoir OR hypotez1'!Y98="","",'M3C 2020-21 Histoir OR hypotez1'!Y98)</f>
        <v>épreuve pratique + QCM 
2h00</v>
      </c>
      <c r="Z41" s="402">
        <f>IF('M3C 2020-21 Histoir OR hypotez1'!Z98="","",'M3C 2020-21 Histoir OR hypotez1'!Z98)</f>
        <v>1</v>
      </c>
      <c r="AA41" s="401" t="str">
        <f>IF('M3C 2020-21 Histoir OR hypotez1'!AA98="","",'M3C 2020-21 Histoir OR hypotez1'!AA98)</f>
        <v>CT</v>
      </c>
      <c r="AB41" s="401" t="str">
        <f>IF('M3C 2020-21 Histoir OR hypotez1'!AB98="","",'M3C 2020-21 Histoir OR hypotez1'!AB98)</f>
        <v>Ecrit (poste informatique)</v>
      </c>
      <c r="AC41" s="1271" t="str">
        <f>IF('M3C 2020-21 Histoir OR hypotez1'!AC98="","",'M3C 2020-21 Histoir OR hypotez1'!AC98)</f>
        <v>épreuve pratique + QCM 
2h00</v>
      </c>
      <c r="AD41" s="1324" t="str">
        <f>+'M3C 2020-21 Histoir OR hypotez2'!AD98</f>
        <v>pas d'intervenant au 11/09/2020</v>
      </c>
      <c r="AE41" s="1711" t="str">
        <f t="shared" si="6"/>
        <v>pas d'intervenant au 11/09/2020</v>
      </c>
      <c r="AF41" s="1056">
        <f>IF('M3C 2020-21 Histoir OR hypotez1'!AF98="","",'M3C 2020-21 Histoir OR hypotez1'!AF98)</f>
        <v>1</v>
      </c>
      <c r="AG41" s="660" t="str">
        <f>IF('M3C 2020-21 Histoir OR hypotez1'!AG98="","",'M3C 2020-21 Histoir OR hypotez1'!AG98)</f>
        <v>CT</v>
      </c>
      <c r="AH41" s="660" t="str">
        <f>IF('M3C 2020-21 Histoir OR hypotez1'!AH98="","",'M3C 2020-21 Histoir OR hypotez1'!AH98)</f>
        <v>Ecrit (poste informatique)</v>
      </c>
      <c r="AI41" s="660" t="str">
        <f>IF('M3C 2020-21 Histoir OR hypotez1'!AI98="","",'M3C 2020-21 Histoir OR hypotez1'!AI98)</f>
        <v>épreuve pratique + QCM 
2h00</v>
      </c>
      <c r="AJ41" s="402">
        <f>IF('M3C 2020-21 Histoir OR hypotez1'!AJ98="","",'M3C 2020-21 Histoir OR hypotez1'!AJ98)</f>
        <v>1</v>
      </c>
      <c r="AK41" s="1263"/>
      <c r="AL41" s="401" t="str">
        <f>IF('M3C 2020-21 Histoir OR hypotez1'!AK98="","",'M3C 2020-21 Histoir OR hypotez1'!AK98)</f>
        <v>CT</v>
      </c>
      <c r="AM41" s="401" t="str">
        <f>IF('M3C 2020-21 Histoir OR hypotez1'!AL98="","",'M3C 2020-21 Histoir OR hypotez1'!AL98)</f>
        <v>Ecrit (poste informatique)</v>
      </c>
      <c r="AN41" s="401" t="str">
        <f>IF('M3C 2020-21 Histoir OR hypotez1'!AM98="","",'M3C 2020-21 Histoir OR hypotez1'!AM98)</f>
        <v>épreuve pratique + QCM 
2h00</v>
      </c>
      <c r="AO41" s="753" t="str">
        <f>IF('M3C 2020-21 Histoir OR hypotez1'!AN98="","",'M3C 2020-21 Histoir OR hypotez1'!AN98)</f>
        <v/>
      </c>
    </row>
    <row r="42" spans="1:247" s="521" customFormat="1" ht="28.5" customHeight="1" x14ac:dyDescent="0.2">
      <c r="A42" s="524" t="s">
        <v>1080</v>
      </c>
      <c r="B42" s="1537" t="s">
        <v>1079</v>
      </c>
      <c r="C42" s="1575" t="s">
        <v>457</v>
      </c>
      <c r="D42" s="1576"/>
      <c r="E42" s="1577" t="s">
        <v>130</v>
      </c>
      <c r="F42" s="1576"/>
      <c r="G42" s="1578"/>
      <c r="H42" s="1579" t="s">
        <v>932</v>
      </c>
      <c r="I42" s="1580">
        <v>2</v>
      </c>
      <c r="J42" s="1580">
        <v>2</v>
      </c>
      <c r="K42" s="1580"/>
      <c r="L42" s="1581"/>
      <c r="M42" s="1582"/>
      <c r="N42" s="1583"/>
      <c r="O42" s="1583"/>
      <c r="P42" s="1583"/>
      <c r="Q42" s="1583"/>
      <c r="R42" s="1584"/>
      <c r="S42" s="1648"/>
      <c r="T42" s="1669"/>
      <c r="U42" s="1670"/>
      <c r="V42" s="1212"/>
      <c r="W42" s="532"/>
      <c r="X42" s="532"/>
      <c r="Y42" s="533"/>
      <c r="Z42" s="534"/>
      <c r="AA42" s="534"/>
      <c r="AB42" s="534"/>
      <c r="AC42" s="1272"/>
      <c r="AD42" s="1278"/>
      <c r="AE42" s="1279"/>
      <c r="AF42" s="1274"/>
      <c r="AG42" s="534"/>
      <c r="AH42" s="534"/>
      <c r="AI42" s="535"/>
      <c r="AJ42" s="534"/>
      <c r="AK42" s="1264"/>
      <c r="AL42" s="534"/>
      <c r="AM42" s="534"/>
      <c r="AN42" s="536"/>
      <c r="AO42" s="761"/>
    </row>
    <row r="43" spans="1:247" ht="52.5" customHeight="1" x14ac:dyDescent="0.2">
      <c r="A43" s="815"/>
      <c r="B43" s="1536" t="s">
        <v>417</v>
      </c>
      <c r="C43" s="1597" t="str">
        <f>IF('M3C 2020-21 Histoir OR hypotez1'!C103="","",'M3C 2020-21 Histoir OR hypotez1'!C103)</f>
        <v>Anglais S3</v>
      </c>
      <c r="D43" s="1568" t="s">
        <v>1031</v>
      </c>
      <c r="E43" s="1565" t="s">
        <v>675</v>
      </c>
      <c r="F43" s="1566" t="s">
        <v>290</v>
      </c>
      <c r="G43" s="1564" t="str">
        <f>IF('M3C 2020-21 Histoir OR hypotez1'!G103="","",'M3C 2020-21 Histoir OR hypotez1'!G103)</f>
        <v>LLCER</v>
      </c>
      <c r="H43" s="1593"/>
      <c r="I43" s="1568" t="s">
        <v>56</v>
      </c>
      <c r="J43" s="1568" t="s">
        <v>56</v>
      </c>
      <c r="K43" s="1573" t="str">
        <f>IF('M3C 2020-21 Histoir OR hypotez1'!K103="","",'M3C 2020-21 Histoir OR hypotez1'!K103)</f>
        <v>SOTTEAU Emilie</v>
      </c>
      <c r="L43" s="1570">
        <f>IF('M3C 2020-21 Histoir OR hypotez1'!L103="","",'M3C 2020-21 Histoir OR hypotez1'!L103)</f>
        <v>11</v>
      </c>
      <c r="M43" s="1595">
        <v>20</v>
      </c>
      <c r="N43" s="1571" t="str">
        <f>IF('M3C 2020-21 Histoir OR hypotez1'!N103="","",'M3C 2020-21 Histoir OR hypotez1'!N103)</f>
        <v/>
      </c>
      <c r="O43" s="1571"/>
      <c r="P43" s="1571">
        <f>IF('M3C 2020-21 Histoir OR hypotez1'!P103="","",'M3C 2020-21 Histoir OR hypotez1'!P103)</f>
        <v>18</v>
      </c>
      <c r="Q43" s="1571"/>
      <c r="R43" s="1571" t="str">
        <f>IF('M3C 2020-21 Histoir OR hypotez1'!R103="","",'M3C 2020-21 Histoir OR hypotez1'!R103)</f>
        <v/>
      </c>
      <c r="S43" s="1647" t="str">
        <f>IF('M3C 2020-21 Histoir OR hypotez1'!S103="","",'M3C 2020-21 Histoir OR hypotez1'!S103)</f>
        <v/>
      </c>
      <c r="T43" s="1495" t="str">
        <f>+$T$16</f>
        <v>100% CC ecrit et/ou oral en présentiel  ou en ligne temps limité</v>
      </c>
      <c r="U43" s="1677" t="str">
        <f>+$U$16</f>
        <v>100% CT écrit et/ou oral en presentiel ou ligne en temps limité  (écrit =2h ou oral 15mins)</v>
      </c>
      <c r="V43" s="1056">
        <f>IF('M3C 2020-21 Histoir OR hypotez1'!V103="","",'M3C 2020-21 Histoir OR hypotez1'!V103)</f>
        <v>1</v>
      </c>
      <c r="W43" s="660" t="str">
        <f>IF('M3C 2020-21 Histoir OR hypotez1'!W103="","",'M3C 2020-21 Histoir OR hypotez1'!W103)</f>
        <v>CC</v>
      </c>
      <c r="X43" s="660" t="str">
        <f>IF('M3C 2020-21 Histoir OR hypotez1'!X103="","",'M3C 2020-21 Histoir OR hypotez1'!X103)</f>
        <v>écrit et oral</v>
      </c>
      <c r="Y43" s="660" t="str">
        <f>IF('M3C 2020-21 Histoir OR hypotez1'!Y103="","",'M3C 2020-21 Histoir OR hypotez1'!Y103)</f>
        <v>écrit 1h30 + oral 15 min</v>
      </c>
      <c r="Z43" s="402">
        <f>IF('M3C 2020-21 Histoir OR hypotez1'!Z103="","",'M3C 2020-21 Histoir OR hypotez1'!Z103)</f>
        <v>1</v>
      </c>
      <c r="AA43" s="401" t="str">
        <f>IF('M3C 2020-21 Histoir OR hypotez1'!AA103="","",'M3C 2020-21 Histoir OR hypotez1'!AA103)</f>
        <v>CT</v>
      </c>
      <c r="AB43" s="401" t="str">
        <f>IF('M3C 2020-21 Histoir OR hypotez1'!AB103="","",'M3C 2020-21 Histoir OR hypotez1'!AB103)</f>
        <v>écrit</v>
      </c>
      <c r="AC43" s="1271" t="str">
        <f>IF('M3C 2020-21 Histoir OR hypotez1'!AC103="","",'M3C 2020-21 Histoir OR hypotez1'!AC103)</f>
        <v>2h00</v>
      </c>
      <c r="AD43" s="1324" t="str">
        <f>+$AD$16</f>
        <v>DM sans temps limité, 
dépôt sujet sur CELENE le xx/06,
copie à rendre au plus tard le xx/06 sur mon adresse email emiliejanton@yahoo.fr, cmasarrre@yahoo.fr</v>
      </c>
      <c r="AE43" s="1711" t="str">
        <f t="shared" ref="AE43:AE44" si="7">+AD43</f>
        <v>DM sans temps limité, 
dépôt sujet sur CELENE le xx/06,
copie à rendre au plus tard le xx/06 sur mon adresse email emiliejanton@yahoo.fr, cmasarrre@yahoo.fr</v>
      </c>
      <c r="AF43" s="1056">
        <f>IF('M3C 2020-21 Histoir OR hypotez1'!AF103="","",'M3C 2020-21 Histoir OR hypotez1'!AF103)</f>
        <v>1</v>
      </c>
      <c r="AG43" s="660" t="str">
        <f>IF('M3C 2020-21 Histoir OR hypotez1'!AG103="","",'M3C 2020-21 Histoir OR hypotez1'!AG103)</f>
        <v>CT</v>
      </c>
      <c r="AH43" s="660" t="str">
        <f>IF('M3C 2020-21 Histoir OR hypotez1'!AH103="","",'M3C 2020-21 Histoir OR hypotez1'!AH103)</f>
        <v>écrit</v>
      </c>
      <c r="AI43" s="660" t="str">
        <f>IF('M3C 2020-21 Histoir OR hypotez1'!AI103="","",'M3C 2020-21 Histoir OR hypotez1'!AI103)</f>
        <v>2h00</v>
      </c>
      <c r="AJ43" s="402">
        <f>IF('M3C 2020-21 Histoir OR hypotez1'!AJ103="","",'M3C 2020-21 Histoir OR hypotez1'!AJ103)</f>
        <v>1</v>
      </c>
      <c r="AK43" s="1263"/>
      <c r="AL43" s="401" t="str">
        <f>IF('M3C 2020-21 Histoir OR hypotez1'!AK103="","",'M3C 2020-21 Histoir OR hypotez1'!AK103)</f>
        <v>CT</v>
      </c>
      <c r="AM43" s="401" t="str">
        <f>IF('M3C 2020-21 Histoir OR hypotez1'!AL103="","",'M3C 2020-21 Histoir OR hypotez1'!AL103)</f>
        <v>écrit</v>
      </c>
      <c r="AN43" s="401" t="str">
        <f>IF('M3C 2020-21 Histoir OR hypotez1'!AM103="","",'M3C 2020-21 Histoir OR hypotez1'!AM103)</f>
        <v>2h00</v>
      </c>
      <c r="AO43" s="875" t="str">
        <f>IF('M3C 2020-21 Histoir OR hypotez1'!AN103="","",'M3C 2020-21 Histoir OR hypotez1'!AN103)</f>
        <v>Pratique orale et écrite de langue vivante non spécialiste.</v>
      </c>
    </row>
    <row r="44" spans="1:247" ht="43.5" customHeight="1" x14ac:dyDescent="0.2">
      <c r="A44" s="815"/>
      <c r="B44" s="1536" t="s">
        <v>418</v>
      </c>
      <c r="C44" s="1597" t="str">
        <f>IF('M3C 2020-21 Histoir OR hypotez1'!C104="","",'M3C 2020-21 Histoir OR hypotez1'!C104)</f>
        <v>Espagnol S3</v>
      </c>
      <c r="D44" s="1568" t="s">
        <v>1037</v>
      </c>
      <c r="E44" s="1565" t="s">
        <v>675</v>
      </c>
      <c r="F44" s="1566" t="s">
        <v>289</v>
      </c>
      <c r="G44" s="1564" t="str">
        <f>IF('M3C 2020-21 Histoir OR hypotez1'!G104="","",'M3C 2020-21 Histoir OR hypotez1'!G104)</f>
        <v>LLCER</v>
      </c>
      <c r="H44" s="1593"/>
      <c r="I44" s="1568" t="s">
        <v>56</v>
      </c>
      <c r="J44" s="1568" t="s">
        <v>56</v>
      </c>
      <c r="K44" s="1573" t="str">
        <f>IF('M3C 2020-21 Histoir OR hypotez1'!K104="","",'M3C 2020-21 Histoir OR hypotez1'!K104)</f>
        <v>EYMAR Marcos</v>
      </c>
      <c r="L44" s="1570">
        <f>IF('M3C 2020-21 Histoir OR hypotez1'!L104="","",'M3C 2020-21 Histoir OR hypotez1'!L104)</f>
        <v>14</v>
      </c>
      <c r="M44" s="1595">
        <v>4</v>
      </c>
      <c r="N44" s="1571" t="str">
        <f>IF('M3C 2020-21 Histoir OR hypotez1'!N104="","",'M3C 2020-21 Histoir OR hypotez1'!N104)</f>
        <v/>
      </c>
      <c r="O44" s="1571"/>
      <c r="P44" s="1571">
        <f>IF('M3C 2020-21 Histoir OR hypotez1'!P104="","",'M3C 2020-21 Histoir OR hypotez1'!P104)</f>
        <v>18</v>
      </c>
      <c r="Q44" s="1571"/>
      <c r="R44" s="1571" t="str">
        <f>IF('M3C 2020-21 Histoir OR hypotez1'!R104="","",'M3C 2020-21 Histoir OR hypotez1'!R104)</f>
        <v/>
      </c>
      <c r="S44" s="1647" t="str">
        <f>IF('M3C 2020-21 Histoir OR hypotez1'!S104="","",'M3C 2020-21 Histoir OR hypotez1'!S104)</f>
        <v/>
      </c>
      <c r="T44" s="1495" t="str">
        <f>+$T$17</f>
        <v>100% CC. 50% oral à distance, 50% DM écrit</v>
      </c>
      <c r="U44" s="1677" t="str">
        <f>+$U$17</f>
        <v>100% CT oral à distance</v>
      </c>
      <c r="V44" s="1056">
        <f>IF('M3C 2020-21 Histoir OR hypotez1'!V104="","",'M3C 2020-21 Histoir OR hypotez1'!V104)</f>
        <v>1</v>
      </c>
      <c r="W44" s="660" t="str">
        <f>IF('M3C 2020-21 Histoir OR hypotez1'!W104="","",'M3C 2020-21 Histoir OR hypotez1'!W104)</f>
        <v>CC</v>
      </c>
      <c r="X44" s="660" t="str">
        <f>IF('M3C 2020-21 Histoir OR hypotez1'!X104="","",'M3C 2020-21 Histoir OR hypotez1'!X104)</f>
        <v>écrit et oral</v>
      </c>
      <c r="Y44" s="660" t="str">
        <f>IF('M3C 2020-21 Histoir OR hypotez1'!Y104="","",'M3C 2020-21 Histoir OR hypotez1'!Y104)</f>
        <v>écrit 1h30 + oral 15 min</v>
      </c>
      <c r="Z44" s="402">
        <f>IF('M3C 2020-21 Histoir OR hypotez1'!Z104="","",'M3C 2020-21 Histoir OR hypotez1'!Z104)</f>
        <v>1</v>
      </c>
      <c r="AA44" s="401" t="str">
        <f>IF('M3C 2020-21 Histoir OR hypotez1'!AA104="","",'M3C 2020-21 Histoir OR hypotez1'!AA104)</f>
        <v>CT</v>
      </c>
      <c r="AB44" s="401" t="str">
        <f>IF('M3C 2020-21 Histoir OR hypotez1'!AB104="","",'M3C 2020-21 Histoir OR hypotez1'!AB104)</f>
        <v>écrit</v>
      </c>
      <c r="AC44" s="1271" t="str">
        <f>IF('M3C 2020-21 Histoir OR hypotez1'!AC104="","",'M3C 2020-21 Histoir OR hypotez1'!AC104)</f>
        <v>2h00</v>
      </c>
      <c r="AD44" s="1324" t="str">
        <f>+$AD$17</f>
        <v>100% CT oral à distance</v>
      </c>
      <c r="AE44" s="1711" t="str">
        <f t="shared" si="7"/>
        <v>100% CT oral à distance</v>
      </c>
      <c r="AF44" s="1056">
        <f>IF('M3C 2020-21 Histoir OR hypotez1'!AF104="","",'M3C 2020-21 Histoir OR hypotez1'!AF104)</f>
        <v>1</v>
      </c>
      <c r="AG44" s="660" t="str">
        <f>IF('M3C 2020-21 Histoir OR hypotez1'!AG104="","",'M3C 2020-21 Histoir OR hypotez1'!AG104)</f>
        <v>CT</v>
      </c>
      <c r="AH44" s="660" t="str">
        <f>IF('M3C 2020-21 Histoir OR hypotez1'!AH104="","",'M3C 2020-21 Histoir OR hypotez1'!AH104)</f>
        <v>écrit</v>
      </c>
      <c r="AI44" s="660" t="str">
        <f>IF('M3C 2020-21 Histoir OR hypotez1'!AI104="","",'M3C 2020-21 Histoir OR hypotez1'!AI104)</f>
        <v>2h00</v>
      </c>
      <c r="AJ44" s="402">
        <f>IF('M3C 2020-21 Histoir OR hypotez1'!AJ104="","",'M3C 2020-21 Histoir OR hypotez1'!AJ104)</f>
        <v>1</v>
      </c>
      <c r="AK44" s="1263"/>
      <c r="AL44" s="401" t="str">
        <f>IF('M3C 2020-21 Histoir OR hypotez1'!AK104="","",'M3C 2020-21 Histoir OR hypotez1'!AK104)</f>
        <v>CT</v>
      </c>
      <c r="AM44" s="401" t="str">
        <f>IF('M3C 2020-21 Histoir OR hypotez1'!AL104="","",'M3C 2020-21 Histoir OR hypotez1'!AL104)</f>
        <v>écrit</v>
      </c>
      <c r="AN44" s="401" t="str">
        <f>IF('M3C 2020-21 Histoir OR hypotez1'!AM104="","",'M3C 2020-21 Histoir OR hypotez1'!AM104)</f>
        <v>2h00</v>
      </c>
      <c r="AO44" s="875" t="str">
        <f>IF('M3C 2020-21 Histoir OR hypotez1'!AN104="","",'M3C 2020-21 Histoir OR hypotez1'!AN104)</f>
        <v>Pratique orale et écrite de langue vivante non spécialiste.</v>
      </c>
    </row>
    <row r="45" spans="1:247" s="521" customFormat="1" ht="28.5" customHeight="1" x14ac:dyDescent="0.2">
      <c r="A45" s="524" t="s">
        <v>990</v>
      </c>
      <c r="B45" s="1537" t="s">
        <v>502</v>
      </c>
      <c r="C45" s="1575" t="s">
        <v>511</v>
      </c>
      <c r="D45" s="1576"/>
      <c r="E45" s="1577" t="s">
        <v>130</v>
      </c>
      <c r="F45" s="1576"/>
      <c r="G45" s="1578" t="s">
        <v>41</v>
      </c>
      <c r="H45" s="1579" t="s">
        <v>932</v>
      </c>
      <c r="I45" s="1580" t="s">
        <v>56</v>
      </c>
      <c r="J45" s="1580" t="s">
        <v>56</v>
      </c>
      <c r="K45" s="1580"/>
      <c r="L45" s="1581"/>
      <c r="M45" s="1582"/>
      <c r="N45" s="1583"/>
      <c r="O45" s="1583"/>
      <c r="P45" s="1415">
        <v>15</v>
      </c>
      <c r="Q45" s="1415"/>
      <c r="R45" s="1584"/>
      <c r="S45" s="1648"/>
      <c r="T45" s="1669"/>
      <c r="U45" s="1670"/>
      <c r="V45" s="1212"/>
      <c r="W45" s="532"/>
      <c r="X45" s="532"/>
      <c r="Y45" s="533"/>
      <c r="Z45" s="534"/>
      <c r="AA45" s="534"/>
      <c r="AB45" s="534"/>
      <c r="AC45" s="1272"/>
      <c r="AD45" s="1278"/>
      <c r="AE45" s="1279"/>
      <c r="AF45" s="1274"/>
      <c r="AG45" s="534"/>
      <c r="AH45" s="534"/>
      <c r="AI45" s="535"/>
      <c r="AJ45" s="534"/>
      <c r="AK45" s="1264"/>
      <c r="AL45" s="534"/>
      <c r="AM45" s="534"/>
      <c r="AN45" s="757"/>
      <c r="AO45" s="754"/>
    </row>
    <row r="46" spans="1:247" ht="12.75" customHeight="1" x14ac:dyDescent="0.2">
      <c r="A46" s="815"/>
      <c r="B46" s="1536"/>
      <c r="C46" s="1597"/>
      <c r="D46" s="1568"/>
      <c r="E46" s="1565"/>
      <c r="F46" s="1566"/>
      <c r="G46" s="1564"/>
      <c r="H46" s="1593"/>
      <c r="I46" s="1568"/>
      <c r="J46" s="1568"/>
      <c r="K46" s="1573"/>
      <c r="L46" s="1570"/>
      <c r="M46" s="1595"/>
      <c r="N46" s="1571"/>
      <c r="O46" s="1571"/>
      <c r="P46" s="1571"/>
      <c r="Q46" s="1571"/>
      <c r="R46" s="1571"/>
      <c r="S46" s="1647"/>
      <c r="T46" s="1686"/>
      <c r="U46" s="1687"/>
      <c r="V46" s="1056"/>
      <c r="W46" s="660"/>
      <c r="X46" s="660"/>
      <c r="Y46" s="660"/>
      <c r="Z46" s="402"/>
      <c r="AA46" s="401"/>
      <c r="AB46" s="401"/>
      <c r="AC46" s="1271"/>
      <c r="AD46" s="1288"/>
      <c r="AE46" s="1289"/>
      <c r="AF46" s="1056"/>
      <c r="AG46" s="660"/>
      <c r="AH46" s="660"/>
      <c r="AI46" s="660"/>
      <c r="AJ46" s="402"/>
      <c r="AK46" s="1263"/>
      <c r="AL46" s="401"/>
      <c r="AM46" s="401"/>
      <c r="AN46" s="401"/>
      <c r="AO46" s="875"/>
    </row>
    <row r="47" spans="1:247" ht="43.5" customHeight="1" x14ac:dyDescent="0.2">
      <c r="A47" s="815"/>
      <c r="B47" s="1536" t="s">
        <v>420</v>
      </c>
      <c r="C47" s="1597" t="str">
        <f>IF('M3C 2020-21 Histoir OR hypotez1'!C116="","",'M3C 2020-21 Histoir OR hypotez1'!C116)</f>
        <v>Géographie urbaine (CM)</v>
      </c>
      <c r="D47" s="1568" t="s">
        <v>1032</v>
      </c>
      <c r="E47" s="1565" t="s">
        <v>120</v>
      </c>
      <c r="F47" s="1566"/>
      <c r="G47" s="1564" t="str">
        <f>IF('M3C 2020-21 Histoir OR hypotez1'!G116="","",'M3C 2020-21 Histoir OR hypotez1'!G116)</f>
        <v>GEO</v>
      </c>
      <c r="H47" s="1593"/>
      <c r="I47" s="1568">
        <v>2</v>
      </c>
      <c r="J47" s="1568" t="s">
        <v>56</v>
      </c>
      <c r="K47" s="1573" t="str">
        <f>IF('M3C 2020-21 Histoir OR hypotez1'!K116="","",'M3C 2020-21 Histoir OR hypotez1'!K116)</f>
        <v>GUERIT Franck</v>
      </c>
      <c r="L47" s="1570">
        <f>IF('M3C 2020-21 Histoir OR hypotez1'!L116="","",'M3C 2020-21 Histoir OR hypotez1'!L116)</f>
        <v>23</v>
      </c>
      <c r="M47" s="1595">
        <v>25</v>
      </c>
      <c r="N47" s="1571">
        <f>IF('M3C 2020-21 Histoir OR hypotez1'!N116="","",'M3C 2020-21 Histoir OR hypotez1'!N116)</f>
        <v>15</v>
      </c>
      <c r="O47" s="1571"/>
      <c r="P47" s="1571" t="str">
        <f>IF('M3C 2020-21 Histoir OR hypotez1'!P116="","",'M3C 2020-21 Histoir OR hypotez1'!P116)</f>
        <v/>
      </c>
      <c r="Q47" s="1571"/>
      <c r="R47" s="1571" t="str">
        <f>IF('M3C 2020-21 Histoir OR hypotez1'!R116="","",'M3C 2020-21 Histoir OR hypotez1'!R116)</f>
        <v/>
      </c>
      <c r="S47" s="1647" t="str">
        <f>IF('M3C 2020-21 Histoir OR hypotez1'!S116="","",'M3C 2020-21 Histoir OR hypotez1'!S116)</f>
        <v/>
      </c>
      <c r="T47" s="1708" t="str">
        <f>+'M3C 2020-21 Histoir OR hypotez2'!T116</f>
        <v>100% CT DOSSIER</v>
      </c>
      <c r="U47" s="1709" t="str">
        <f>+'M3C 2020-21 Histoir OR hypotez2'!U116</f>
        <v>100% CT DOSSIER</v>
      </c>
      <c r="V47" s="1056">
        <f>IF('M3C 2020-21 Histoir OR hypotez1'!V116="","",'M3C 2020-21 Histoir OR hypotez1'!V116)</f>
        <v>1</v>
      </c>
      <c r="W47" s="660" t="str">
        <f>IF('M3C 2020-21 Histoir OR hypotez1'!W116="","",'M3C 2020-21 Histoir OR hypotez1'!W116)</f>
        <v>CT</v>
      </c>
      <c r="X47" s="660" t="str">
        <f>IF('M3C 2020-21 Histoir OR hypotez1'!X116="","",'M3C 2020-21 Histoir OR hypotez1'!X116)</f>
        <v>Ecrit</v>
      </c>
      <c r="Y47" s="660" t="str">
        <f>IF('M3C 2020-21 Histoir OR hypotez1'!Y116="","",'M3C 2020-21 Histoir OR hypotez1'!Y116)</f>
        <v>3h00</v>
      </c>
      <c r="Z47" s="402">
        <f>IF('M3C 2020-21 Histoir OR hypotez1'!Z116="","",'M3C 2020-21 Histoir OR hypotez1'!Z116)</f>
        <v>1</v>
      </c>
      <c r="AA47" s="401" t="str">
        <f>IF('M3C 2020-21 Histoir OR hypotez1'!AA116="","",'M3C 2020-21 Histoir OR hypotez1'!AA116)</f>
        <v>CT</v>
      </c>
      <c r="AB47" s="401" t="str">
        <f>IF('M3C 2020-21 Histoir OR hypotez1'!AB116="","",'M3C 2020-21 Histoir OR hypotez1'!AB116)</f>
        <v>Ecrit</v>
      </c>
      <c r="AC47" s="1271" t="str">
        <f>IF('M3C 2020-21 Histoir OR hypotez1'!AC116="","",'M3C 2020-21 Histoir OR hypotez1'!AC116)</f>
        <v>3h00</v>
      </c>
      <c r="AD47" s="1324" t="str">
        <f>+'M3C 2020-21 Histoir OR hypotez2'!AD116</f>
        <v>100% CT DOSSIER</v>
      </c>
      <c r="AE47" s="1711" t="str">
        <f t="shared" ref="AE47:AE48" si="8">+AD47</f>
        <v>100% CT DOSSIER</v>
      </c>
      <c r="AF47" s="1056">
        <f>IF('M3C 2020-21 Histoir OR hypotez1'!AF116="","",'M3C 2020-21 Histoir OR hypotez1'!AF116)</f>
        <v>1</v>
      </c>
      <c r="AG47" s="660" t="str">
        <f>IF('M3C 2020-21 Histoir OR hypotez1'!AG116="","",'M3C 2020-21 Histoir OR hypotez1'!AG116)</f>
        <v>CT</v>
      </c>
      <c r="AH47" s="660" t="str">
        <f>IF('M3C 2020-21 Histoir OR hypotez1'!AH116="","",'M3C 2020-21 Histoir OR hypotez1'!AH116)</f>
        <v>Ecrit</v>
      </c>
      <c r="AI47" s="660" t="str">
        <f>IF('M3C 2020-21 Histoir OR hypotez1'!AI116="","",'M3C 2020-21 Histoir OR hypotez1'!AI116)</f>
        <v>3h00</v>
      </c>
      <c r="AJ47" s="402">
        <f>IF('M3C 2020-21 Histoir OR hypotez1'!AJ116="","",'M3C 2020-21 Histoir OR hypotez1'!AJ116)</f>
        <v>1</v>
      </c>
      <c r="AK47" s="1263"/>
      <c r="AL47" s="401" t="str">
        <f>IF('M3C 2020-21 Histoir OR hypotez1'!AK116="","",'M3C 2020-21 Histoir OR hypotez1'!AK116)</f>
        <v>CT</v>
      </c>
      <c r="AM47" s="401" t="str">
        <f>IF('M3C 2020-21 Histoir OR hypotez1'!AL116="","",'M3C 2020-21 Histoir OR hypotez1'!AL116)</f>
        <v>Ecrit</v>
      </c>
      <c r="AN47" s="401" t="str">
        <f>IF('M3C 2020-21 Histoir OR hypotez1'!AM116="","",'M3C 2020-21 Histoir OR hypotez1'!AM116)</f>
        <v>3h00</v>
      </c>
      <c r="AO47" s="875" t="str">
        <f>IF('M3C 2020-21 Histoir OR hypotez1'!AN116="","",'M3C 2020-21 Histoir OR hypotez1'!AN116)</f>
        <v>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v>
      </c>
    </row>
    <row r="48" spans="1:247" ht="43.5" customHeight="1" x14ac:dyDescent="0.2">
      <c r="A48" s="815"/>
      <c r="B48" s="1536" t="s">
        <v>504</v>
      </c>
      <c r="C48" s="1597" t="str">
        <f>+'M3C 2020-21 Histoir OR hypotez1'!C117</f>
        <v xml:space="preserve">Connaissance des institutions éducatives </v>
      </c>
      <c r="D48" s="1568" t="s">
        <v>1039</v>
      </c>
      <c r="E48" s="1565" t="s">
        <v>120</v>
      </c>
      <c r="F48" s="1566"/>
      <c r="G48" s="1564" t="str">
        <f>IF('M3C 2020-21 Histoir OR hypotez1'!G117="","",'M3C 2020-21 Histoir OR hypotez1'!G117)</f>
        <v>INSPE</v>
      </c>
      <c r="H48" s="1593" t="str">
        <f>IF('M3C 2020-21 Histoir OR hypotez1'!H117="","",'M3C 2020-21 Histoir OR hypotez1'!H117)</f>
        <v/>
      </c>
      <c r="I48" s="1568" t="str">
        <f>IF('M3C 2020-21 Histoir OR hypotez1'!I117="","",'M3C 2020-21 Histoir OR hypotez1'!I117)</f>
        <v>3</v>
      </c>
      <c r="J48" s="1568">
        <f>IF('M3C 2020-21 Histoir OR hypotez1'!J117="","",'M3C 2020-21 Histoir OR hypotez1'!J117)</f>
        <v>3</v>
      </c>
      <c r="K48" s="1573" t="str">
        <f>IF('M3C 2020-21 Histoir OR hypotez1'!K117="","",'M3C 2020-21 Histoir OR hypotez1'!K117)</f>
        <v>QUITTELIER Sylvie</v>
      </c>
      <c r="L48" s="1570">
        <f>IF('M3C 2020-21 Histoir OR hypotez1'!L117="","",'M3C 2020-21 Histoir OR hypotez1'!L117)</f>
        <v>70</v>
      </c>
      <c r="M48" s="1595">
        <v>25</v>
      </c>
      <c r="N48" s="1571">
        <f>IF('M3C 2020-21 Histoir OR hypotez1'!N117="","",'M3C 2020-21 Histoir OR hypotez1'!N117)</f>
        <v>20</v>
      </c>
      <c r="O48" s="1571"/>
      <c r="P48" s="1571" t="str">
        <f>IF('M3C 2020-21 Histoir OR hypotez1'!P117="","",'M3C 2020-21 Histoir OR hypotez1'!P117)</f>
        <v/>
      </c>
      <c r="Q48" s="1571"/>
      <c r="R48" s="1571" t="str">
        <f>IF('M3C 2020-21 Histoir OR hypotez1'!R117="","",'M3C 2020-21 Histoir OR hypotez1'!R117)</f>
        <v/>
      </c>
      <c r="S48" s="1647" t="str">
        <f>IF('M3C 2020-21 Histoir OR hypotez1'!S117="","",'M3C 2020-21 Histoir OR hypotez1'!S117)</f>
        <v/>
      </c>
      <c r="T48" s="1708" t="str">
        <f>+'M3C 2020-21 Histoir OR hypotez2'!T117</f>
        <v>100% CC-DM-Celene</v>
      </c>
      <c r="U48" s="1709" t="s">
        <v>1206</v>
      </c>
      <c r="V48" s="1056">
        <f>IF('M3C 2020-21 Histoir OR hypotez1'!V117="","",'M3C 2020-21 Histoir OR hypotez1'!V117)</f>
        <v>1</v>
      </c>
      <c r="W48" s="660" t="str">
        <f>IF('M3C 2020-21 Histoir OR hypotez1'!W117="","",'M3C 2020-21 Histoir OR hypotez1'!W117)</f>
        <v>CC</v>
      </c>
      <c r="X48" s="660" t="str">
        <f>IF('M3C 2020-21 Histoir OR hypotez1'!X117="","",'M3C 2020-21 Histoir OR hypotez1'!X117)</f>
        <v>Ecrit</v>
      </c>
      <c r="Y48" s="660" t="str">
        <f>IF('M3C 2020-21 Histoir OR hypotez1'!Y117="","",'M3C 2020-21 Histoir OR hypotez1'!Y117)</f>
        <v/>
      </c>
      <c r="Z48" s="402">
        <f>IF('M3C 2020-21 Histoir OR hypotez1'!Z117="","",'M3C 2020-21 Histoir OR hypotez1'!Z117)</f>
        <v>1</v>
      </c>
      <c r="AA48" s="401" t="str">
        <f>IF('M3C 2020-21 Histoir OR hypotez1'!AA117="","",'M3C 2020-21 Histoir OR hypotez1'!AA117)</f>
        <v>CT</v>
      </c>
      <c r="AB48" s="401" t="str">
        <f>IF('M3C 2020-21 Histoir OR hypotez1'!AB117="","",'M3C 2020-21 Histoir OR hypotez1'!AB117)</f>
        <v>Ecrit</v>
      </c>
      <c r="AC48" s="1271" t="str">
        <f>IF('M3C 2020-21 Histoir OR hypotez1'!AC117="","",'M3C 2020-21 Histoir OR hypotez1'!AC117)</f>
        <v>1h30</v>
      </c>
      <c r="AD48" s="1324" t="str">
        <f>+'M3C 2020-21 Histoir OR hypotez2'!AD117</f>
        <v xml:space="preserve">100% CT DM dépôt CELENE devoir-PDF </v>
      </c>
      <c r="AE48" s="1711" t="str">
        <f t="shared" si="8"/>
        <v xml:space="preserve">100% CT DM dépôt CELENE devoir-PDF </v>
      </c>
      <c r="AF48" s="1056">
        <f>IF('M3C 2020-21 Histoir OR hypotez1'!AF117="","",'M3C 2020-21 Histoir OR hypotez1'!AF117)</f>
        <v>1</v>
      </c>
      <c r="AG48" s="660" t="str">
        <f>IF('M3C 2020-21 Histoir OR hypotez1'!AG117="","",'M3C 2020-21 Histoir OR hypotez1'!AG117)</f>
        <v>CT</v>
      </c>
      <c r="AH48" s="660" t="str">
        <f>IF('M3C 2020-21 Histoir OR hypotez1'!AH117="","",'M3C 2020-21 Histoir OR hypotez1'!AH117)</f>
        <v>Ecrit</v>
      </c>
      <c r="AI48" s="660" t="str">
        <f>IF('M3C 2020-21 Histoir OR hypotez1'!AI117="","",'M3C 2020-21 Histoir OR hypotez1'!AI117)</f>
        <v>1h30</v>
      </c>
      <c r="AJ48" s="402">
        <f>IF('M3C 2020-21 Histoir OR hypotez1'!AJ117="","",'M3C 2020-21 Histoir OR hypotez1'!AJ117)</f>
        <v>1</v>
      </c>
      <c r="AK48" s="1263"/>
      <c r="AL48" s="401" t="str">
        <f>IF('M3C 2020-21 Histoir OR hypotez1'!AK117="","",'M3C 2020-21 Histoir OR hypotez1'!AK117)</f>
        <v>CT</v>
      </c>
      <c r="AM48" s="401" t="str">
        <f>IF('M3C 2020-21 Histoir OR hypotez1'!AL117="","",'M3C 2020-21 Histoir OR hypotez1'!AL117)</f>
        <v>Ecrit</v>
      </c>
      <c r="AN48" s="401" t="str">
        <f>IF('M3C 2020-21 Histoir OR hypotez1'!AM117="","",'M3C 2020-21 Histoir OR hypotez1'!AM117)</f>
        <v>1h30</v>
      </c>
      <c r="AO48" s="875" t="str">
        <f>IF('M3C 2020-21 Histoir OR hypotez1'!AN117="","",'M3C 2020-21 Histoir OR hypotez1'!AN117)</f>
        <v>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v>
      </c>
    </row>
    <row r="49" spans="1:247" ht="23.25" customHeight="1" x14ac:dyDescent="0.2">
      <c r="A49" s="331"/>
      <c r="B49" s="1538"/>
      <c r="C49" s="1914" t="s">
        <v>291</v>
      </c>
      <c r="D49" s="1915"/>
      <c r="E49" s="1915"/>
      <c r="F49" s="1915"/>
      <c r="G49" s="1915"/>
      <c r="H49" s="1915"/>
      <c r="I49" s="1915"/>
      <c r="J49" s="1915"/>
      <c r="K49" s="1915"/>
      <c r="L49" s="1915"/>
      <c r="M49" s="1915"/>
      <c r="N49" s="1585">
        <f>SUM(N36:N48)</f>
        <v>113</v>
      </c>
      <c r="O49" s="1585"/>
      <c r="P49" s="1585">
        <f>SUM(P44:P48,S36:S37)</f>
        <v>33</v>
      </c>
      <c r="Q49" s="1585"/>
      <c r="R49" s="1585"/>
      <c r="S49" s="1649"/>
      <c r="T49" s="1673"/>
      <c r="U49" s="1674"/>
      <c r="V49" s="1891"/>
      <c r="W49" s="1889"/>
      <c r="X49" s="1889"/>
      <c r="Y49" s="1889"/>
      <c r="Z49" s="1889"/>
      <c r="AA49" s="1889"/>
      <c r="AB49" s="1889"/>
      <c r="AC49" s="1889"/>
      <c r="AD49" s="1916"/>
      <c r="AE49" s="1916"/>
      <c r="AF49" s="1889"/>
      <c r="AG49" s="1889"/>
      <c r="AH49" s="1889"/>
      <c r="AI49" s="1889"/>
      <c r="AJ49" s="810"/>
      <c r="AK49" s="1203"/>
      <c r="AL49" s="810"/>
      <c r="AM49" s="810"/>
      <c r="AN49" s="821"/>
      <c r="AO49" s="822"/>
    </row>
    <row r="50" spans="1:247" ht="23.25" customHeight="1" x14ac:dyDescent="0.2">
      <c r="A50" s="403"/>
      <c r="B50" s="1538"/>
      <c r="C50" s="1601"/>
      <c r="D50" s="1601"/>
      <c r="E50" s="1910" t="s">
        <v>269</v>
      </c>
      <c r="F50" s="1911"/>
      <c r="G50" s="1911"/>
      <c r="H50" s="1911"/>
      <c r="I50" s="1911"/>
      <c r="J50" s="1911"/>
      <c r="K50" s="1911"/>
      <c r="L50" s="1911"/>
      <c r="M50" s="1911"/>
      <c r="N50" s="1911"/>
      <c r="O50" s="1911"/>
      <c r="P50" s="1911"/>
      <c r="Q50" s="1911"/>
      <c r="R50" s="1911"/>
      <c r="S50" s="1912"/>
      <c r="T50" s="1688"/>
      <c r="U50" s="1689"/>
      <c r="V50" s="824"/>
      <c r="W50" s="824"/>
      <c r="X50" s="1884"/>
      <c r="Y50" s="1885"/>
      <c r="Z50" s="1885"/>
      <c r="AA50" s="1885"/>
      <c r="AB50" s="1885"/>
      <c r="AC50" s="1885"/>
      <c r="AD50" s="1913"/>
      <c r="AE50" s="1913"/>
      <c r="AF50" s="1885"/>
      <c r="AG50" s="1885"/>
      <c r="AH50" s="1885"/>
      <c r="AI50" s="1885"/>
      <c r="AJ50" s="1885"/>
      <c r="AK50" s="1886"/>
      <c r="AL50" s="1885"/>
      <c r="AM50" s="1887"/>
      <c r="AN50" s="825"/>
      <c r="AO50" s="826"/>
    </row>
    <row r="51" spans="1:247" ht="23.25" customHeight="1" x14ac:dyDescent="0.2">
      <c r="A51" s="827"/>
      <c r="B51" s="1543"/>
      <c r="C51" s="1602"/>
      <c r="D51" s="1602"/>
      <c r="E51" s="1602"/>
      <c r="F51" s="1602"/>
      <c r="G51" s="1602"/>
      <c r="H51" s="1602"/>
      <c r="I51" s="1602"/>
      <c r="J51" s="1602"/>
      <c r="K51" s="1602"/>
      <c r="L51" s="1603"/>
      <c r="M51" s="1604"/>
      <c r="N51" s="1602"/>
      <c r="O51" s="1602"/>
      <c r="P51" s="1602"/>
      <c r="Q51" s="1602"/>
      <c r="R51" s="1602"/>
      <c r="S51" s="1652"/>
      <c r="T51" s="1690"/>
      <c r="U51" s="1691"/>
      <c r="V51" s="828"/>
      <c r="W51" s="828"/>
      <c r="X51" s="828"/>
      <c r="Y51" s="828"/>
      <c r="Z51" s="828"/>
      <c r="AA51" s="828"/>
      <c r="AB51" s="828"/>
      <c r="AC51" s="828"/>
      <c r="AD51" s="828"/>
      <c r="AE51" s="828"/>
      <c r="AF51" s="828"/>
      <c r="AG51" s="828"/>
      <c r="AH51" s="828"/>
      <c r="AI51" s="828"/>
      <c r="AJ51" s="828"/>
      <c r="AK51" s="828"/>
      <c r="AL51" s="828"/>
      <c r="AM51" s="828"/>
      <c r="AN51" s="830"/>
      <c r="AO51" s="831"/>
    </row>
    <row r="52" spans="1:247" s="514" customFormat="1" ht="52.5" customHeight="1" x14ac:dyDescent="0.2">
      <c r="A52" s="506" t="s">
        <v>1092</v>
      </c>
      <c r="B52" s="1540" t="s">
        <v>987</v>
      </c>
      <c r="C52" s="1555" t="s">
        <v>988</v>
      </c>
      <c r="D52" s="1562" t="s">
        <v>1050</v>
      </c>
      <c r="E52" s="1560" t="s">
        <v>683</v>
      </c>
      <c r="F52" s="1555"/>
      <c r="G52" s="1555"/>
      <c r="H52" s="1558"/>
      <c r="I52" s="1555">
        <f>+SUM(I53:I57)+I61+I65+I66+I67+I68</f>
        <v>30</v>
      </c>
      <c r="J52" s="1555">
        <f>+SUM(J53:J57)+J61+J65+J66+J67+J68</f>
        <v>30</v>
      </c>
      <c r="K52" s="1555"/>
      <c r="L52" s="1559"/>
      <c r="M52" s="1560">
        <v>25</v>
      </c>
      <c r="N52" s="1561"/>
      <c r="O52" s="1561"/>
      <c r="P52" s="1561"/>
      <c r="Q52" s="1561"/>
      <c r="R52" s="1561"/>
      <c r="S52" s="1646"/>
      <c r="T52" s="1660"/>
      <c r="U52" s="1661"/>
      <c r="V52" s="1054"/>
      <c r="W52" s="507"/>
      <c r="X52" s="507"/>
      <c r="Y52" s="507"/>
      <c r="Z52" s="507"/>
      <c r="AA52" s="507"/>
      <c r="AB52" s="507"/>
      <c r="AC52" s="1174"/>
      <c r="AD52" s="1297"/>
      <c r="AE52" s="1298"/>
      <c r="AF52" s="1054"/>
      <c r="AG52" s="507"/>
      <c r="AH52" s="507"/>
      <c r="AI52" s="507"/>
      <c r="AJ52" s="507"/>
      <c r="AK52" s="1098"/>
      <c r="AL52" s="507"/>
      <c r="AM52" s="507"/>
      <c r="AN52" s="507"/>
      <c r="AO52" s="755"/>
      <c r="AP52" s="513"/>
      <c r="AQ52" s="513"/>
      <c r="AR52" s="513"/>
      <c r="AS52" s="513"/>
      <c r="AT52" s="513"/>
      <c r="AU52" s="513"/>
      <c r="AV52" s="513"/>
      <c r="AW52" s="513"/>
      <c r="AX52" s="513"/>
      <c r="AY52" s="513"/>
      <c r="AZ52" s="513"/>
      <c r="BA52" s="513"/>
      <c r="BB52" s="513"/>
      <c r="BC52" s="513"/>
      <c r="BD52" s="513"/>
      <c r="BE52" s="513"/>
      <c r="BF52" s="513"/>
      <c r="BG52" s="513"/>
      <c r="BH52" s="513"/>
      <c r="BI52" s="507"/>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c r="CT52" s="513"/>
      <c r="CU52" s="513"/>
      <c r="CV52" s="513"/>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c r="DX52" s="513"/>
      <c r="DY52" s="513"/>
      <c r="DZ52" s="513"/>
      <c r="EA52" s="513"/>
      <c r="EB52" s="513"/>
      <c r="EC52" s="513"/>
      <c r="ED52" s="513"/>
      <c r="EE52" s="513"/>
      <c r="EF52" s="513"/>
      <c r="EG52" s="513"/>
      <c r="EH52" s="513"/>
      <c r="EI52" s="513"/>
      <c r="EJ52" s="513"/>
      <c r="EK52" s="513"/>
      <c r="EL52" s="513"/>
      <c r="EM52" s="513"/>
      <c r="EN52" s="513"/>
      <c r="EO52" s="513"/>
      <c r="EP52" s="513"/>
      <c r="EQ52" s="513"/>
      <c r="ER52" s="513"/>
      <c r="ES52" s="513"/>
      <c r="ET52" s="513"/>
      <c r="EU52" s="513"/>
      <c r="EV52" s="513"/>
      <c r="EW52" s="51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row>
    <row r="53" spans="1:247" ht="67.5" customHeight="1" x14ac:dyDescent="0.2">
      <c r="A53" s="815"/>
      <c r="B53" s="1541" t="s">
        <v>421</v>
      </c>
      <c r="C53" s="1597" t="str">
        <f>IF('M3C 2020-21 Histoir OR hypotez1'!C141="","",'M3C 2020-21 Histoir OR hypotez1'!C141)</f>
        <v xml:space="preserve">Histoire médiévale : fondements socio-culturels de l’Occident médiéval </v>
      </c>
      <c r="D53" s="1568" t="s">
        <v>1042</v>
      </c>
      <c r="E53" s="1565" t="s">
        <v>130</v>
      </c>
      <c r="F53" s="1566"/>
      <c r="G53" s="1564" t="s">
        <v>22</v>
      </c>
      <c r="H53" s="1593"/>
      <c r="I53" s="1568">
        <v>5</v>
      </c>
      <c r="J53" s="1568">
        <v>5</v>
      </c>
      <c r="K53" s="1573" t="str">
        <f>IF('M3C 2020-21 Histoir OR hypotez1'!K141="","",'M3C 2020-21 Histoir OR hypotez1'!K141)</f>
        <v>VERONESE Julien</v>
      </c>
      <c r="L53" s="1570" t="str">
        <f>IF('M3C 2020-21 Histoir OR hypotez1'!L141="","",'M3C 2020-21 Histoir OR hypotez1'!L141)</f>
        <v>21 : Histoire , civilisations, archéologie et art des mondes anciens et médiévaux</v>
      </c>
      <c r="M53" s="1595">
        <v>25</v>
      </c>
      <c r="N53" s="1571">
        <f>IF('M3C 2020-21 Histoir OR hypotez1'!N141="","",'M3C 2020-21 Histoir OR hypotez1'!N141)</f>
        <v>24</v>
      </c>
      <c r="O53" s="1571"/>
      <c r="P53" s="1571">
        <f>IF('M3C 2020-21 Histoir OR hypotez1'!P141="","",'M3C 2020-21 Histoir OR hypotez1'!P141)</f>
        <v>24</v>
      </c>
      <c r="Q53" s="1571"/>
      <c r="R53" s="1571" t="str">
        <f>IF('M3C 2020-21 Histoir OR hypotez1'!R141="","",'M3C 2020-21 Histoir OR hypotez1'!R141)</f>
        <v/>
      </c>
      <c r="S53" s="1647" t="str">
        <f>IF('M3C 2020-21 Histoir OR hypotez1'!S141="","",'M3C 2020-21 Histoir OR hypotez1'!S141)</f>
        <v/>
      </c>
      <c r="T53" s="1692" t="s">
        <v>1199</v>
      </c>
      <c r="U53" s="1679" t="s">
        <v>1150</v>
      </c>
      <c r="V53" s="1056" t="str">
        <f>IF('M3C 2020-21 Histoir OR hypotez1'!V141="","",'M3C 2020-21 Histoir OR hypotez1'!V141)</f>
        <v>50% CC
50% CT</v>
      </c>
      <c r="W53" s="660" t="str">
        <f>IF('M3C 2020-21 Histoir OR hypotez1'!W141="","",'M3C 2020-21 Histoir OR hypotez1'!W141)</f>
        <v>Mixte</v>
      </c>
      <c r="X53" s="660" t="str">
        <f>IF('M3C 2020-21 Histoir OR hypotez1'!X141="","",'M3C 2020-21 Histoir OR hypotez1'!X141)</f>
        <v>écrit + oral</v>
      </c>
      <c r="Y53" s="660" t="str">
        <f>IF('M3C 2020-21 Histoir OR hypotez1'!Y141="","",'M3C 2020-21 Histoir OR hypotez1'!Y141)</f>
        <v>CT = écrit 4h00</v>
      </c>
      <c r="Z53" s="402">
        <f>IF('M3C 2020-21 Histoir OR hypotez1'!Z141="","",'M3C 2020-21 Histoir OR hypotez1'!Z141)</f>
        <v>1</v>
      </c>
      <c r="AA53" s="401" t="str">
        <f>IF('M3C 2020-21 Histoir OR hypotez1'!AA141="","",'M3C 2020-21 Histoir OR hypotez1'!AA141)</f>
        <v>CT</v>
      </c>
      <c r="AB53" s="401" t="str">
        <f>IF('M3C 2020-21 Histoir OR hypotez1'!AB141="","",'M3C 2020-21 Histoir OR hypotez1'!AB141)</f>
        <v>Ecrit</v>
      </c>
      <c r="AC53" s="1271" t="str">
        <f>IF('M3C 2020-21 Histoir OR hypotez1'!AC141="","",'M3C 2020-21 Histoir OR hypotez1'!AC141)</f>
        <v>4h00</v>
      </c>
      <c r="AD53" s="1324" t="s">
        <v>1179</v>
      </c>
      <c r="AE53" s="1711" t="str">
        <f t="shared" ref="AE53:AE56" si="9">+AD53</f>
        <v>100% CT= DM devoir maison en temps libre
dépôt sujet sur CELENE</v>
      </c>
      <c r="AF53" s="1056">
        <f>IF('M3C 2020-21 Histoir OR hypotez1'!AF141="","",'M3C 2020-21 Histoir OR hypotez1'!AF141)</f>
        <v>1</v>
      </c>
      <c r="AG53" s="660" t="str">
        <f>IF('M3C 2020-21 Histoir OR hypotez1'!AG141="","",'M3C 2020-21 Histoir OR hypotez1'!AG141)</f>
        <v>CT</v>
      </c>
      <c r="AH53" s="660" t="str">
        <f>IF('M3C 2020-21 Histoir OR hypotez1'!AH141="","",'M3C 2020-21 Histoir OR hypotez1'!AH141)</f>
        <v>Ecrit</v>
      </c>
      <c r="AI53" s="660" t="str">
        <f>IF('M3C 2020-21 Histoir OR hypotez1'!AI141="","",'M3C 2020-21 Histoir OR hypotez1'!AI141)</f>
        <v>4h00</v>
      </c>
      <c r="AJ53" s="402">
        <f>IF('M3C 2020-21 Histoir OR hypotez1'!AJ141="","",'M3C 2020-21 Histoir OR hypotez1'!AJ141)</f>
        <v>1</v>
      </c>
      <c r="AK53" s="1263"/>
      <c r="AL53" s="401" t="str">
        <f>IF('M3C 2020-21 Histoir OR hypotez1'!AK141="","",'M3C 2020-21 Histoir OR hypotez1'!AK141)</f>
        <v>CT</v>
      </c>
      <c r="AM53" s="401" t="str">
        <f>IF('M3C 2020-21 Histoir OR hypotez1'!AL141="","",'M3C 2020-21 Histoir OR hypotez1'!AL141)</f>
        <v>Ecrit</v>
      </c>
      <c r="AN53" s="401" t="str">
        <f>IF('M3C 2020-21 Histoir OR hypotez1'!AM141="","",'M3C 2020-21 Histoir OR hypotez1'!AM141)</f>
        <v>4h00</v>
      </c>
      <c r="AO53" s="875" t="str">
        <f>IF('M3C 2020-21 Histoir OR hypotez1'!AN141="","",'M3C 2020-21 Histoir OR hypotez1'!AN141)</f>
        <v>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row>
    <row r="54" spans="1:247" ht="67.5" customHeight="1" x14ac:dyDescent="0.2">
      <c r="A54" s="815"/>
      <c r="B54" s="1541" t="s">
        <v>422</v>
      </c>
      <c r="C54" s="1597" t="str">
        <f>IF('M3C 2020-21 Histoir OR hypotez1'!C142="","",'M3C 2020-21 Histoir OR hypotez1'!C142)</f>
        <v>Histoire contemporaine : fondements politiques et sociaux</v>
      </c>
      <c r="D54" s="1568" t="s">
        <v>1043</v>
      </c>
      <c r="E54" s="1565" t="s">
        <v>130</v>
      </c>
      <c r="F54" s="1566"/>
      <c r="G54" s="1564" t="s">
        <v>22</v>
      </c>
      <c r="H54" s="1593"/>
      <c r="I54" s="1568">
        <v>5</v>
      </c>
      <c r="J54" s="1568">
        <v>5</v>
      </c>
      <c r="K54" s="1573" t="str">
        <f>IF('M3C 2020-21 Histoir OR hypotez1'!K142="","",'M3C 2020-21 Histoir OR hypotez1'!K142)</f>
        <v>NADAUD Eric</v>
      </c>
      <c r="L54" s="1570" t="str">
        <f>IF('M3C 2020-21 Histoir OR hypotez1'!L142="","",'M3C 2020-21 Histoir OR hypotez1'!L142)</f>
        <v>22</v>
      </c>
      <c r="M54" s="1595">
        <v>25</v>
      </c>
      <c r="N54" s="1571">
        <f>IF('M3C 2020-21 Histoir OR hypotez1'!N142="","",'M3C 2020-21 Histoir OR hypotez1'!N142)</f>
        <v>24</v>
      </c>
      <c r="O54" s="1571"/>
      <c r="P54" s="1571">
        <f>IF('M3C 2020-21 Histoir OR hypotez1'!P142="","",'M3C 2020-21 Histoir OR hypotez1'!P142)</f>
        <v>24</v>
      </c>
      <c r="Q54" s="1571"/>
      <c r="R54" s="1571" t="str">
        <f>IF('M3C 2020-21 Histoir OR hypotez1'!R142="","",'M3C 2020-21 Histoir OR hypotez1'!R142)</f>
        <v/>
      </c>
      <c r="S54" s="1647" t="str">
        <f>IF('M3C 2020-21 Histoir OR hypotez1'!S142="","",'M3C 2020-21 Histoir OR hypotez1'!S142)</f>
        <v/>
      </c>
      <c r="T54" s="1495" t="s">
        <v>1298</v>
      </c>
      <c r="U54" s="1677" t="s">
        <v>1200</v>
      </c>
      <c r="V54" s="1056" t="str">
        <f>IF('M3C 2020-21 Histoir OR hypotez1'!V142="","",'M3C 2020-21 Histoir OR hypotez1'!V142)</f>
        <v>50% CC
50% CT</v>
      </c>
      <c r="W54" s="660" t="str">
        <f>IF('M3C 2020-21 Histoir OR hypotez1'!W142="","",'M3C 2020-21 Histoir OR hypotez1'!W142)</f>
        <v>Mixte</v>
      </c>
      <c r="X54" s="660" t="str">
        <f>IF('M3C 2020-21 Histoir OR hypotez1'!X142="","",'M3C 2020-21 Histoir OR hypotez1'!X142)</f>
        <v>écrit + oral</v>
      </c>
      <c r="Y54" s="660" t="str">
        <f>IF('M3C 2020-21 Histoir OR hypotez1'!Y142="","",'M3C 2020-21 Histoir OR hypotez1'!Y142)</f>
        <v>CT = écrit 4h00</v>
      </c>
      <c r="Z54" s="402">
        <f>IF('M3C 2020-21 Histoir OR hypotez1'!Z142="","",'M3C 2020-21 Histoir OR hypotez1'!Z142)</f>
        <v>1</v>
      </c>
      <c r="AA54" s="401" t="str">
        <f>IF('M3C 2020-21 Histoir OR hypotez1'!AA142="","",'M3C 2020-21 Histoir OR hypotez1'!AA142)</f>
        <v>CT</v>
      </c>
      <c r="AB54" s="401" t="str">
        <f>IF('M3C 2020-21 Histoir OR hypotez1'!AB142="","",'M3C 2020-21 Histoir OR hypotez1'!AB142)</f>
        <v>Ecrit</v>
      </c>
      <c r="AC54" s="1271" t="str">
        <f>IF('M3C 2020-21 Histoir OR hypotez1'!AC142="","",'M3C 2020-21 Histoir OR hypotez1'!AC142)</f>
        <v>4h00</v>
      </c>
      <c r="AD54" s="1324" t="s">
        <v>1203</v>
      </c>
      <c r="AE54" s="1711" t="str">
        <f t="shared" si="9"/>
        <v>100% CT= devoir en ligne, dépôt sujets et copies sur CELENE, plus d'une journée pour composer</v>
      </c>
      <c r="AF54" s="1056">
        <f>IF('M3C 2020-21 Histoir OR hypotez1'!AF142="","",'M3C 2020-21 Histoir OR hypotez1'!AF142)</f>
        <v>1</v>
      </c>
      <c r="AG54" s="660" t="str">
        <f>IF('M3C 2020-21 Histoir OR hypotez1'!AG142="","",'M3C 2020-21 Histoir OR hypotez1'!AG142)</f>
        <v>CT</v>
      </c>
      <c r="AH54" s="660" t="str">
        <f>IF('M3C 2020-21 Histoir OR hypotez1'!AH142="","",'M3C 2020-21 Histoir OR hypotez1'!AH142)</f>
        <v>Ecrit</v>
      </c>
      <c r="AI54" s="660" t="str">
        <f>IF('M3C 2020-21 Histoir OR hypotez1'!AI142="","",'M3C 2020-21 Histoir OR hypotez1'!AI142)</f>
        <v>4h00</v>
      </c>
      <c r="AJ54" s="402">
        <f>IF('M3C 2020-21 Histoir OR hypotez1'!AJ142="","",'M3C 2020-21 Histoir OR hypotez1'!AJ142)</f>
        <v>1</v>
      </c>
      <c r="AK54" s="1263"/>
      <c r="AL54" s="401" t="str">
        <f>IF('M3C 2020-21 Histoir OR hypotez1'!AK142="","",'M3C 2020-21 Histoir OR hypotez1'!AK142)</f>
        <v>CT</v>
      </c>
      <c r="AM54" s="401" t="str">
        <f>IF('M3C 2020-21 Histoir OR hypotez1'!AL142="","",'M3C 2020-21 Histoir OR hypotez1'!AL142)</f>
        <v>Ecrit</v>
      </c>
      <c r="AN54" s="401" t="str">
        <f>IF('M3C 2020-21 Histoir OR hypotez1'!AM142="","",'M3C 2020-21 Histoir OR hypotez1'!AM142)</f>
        <v>4h00</v>
      </c>
      <c r="AO54" s="875" t="str">
        <f>IF('M3C 2020-21 Histoir OR hypotez1'!AN142="","",'M3C 2020-21 Histoir OR hypotez1'!AN142)</f>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row>
    <row r="55" spans="1:247" ht="67.5" customHeight="1" x14ac:dyDescent="0.2">
      <c r="A55" s="815"/>
      <c r="B55" s="1541" t="s">
        <v>423</v>
      </c>
      <c r="C55" s="1597" t="str">
        <f>IF('M3C 2020-21 Histoir OR hypotez1'!C135="","",'M3C 2020-21 Histoir OR hypotez1'!C135)</f>
        <v>Histoire des religions niveau 2</v>
      </c>
      <c r="D55" s="1568" t="s">
        <v>1044</v>
      </c>
      <c r="E55" s="1565" t="s">
        <v>130</v>
      </c>
      <c r="F55" s="1566"/>
      <c r="G55" s="1564" t="s">
        <v>22</v>
      </c>
      <c r="H55" s="1593"/>
      <c r="I55" s="1568">
        <v>3</v>
      </c>
      <c r="J55" s="1568">
        <v>3</v>
      </c>
      <c r="K55" s="1573" t="str">
        <f>IF('M3C 2020-21 Histoir OR hypotez1'!K135="","",'M3C 2020-21 Histoir OR hypotez1'!K135)</f>
        <v>FAURE Philippe</v>
      </c>
      <c r="L55" s="1570" t="str">
        <f>IF('M3C 2020-21 Histoir OR hypotez1'!L135="","",'M3C 2020-21 Histoir OR hypotez1'!L135)</f>
        <v>21 et 22</v>
      </c>
      <c r="M55" s="1595">
        <v>25</v>
      </c>
      <c r="N55" s="1571">
        <f>IF('M3C 2020-21 Histoir OR hypotez1'!N135="","",'M3C 2020-21 Histoir OR hypotez1'!N135)</f>
        <v>24</v>
      </c>
      <c r="O55" s="1571"/>
      <c r="P55" s="1571" t="str">
        <f>IF('M3C 2020-21 Histoir OR hypotez1'!P135="","",'M3C 2020-21 Histoir OR hypotez1'!P135)</f>
        <v/>
      </c>
      <c r="Q55" s="1571"/>
      <c r="R55" s="1571" t="str">
        <f>IF('M3C 2020-21 Histoir OR hypotez1'!R135="","",'M3C 2020-21 Histoir OR hypotez1'!R135)</f>
        <v/>
      </c>
      <c r="S55" s="1647" t="str">
        <f>IF('M3C 2020-21 Histoir OR hypotez1'!S135="","",'M3C 2020-21 Histoir OR hypotez1'!S135)</f>
        <v/>
      </c>
      <c r="T55" s="1495" t="s">
        <v>1299</v>
      </c>
      <c r="U55" s="1677" t="str">
        <f>+'M3C 2020-21 Histoir OR hypotez2'!U135</f>
        <v xml:space="preserve">100% CT = DM devoir maison en temps libre
plusieurs jours pour composer
dépôt sujet et restitution copie sur CELENE </v>
      </c>
      <c r="V55" s="1056">
        <f>IF('M3C 2020-21 Histoir OR hypotez1'!V135="","",'M3C 2020-21 Histoir OR hypotez1'!V135)</f>
        <v>1</v>
      </c>
      <c r="W55" s="660" t="str">
        <f>IF('M3C 2020-21 Histoir OR hypotez1'!W135="","",'M3C 2020-21 Histoir OR hypotez1'!W135)</f>
        <v>CT</v>
      </c>
      <c r="X55" s="660" t="str">
        <f>IF('M3C 2020-21 Histoir OR hypotez1'!X135="","",'M3C 2020-21 Histoir OR hypotez1'!X135)</f>
        <v>écrit</v>
      </c>
      <c r="Y55" s="660" t="str">
        <f>IF('M3C 2020-21 Histoir OR hypotez1'!Y135="","",'M3C 2020-21 Histoir OR hypotez1'!Y135)</f>
        <v>3h00</v>
      </c>
      <c r="Z55" s="402">
        <f>IF('M3C 2020-21 Histoir OR hypotez1'!Z135="","",'M3C 2020-21 Histoir OR hypotez1'!Z135)</f>
        <v>1</v>
      </c>
      <c r="AA55" s="401" t="str">
        <f>IF('M3C 2020-21 Histoir OR hypotez1'!AA135="","",'M3C 2020-21 Histoir OR hypotez1'!AA135)</f>
        <v>CT</v>
      </c>
      <c r="AB55" s="401" t="str">
        <f>IF('M3C 2020-21 Histoir OR hypotez1'!AB135="","",'M3C 2020-21 Histoir OR hypotez1'!AB135)</f>
        <v>écrit</v>
      </c>
      <c r="AC55" s="1271" t="str">
        <f>IF('M3C 2020-21 Histoir OR hypotez1'!AC135="","",'M3C 2020-21 Histoir OR hypotez1'!AC135)</f>
        <v>3h00</v>
      </c>
      <c r="AD55" s="1324" t="str">
        <f>+'M3C 2020-21 Histoir OR hypotez2'!AD135</f>
        <v xml:space="preserve">100% CT = DM devoir maison en temps libre
plusieurs jours pour composer
dépôt sujet et restitution copie sur CELENE </v>
      </c>
      <c r="AE55" s="1711" t="str">
        <f t="shared" si="9"/>
        <v xml:space="preserve">100% CT = DM devoir maison en temps libre
plusieurs jours pour composer
dépôt sujet et restitution copie sur CELENE </v>
      </c>
      <c r="AF55" s="1056">
        <f>IF('M3C 2020-21 Histoir OR hypotez1'!AF135="","",'M3C 2020-21 Histoir OR hypotez1'!AF135)</f>
        <v>1</v>
      </c>
      <c r="AG55" s="660" t="str">
        <f>IF('M3C 2020-21 Histoir OR hypotez1'!AG135="","",'M3C 2020-21 Histoir OR hypotez1'!AG135)</f>
        <v>CT</v>
      </c>
      <c r="AH55" s="660" t="str">
        <f>IF('M3C 2020-21 Histoir OR hypotez1'!AH135="","",'M3C 2020-21 Histoir OR hypotez1'!AH135)</f>
        <v>écrit</v>
      </c>
      <c r="AI55" s="660" t="str">
        <f>IF('M3C 2020-21 Histoir OR hypotez1'!AI135="","",'M3C 2020-21 Histoir OR hypotez1'!AI135)</f>
        <v>3h00</v>
      </c>
      <c r="AJ55" s="402">
        <f>IF('M3C 2020-21 Histoir OR hypotez1'!AJ135="","",'M3C 2020-21 Histoir OR hypotez1'!AJ135)</f>
        <v>1</v>
      </c>
      <c r="AK55" s="1263"/>
      <c r="AL55" s="401" t="str">
        <f>IF('M3C 2020-21 Histoir OR hypotez1'!AK135="","",'M3C 2020-21 Histoir OR hypotez1'!AK135)</f>
        <v>CT</v>
      </c>
      <c r="AM55" s="401" t="str">
        <f>IF('M3C 2020-21 Histoir OR hypotez1'!AL135="","",'M3C 2020-21 Histoir OR hypotez1'!AL135)</f>
        <v>écrit</v>
      </c>
      <c r="AN55" s="401" t="str">
        <f>IF('M3C 2020-21 Histoir OR hypotez1'!AM135="","",'M3C 2020-21 Histoir OR hypotez1'!AM135)</f>
        <v>3h00</v>
      </c>
      <c r="AO55" s="875" t="str">
        <f>IF('M3C 2020-21 Histoir OR hypotez1'!AN135="","",'M3C 2020-21 Histoir OR hypotez1'!AN135)</f>
        <v>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v>
      </c>
    </row>
    <row r="56" spans="1:247" ht="67.5" customHeight="1" x14ac:dyDescent="0.2">
      <c r="A56" s="815"/>
      <c r="B56" s="1541" t="s">
        <v>989</v>
      </c>
      <c r="C56" s="1597" t="str">
        <f>IF('M3C 2020-21 Histoir OR hypotez1'!C143="","",'M3C 2020-21 Histoir OR hypotez1'!C143)</f>
        <v>Epistémologie et historiographie</v>
      </c>
      <c r="D56" s="1568" t="s">
        <v>1045</v>
      </c>
      <c r="E56" s="1565" t="s">
        <v>130</v>
      </c>
      <c r="F56" s="1566"/>
      <c r="G56" s="1564" t="s">
        <v>22</v>
      </c>
      <c r="H56" s="1593"/>
      <c r="I56" s="1568">
        <v>3</v>
      </c>
      <c r="J56" s="1568">
        <v>3</v>
      </c>
      <c r="K56" s="1573" t="str">
        <f>IF('M3C 2020-21 Histoir OR hypotez1'!K143="","",'M3C 2020-21 Histoir OR hypotez1'!K143)</f>
        <v>RIDEAU Gaël</v>
      </c>
      <c r="L56" s="1570" t="str">
        <f>IF('M3C 2020-21 Histoir OR hypotez1'!L143="","",'M3C 2020-21 Histoir OR hypotez1'!L143)</f>
        <v>21-22</v>
      </c>
      <c r="M56" s="1595">
        <v>25</v>
      </c>
      <c r="N56" s="1571">
        <f>IF('M3C 2020-21 Histoir OR hypotez1'!N143="","",'M3C 2020-21 Histoir OR hypotez1'!N143)</f>
        <v>24</v>
      </c>
      <c r="O56" s="1571"/>
      <c r="P56" s="1571" t="str">
        <f>IF('M3C 2020-21 Histoir OR hypotez1'!P143="","",'M3C 2020-21 Histoir OR hypotez1'!P143)</f>
        <v/>
      </c>
      <c r="Q56" s="1571"/>
      <c r="R56" s="1571" t="str">
        <f>IF('M3C 2020-21 Histoir OR hypotez1'!R143="","",'M3C 2020-21 Histoir OR hypotez1'!R143)</f>
        <v/>
      </c>
      <c r="S56" s="1647" t="str">
        <f>IF('M3C 2020-21 Histoir OR hypotez1'!S143="","",'M3C 2020-21 Histoir OR hypotez1'!S143)</f>
        <v/>
      </c>
      <c r="T56" s="1495" t="s">
        <v>1300</v>
      </c>
      <c r="U56" s="1677" t="s">
        <v>1246</v>
      </c>
      <c r="V56" s="1056" t="str">
        <f>IF('M3C 2020-21 Histoir OR hypotez1'!V143="","",'M3C 2020-21 Histoir OR hypotez1'!V143)</f>
        <v>50% CC
50% CT</v>
      </c>
      <c r="W56" s="660" t="str">
        <f>IF('M3C 2020-21 Histoir OR hypotez1'!W143="","",'M3C 2020-21 Histoir OR hypotez1'!W143)</f>
        <v>Mixte</v>
      </c>
      <c r="X56" s="660" t="str">
        <f>IF('M3C 2020-21 Histoir OR hypotez1'!X143="","",'M3C 2020-21 Histoir OR hypotez1'!X143)</f>
        <v>écrit</v>
      </c>
      <c r="Y56" s="660" t="str">
        <f>IF('M3C 2020-21 Histoir OR hypotez1'!Y143="","",'M3C 2020-21 Histoir OR hypotez1'!Y143)</f>
        <v>CC =1h00
CT = 3h00</v>
      </c>
      <c r="Z56" s="402">
        <f>IF('M3C 2020-21 Histoir OR hypotez1'!Z143="","",'M3C 2020-21 Histoir OR hypotez1'!Z143)</f>
        <v>1</v>
      </c>
      <c r="AA56" s="401" t="str">
        <f>IF('M3C 2020-21 Histoir OR hypotez1'!AA143="","",'M3C 2020-21 Histoir OR hypotez1'!AA143)</f>
        <v>CT</v>
      </c>
      <c r="AB56" s="401" t="str">
        <f>IF('M3C 2020-21 Histoir OR hypotez1'!AB143="","",'M3C 2020-21 Histoir OR hypotez1'!AB143)</f>
        <v>écrit</v>
      </c>
      <c r="AC56" s="1271" t="str">
        <f>IF('M3C 2020-21 Histoir OR hypotez1'!AC143="","",'M3C 2020-21 Histoir OR hypotez1'!AC143)</f>
        <v>3h00</v>
      </c>
      <c r="AD56" s="1324" t="s">
        <v>1288</v>
      </c>
      <c r="AE56" s="1711" t="str">
        <f t="shared" si="9"/>
        <v>100% CT= DM devoir maison en temps libre
dépôt sujet et copies sur CELENE</v>
      </c>
      <c r="AF56" s="1056">
        <f>IF('M3C 2020-21 Histoir OR hypotez1'!AF143="","",'M3C 2020-21 Histoir OR hypotez1'!AF143)</f>
        <v>1</v>
      </c>
      <c r="AG56" s="660" t="str">
        <f>IF('M3C 2020-21 Histoir OR hypotez1'!AG143="","",'M3C 2020-21 Histoir OR hypotez1'!AG143)</f>
        <v>CT</v>
      </c>
      <c r="AH56" s="660" t="str">
        <f>IF('M3C 2020-21 Histoir OR hypotez1'!AH143="","",'M3C 2020-21 Histoir OR hypotez1'!AH143)</f>
        <v>écrit</v>
      </c>
      <c r="AI56" s="660" t="str">
        <f>IF('M3C 2020-21 Histoir OR hypotez1'!AI143="","",'M3C 2020-21 Histoir OR hypotez1'!AI143)</f>
        <v>3h00</v>
      </c>
      <c r="AJ56" s="402">
        <f>IF('M3C 2020-21 Histoir OR hypotez1'!AJ143="","",'M3C 2020-21 Histoir OR hypotez1'!AJ143)</f>
        <v>1</v>
      </c>
      <c r="AK56" s="1263"/>
      <c r="AL56" s="401" t="str">
        <f>IF('M3C 2020-21 Histoir OR hypotez1'!AK143="","",'M3C 2020-21 Histoir OR hypotez1'!AK143)</f>
        <v>CT</v>
      </c>
      <c r="AM56" s="401" t="str">
        <f>IF('M3C 2020-21 Histoir OR hypotez1'!AL143="","",'M3C 2020-21 Histoir OR hypotez1'!AL143)</f>
        <v>écrit</v>
      </c>
      <c r="AN56" s="401" t="str">
        <f>IF('M3C 2020-21 Histoir OR hypotez1'!AM143="","",'M3C 2020-21 Histoir OR hypotez1'!AM143)</f>
        <v>3h00</v>
      </c>
      <c r="AO56" s="875" t="str">
        <f>IF('M3C 2020-21 Histoir OR hypotez1'!AN143="","",'M3C 2020-21 Histoir OR hypotez1'!AN143)</f>
        <v>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v>
      </c>
    </row>
    <row r="57" spans="1:247" s="521" customFormat="1" ht="28.5" customHeight="1" x14ac:dyDescent="0.2">
      <c r="A57" s="524" t="s">
        <v>993</v>
      </c>
      <c r="B57" s="1544" t="s">
        <v>991</v>
      </c>
      <c r="C57" s="1575" t="s">
        <v>992</v>
      </c>
      <c r="D57" s="1576"/>
      <c r="E57" s="1577" t="s">
        <v>130</v>
      </c>
      <c r="F57" s="1576"/>
      <c r="G57" s="1578" t="s">
        <v>41</v>
      </c>
      <c r="H57" s="1579" t="s">
        <v>932</v>
      </c>
      <c r="I57" s="1580">
        <v>2</v>
      </c>
      <c r="J57" s="1580">
        <v>2</v>
      </c>
      <c r="K57" s="1580"/>
      <c r="L57" s="1581"/>
      <c r="M57" s="1582"/>
      <c r="N57" s="1583"/>
      <c r="O57" s="1583"/>
      <c r="P57" s="1583"/>
      <c r="Q57" s="1583"/>
      <c r="R57" s="1584"/>
      <c r="S57" s="1648"/>
      <c r="T57" s="1669"/>
      <c r="U57" s="1670"/>
      <c r="V57" s="1212"/>
      <c r="W57" s="532"/>
      <c r="X57" s="532"/>
      <c r="Y57" s="533"/>
      <c r="Z57" s="534"/>
      <c r="AA57" s="534"/>
      <c r="AB57" s="534"/>
      <c r="AC57" s="1272"/>
      <c r="AD57" s="1299"/>
      <c r="AE57" s="1300"/>
      <c r="AF57" s="1274"/>
      <c r="AG57" s="534"/>
      <c r="AH57" s="534"/>
      <c r="AI57" s="535"/>
      <c r="AJ57" s="534"/>
      <c r="AK57" s="1264"/>
      <c r="AL57" s="534"/>
      <c r="AM57" s="534"/>
      <c r="AN57" s="757"/>
      <c r="AO57" s="754"/>
    </row>
    <row r="58" spans="1:247" s="521" customFormat="1" ht="28.5" customHeight="1" x14ac:dyDescent="0.2">
      <c r="A58" s="765" t="s">
        <v>994</v>
      </c>
      <c r="B58" s="1545" t="s">
        <v>995</v>
      </c>
      <c r="C58" s="1605" t="s">
        <v>996</v>
      </c>
      <c r="D58" s="1606"/>
      <c r="E58" s="1607" t="s">
        <v>130</v>
      </c>
      <c r="F58" s="1606"/>
      <c r="G58" s="1608" t="s">
        <v>41</v>
      </c>
      <c r="H58" s="1609" t="s">
        <v>932</v>
      </c>
      <c r="I58" s="1610">
        <v>2</v>
      </c>
      <c r="J58" s="1610" t="s">
        <v>56</v>
      </c>
      <c r="K58" s="1610"/>
      <c r="L58" s="1611"/>
      <c r="M58" s="1612"/>
      <c r="N58" s="1613"/>
      <c r="O58" s="1613"/>
      <c r="P58" s="1614">
        <v>15</v>
      </c>
      <c r="Q58" s="1614"/>
      <c r="R58" s="1615"/>
      <c r="S58" s="1653"/>
      <c r="T58" s="1693"/>
      <c r="U58" s="1694"/>
      <c r="V58" s="1213"/>
      <c r="W58" s="773"/>
      <c r="X58" s="773"/>
      <c r="Y58" s="774"/>
      <c r="Z58" s="775"/>
      <c r="AA58" s="775"/>
      <c r="AB58" s="775"/>
      <c r="AC58" s="1290"/>
      <c r="AD58" s="1301"/>
      <c r="AE58" s="1302"/>
      <c r="AF58" s="1295"/>
      <c r="AG58" s="775"/>
      <c r="AH58" s="775"/>
      <c r="AI58" s="776"/>
      <c r="AJ58" s="775"/>
      <c r="AK58" s="1265"/>
      <c r="AL58" s="775"/>
      <c r="AM58" s="775"/>
      <c r="AN58" s="777"/>
      <c r="AO58" s="754"/>
    </row>
    <row r="59" spans="1:247" ht="43.5" customHeight="1" x14ac:dyDescent="0.2">
      <c r="A59" s="815"/>
      <c r="B59" s="1541" t="s">
        <v>986</v>
      </c>
      <c r="C59" s="1597" t="s">
        <v>1125</v>
      </c>
      <c r="D59" s="1616" t="s">
        <v>1124</v>
      </c>
      <c r="E59" s="1565" t="s">
        <v>130</v>
      </c>
      <c r="F59" s="1566"/>
      <c r="G59" s="1564" t="s">
        <v>1104</v>
      </c>
      <c r="H59" s="1593"/>
      <c r="I59" s="1568">
        <v>2</v>
      </c>
      <c r="J59" s="1568" t="s">
        <v>56</v>
      </c>
      <c r="K59" s="1573" t="str">
        <f>IF('M3C 2020-21 Histoir OR hypotez1'!K153="","",'M3C 2020-21 Histoir OR hypotez1'!K153)</f>
        <v>QUITTELIER Sylvie</v>
      </c>
      <c r="L59" s="1570" t="str">
        <f>IF('M3C 2020-21 Histoir OR hypotez1'!L153="","",'M3C 2020-21 Histoir OR hypotez1'!L153)</f>
        <v>80</v>
      </c>
      <c r="M59" s="1595"/>
      <c r="N59" s="1571" t="str">
        <f>IF('M3C 2020-21 Histoir OR hypotez1'!N153="","",'M3C 2020-21 Histoir OR hypotez1'!N153)</f>
        <v/>
      </c>
      <c r="O59" s="1571"/>
      <c r="P59" s="1571">
        <f>IF('M3C 2020-21 Histoir OR hypotez1'!P153="","",'M3C 2020-21 Histoir OR hypotez1'!P153)</f>
        <v>12</v>
      </c>
      <c r="Q59" s="1571"/>
      <c r="R59" s="1571" t="str">
        <f>IF('M3C 2020-21 Histoir OR hypotez1'!R153="","",'M3C 2020-21 Histoir OR hypotez1'!R153)</f>
        <v/>
      </c>
      <c r="S59" s="1647" t="str">
        <f>IF('M3C 2020-21 Histoir OR hypotez1'!S153="","",'M3C 2020-21 Histoir OR hypotez1'!S153)</f>
        <v/>
      </c>
      <c r="T59" s="1495" t="s">
        <v>1132</v>
      </c>
      <c r="U59" s="1677" t="s">
        <v>1132</v>
      </c>
      <c r="V59" s="1056">
        <f>IF('M3C 2020-21 Histoir OR hypotez1'!V153="","",'M3C 2020-21 Histoir OR hypotez1'!V153)</f>
        <v>1</v>
      </c>
      <c r="W59" s="660" t="str">
        <f>IF('M3C 2020-21 Histoir OR hypotez1'!W153="","",'M3C 2020-21 Histoir OR hypotez1'!W153)</f>
        <v>CC</v>
      </c>
      <c r="X59" s="660" t="str">
        <f>IF('M3C 2020-21 Histoir OR hypotez1'!X153="","",'M3C 2020-21 Histoir OR hypotez1'!X153)</f>
        <v/>
      </c>
      <c r="Y59" s="660" t="str">
        <f>IF('M3C 2020-21 Histoir OR hypotez1'!Y153="","",'M3C 2020-21 Histoir OR hypotez1'!Y153)</f>
        <v/>
      </c>
      <c r="Z59" s="402">
        <f>IF('M3C 2020-21 Histoir OR hypotez1'!Z153="","",'M3C 2020-21 Histoir OR hypotez1'!Z153)</f>
        <v>1</v>
      </c>
      <c r="AA59" s="401" t="str">
        <f>IF('M3C 2020-21 Histoir OR hypotez1'!AA153="","",'M3C 2020-21 Histoir OR hypotez1'!AA153)</f>
        <v>CT</v>
      </c>
      <c r="AB59" s="401" t="str">
        <f>IF('M3C 2020-21 Histoir OR hypotez1'!AB153="","",'M3C 2020-21 Histoir OR hypotez1'!AB153)</f>
        <v>Dossier</v>
      </c>
      <c r="AC59" s="1271" t="str">
        <f>IF('M3C 2020-21 Histoir OR hypotez1'!AC153="","",'M3C 2020-21 Histoir OR hypotez1'!AC153)</f>
        <v/>
      </c>
      <c r="AD59" s="1324" t="s">
        <v>1137</v>
      </c>
      <c r="AE59" s="1711" t="str">
        <f>+AD59</f>
        <v xml:space="preserve">DM dépôt CELENE devoir-PDF </v>
      </c>
      <c r="AF59" s="1056">
        <f>IF('M3C 2020-21 Histoir OR hypotez1'!AF153="","",'M3C 2020-21 Histoir OR hypotez1'!AF153)</f>
        <v>1</v>
      </c>
      <c r="AG59" s="660" t="str">
        <f>IF('M3C 2020-21 Histoir OR hypotez1'!AG153="","",'M3C 2020-21 Histoir OR hypotez1'!AG153)</f>
        <v>CT</v>
      </c>
      <c r="AH59" s="660" t="str">
        <f>IF('M3C 2020-21 Histoir OR hypotez1'!AH153="","",'M3C 2020-21 Histoir OR hypotez1'!AH153)</f>
        <v>Ecrit</v>
      </c>
      <c r="AI59" s="660" t="str">
        <f>IF('M3C 2020-21 Histoir OR hypotez1'!AI153="","",'M3C 2020-21 Histoir OR hypotez1'!AI153)</f>
        <v>1h30</v>
      </c>
      <c r="AJ59" s="402">
        <f>IF('M3C 2020-21 Histoir OR hypotez1'!AJ153="","",'M3C 2020-21 Histoir OR hypotez1'!AJ153)</f>
        <v>1</v>
      </c>
      <c r="AK59" s="1263"/>
      <c r="AL59" s="401" t="str">
        <f>IF('M3C 2020-21 Histoir OR hypotez1'!AK153="","",'M3C 2020-21 Histoir OR hypotez1'!AK153)</f>
        <v>CT</v>
      </c>
      <c r="AM59" s="401" t="str">
        <f>IF('M3C 2020-21 Histoir OR hypotez1'!AL153="","",'M3C 2020-21 Histoir OR hypotez1'!AL153)</f>
        <v>Ecrit</v>
      </c>
      <c r="AN59" s="401" t="str">
        <f>IF('M3C 2020-21 Histoir OR hypotez1'!AM153="","",'M3C 2020-21 Histoir OR hypotez1'!AM153)</f>
        <v>1h30</v>
      </c>
      <c r="AO59" s="875" t="str">
        <f>IF('M3C 2020-21 Histoir OR hypotez1'!AN153="","",'M3C 2020-21 Histoir OR hypotez1'!AN153)</f>
        <v>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v>
      </c>
    </row>
    <row r="60" spans="1:247" ht="12" customHeight="1" x14ac:dyDescent="0.2">
      <c r="A60" s="801"/>
      <c r="B60" s="1546"/>
      <c r="C60" s="1617"/>
      <c r="D60" s="1568"/>
      <c r="E60" s="1568"/>
      <c r="F60" s="1618"/>
      <c r="G60" s="1618"/>
      <c r="H60" s="1593"/>
      <c r="I60" s="1568"/>
      <c r="J60" s="1568"/>
      <c r="K60" s="1571"/>
      <c r="L60" s="1594"/>
      <c r="M60" s="1619"/>
      <c r="N60" s="1571"/>
      <c r="O60" s="1571"/>
      <c r="P60" s="1413"/>
      <c r="Q60" s="1413"/>
      <c r="R60" s="1571"/>
      <c r="S60" s="1647"/>
      <c r="T60" s="1686"/>
      <c r="U60" s="1687"/>
      <c r="V60" s="1214"/>
      <c r="W60" s="806"/>
      <c r="X60" s="806"/>
      <c r="Y60" s="792"/>
      <c r="Z60" s="793"/>
      <c r="AA60" s="790"/>
      <c r="AB60" s="790"/>
      <c r="AC60" s="1271"/>
      <c r="AD60" s="1303"/>
      <c r="AE60" s="1304"/>
      <c r="AF60" s="1214"/>
      <c r="AG60" s="788"/>
      <c r="AH60" s="788"/>
      <c r="AI60" s="788"/>
      <c r="AJ60" s="793"/>
      <c r="AK60" s="1266"/>
      <c r="AL60" s="790"/>
      <c r="AM60" s="790"/>
      <c r="AN60" s="756"/>
      <c r="AO60" s="753"/>
    </row>
    <row r="61" spans="1:247" s="521" customFormat="1" ht="28.5" customHeight="1" x14ac:dyDescent="0.2">
      <c r="A61" s="794" t="s">
        <v>1082</v>
      </c>
      <c r="B61" s="1547" t="s">
        <v>1081</v>
      </c>
      <c r="C61" s="1575" t="str">
        <f>+'M3C 2020-21 Histoir OR hypotez1'!C136</f>
        <v>Choix langue vivante S4</v>
      </c>
      <c r="D61" s="1576"/>
      <c r="E61" s="1577" t="s">
        <v>130</v>
      </c>
      <c r="F61" s="1576"/>
      <c r="G61" s="1578" t="s">
        <v>41</v>
      </c>
      <c r="H61" s="1579" t="s">
        <v>932</v>
      </c>
      <c r="I61" s="1580">
        <v>2</v>
      </c>
      <c r="J61" s="1580">
        <v>2</v>
      </c>
      <c r="K61" s="1580"/>
      <c r="L61" s="1581"/>
      <c r="M61" s="1582"/>
      <c r="N61" s="1583"/>
      <c r="O61" s="1583"/>
      <c r="P61" s="1583"/>
      <c r="Q61" s="1583"/>
      <c r="R61" s="1584"/>
      <c r="S61" s="1648"/>
      <c r="T61" s="1669"/>
      <c r="U61" s="1670"/>
      <c r="V61" s="1215"/>
      <c r="W61" s="800"/>
      <c r="X61" s="800"/>
      <c r="Y61" s="533"/>
      <c r="Z61" s="534"/>
      <c r="AA61" s="534"/>
      <c r="AB61" s="534"/>
      <c r="AC61" s="1272"/>
      <c r="AD61" s="1299"/>
      <c r="AE61" s="1300"/>
      <c r="AF61" s="1274"/>
      <c r="AG61" s="534"/>
      <c r="AH61" s="534"/>
      <c r="AI61" s="535"/>
      <c r="AJ61" s="534"/>
      <c r="AK61" s="1264"/>
      <c r="AL61" s="534"/>
      <c r="AM61" s="534"/>
      <c r="AN61" s="757"/>
      <c r="AO61" s="754"/>
    </row>
    <row r="62" spans="1:247" ht="65.25" customHeight="1" x14ac:dyDescent="0.2">
      <c r="A62" s="815"/>
      <c r="B62" s="1541" t="s">
        <v>425</v>
      </c>
      <c r="C62" s="1597" t="str">
        <f>IF('M3C 2020-21 Histoir OR hypotez1'!C138="","",'M3C 2020-21 Histoir OR hypotez1'!C138)</f>
        <v>Anglais S4</v>
      </c>
      <c r="D62" s="1568" t="s">
        <v>1040</v>
      </c>
      <c r="E62" s="1565" t="s">
        <v>675</v>
      </c>
      <c r="F62" s="1566" t="s">
        <v>290</v>
      </c>
      <c r="G62" s="1564" t="str">
        <f>IF('M3C 2020-21 Histoir OR hypotez1'!G138="","",'M3C 2020-21 Histoir OR hypotez1'!G138)</f>
        <v>LLCER</v>
      </c>
      <c r="H62" s="1593"/>
      <c r="I62" s="1568">
        <v>2</v>
      </c>
      <c r="J62" s="1568">
        <v>2</v>
      </c>
      <c r="K62" s="1573" t="str">
        <f>IF('M3C 2020-21 Histoir OR hypotez1'!K138="","",'M3C 2020-21 Histoir OR hypotez1'!K138)</f>
        <v>SOTTEAU Emilie</v>
      </c>
      <c r="L62" s="1570">
        <f>IF('M3C 2020-21 Histoir OR hypotez1'!L138="","",'M3C 2020-21 Histoir OR hypotez1'!L138)</f>
        <v>11</v>
      </c>
      <c r="M62" s="1595">
        <v>20</v>
      </c>
      <c r="N62" s="1571" t="str">
        <f>IF('M3C 2020-21 Histoir OR hypotez1'!N138="","",'M3C 2020-21 Histoir OR hypotez1'!N138)</f>
        <v/>
      </c>
      <c r="O62" s="1571"/>
      <c r="P62" s="1571">
        <f>IF('M3C 2020-21 Histoir OR hypotez1'!P138="","",'M3C 2020-21 Histoir OR hypotez1'!P138)</f>
        <v>18</v>
      </c>
      <c r="Q62" s="1571"/>
      <c r="R62" s="1571" t="str">
        <f>IF('M3C 2020-21 Histoir OR hypotez1'!R138="","",'M3C 2020-21 Histoir OR hypotez1'!R138)</f>
        <v/>
      </c>
      <c r="S62" s="1647" t="str">
        <f>IF('M3C 2020-21 Histoir OR hypotez1'!S138="","",'M3C 2020-21 Histoir OR hypotez1'!S138)</f>
        <v/>
      </c>
      <c r="T62" s="1495" t="str">
        <f>+$T$16</f>
        <v>100% CC ecrit et/ou oral en présentiel  ou en ligne temps limité</v>
      </c>
      <c r="U62" s="1677" t="str">
        <f>+$U$16</f>
        <v>100% CT écrit et/ou oral en presentiel ou ligne en temps limité  (écrit =2h ou oral 15mins)</v>
      </c>
      <c r="V62" s="1056">
        <f>IF('M3C 2020-21 Histoir OR hypotez1'!V138="","",'M3C 2020-21 Histoir OR hypotez1'!V138)</f>
        <v>1</v>
      </c>
      <c r="W62" s="660" t="str">
        <f>IF('M3C 2020-21 Histoir OR hypotez1'!W138="","",'M3C 2020-21 Histoir OR hypotez1'!W138)</f>
        <v>CC</v>
      </c>
      <c r="X62" s="660" t="str">
        <f>IF('M3C 2020-21 Histoir OR hypotez1'!X138="","",'M3C 2020-21 Histoir OR hypotez1'!X138)</f>
        <v>écrit et Oral</v>
      </c>
      <c r="Y62" s="660" t="str">
        <f>IF('M3C 2020-21 Histoir OR hypotez1'!Y138="","",'M3C 2020-21 Histoir OR hypotez1'!Y138)</f>
        <v/>
      </c>
      <c r="Z62" s="402">
        <f>IF('M3C 2020-21 Histoir OR hypotez1'!Z138="","",'M3C 2020-21 Histoir OR hypotez1'!Z138)</f>
        <v>1</v>
      </c>
      <c r="AA62" s="401" t="str">
        <f>IF('M3C 2020-21 Histoir OR hypotez1'!AA138="","",'M3C 2020-21 Histoir OR hypotez1'!AA138)</f>
        <v>CT</v>
      </c>
      <c r="AB62" s="401" t="str">
        <f>IF('M3C 2020-21 Histoir OR hypotez1'!AB138="","",'M3C 2020-21 Histoir OR hypotez1'!AB138)</f>
        <v>écrit</v>
      </c>
      <c r="AC62" s="1271" t="str">
        <f>IF('M3C 2020-21 Histoir OR hypotez1'!AC138="","",'M3C 2020-21 Histoir OR hypotez1'!AC138)</f>
        <v>2h00</v>
      </c>
      <c r="AD62" s="1324" t="str">
        <f>+$AD$16</f>
        <v>DM sans temps limité, 
dépôt sujet sur CELENE le xx/06,
copie à rendre au plus tard le xx/06 sur mon adresse email emiliejanton@yahoo.fr, cmasarrre@yahoo.fr</v>
      </c>
      <c r="AE62" s="1711" t="str">
        <f t="shared" ref="AE62:AE63" si="10">+AD62</f>
        <v>DM sans temps limité, 
dépôt sujet sur CELENE le xx/06,
copie à rendre au plus tard le xx/06 sur mon adresse email emiliejanton@yahoo.fr, cmasarrre@yahoo.fr</v>
      </c>
      <c r="AF62" s="1056">
        <f>IF('M3C 2020-21 Histoir OR hypotez1'!AF138="","",'M3C 2020-21 Histoir OR hypotez1'!AF138)</f>
        <v>1</v>
      </c>
      <c r="AG62" s="660" t="str">
        <f>IF('M3C 2020-21 Histoir OR hypotez1'!AG138="","",'M3C 2020-21 Histoir OR hypotez1'!AG138)</f>
        <v>CT</v>
      </c>
      <c r="AH62" s="660" t="str">
        <f>IF('M3C 2020-21 Histoir OR hypotez1'!AH138="","",'M3C 2020-21 Histoir OR hypotez1'!AH138)</f>
        <v>écrit</v>
      </c>
      <c r="AI62" s="660" t="str">
        <f>IF('M3C 2020-21 Histoir OR hypotez1'!AI138="","",'M3C 2020-21 Histoir OR hypotez1'!AI138)</f>
        <v>2h00</v>
      </c>
      <c r="AJ62" s="402">
        <f>IF('M3C 2020-21 Histoir OR hypotez1'!AJ138="","",'M3C 2020-21 Histoir OR hypotez1'!AJ138)</f>
        <v>1</v>
      </c>
      <c r="AK62" s="1263"/>
      <c r="AL62" s="401" t="str">
        <f>IF('M3C 2020-21 Histoir OR hypotez1'!AK138="","",'M3C 2020-21 Histoir OR hypotez1'!AK138)</f>
        <v>CT</v>
      </c>
      <c r="AM62" s="401" t="str">
        <f>IF('M3C 2020-21 Histoir OR hypotez1'!AL138="","",'M3C 2020-21 Histoir OR hypotez1'!AL138)</f>
        <v>écrit</v>
      </c>
      <c r="AN62" s="401" t="str">
        <f>IF('M3C 2020-21 Histoir OR hypotez1'!AM138="","",'M3C 2020-21 Histoir OR hypotez1'!AM138)</f>
        <v>2h00</v>
      </c>
      <c r="AO62" s="875" t="str">
        <f>IF('M3C 2020-21 Histoir OR hypotez1'!AN138="","",'M3C 2020-21 Histoir OR hypotez1'!AN138)</f>
        <v>Pratique orale et écrite de langue vivante non spécialiste.</v>
      </c>
    </row>
    <row r="63" spans="1:247" ht="43.5" customHeight="1" x14ac:dyDescent="0.2">
      <c r="A63" s="815"/>
      <c r="B63" s="1541" t="s">
        <v>426</v>
      </c>
      <c r="C63" s="1597" t="str">
        <f>IF('M3C 2020-21 Histoir OR hypotez1'!C139="","",'M3C 2020-21 Histoir OR hypotez1'!C139)</f>
        <v>Espagnol S4</v>
      </c>
      <c r="D63" s="1568" t="s">
        <v>1041</v>
      </c>
      <c r="E63" s="1565" t="s">
        <v>675</v>
      </c>
      <c r="F63" s="1566" t="s">
        <v>289</v>
      </c>
      <c r="G63" s="1564" t="str">
        <f>IF('M3C 2020-21 Histoir OR hypotez1'!G139="","",'M3C 2020-21 Histoir OR hypotez1'!G139)</f>
        <v>LLCER</v>
      </c>
      <c r="H63" s="1593"/>
      <c r="I63" s="1568">
        <v>2</v>
      </c>
      <c r="J63" s="1568">
        <v>2</v>
      </c>
      <c r="K63" s="1573" t="str">
        <f>IF('M3C 2020-21 Histoir OR hypotez1'!K139="","",'M3C 2020-21 Histoir OR hypotez1'!K139)</f>
        <v>EYMAR Marcos</v>
      </c>
      <c r="L63" s="1570">
        <f>IF('M3C 2020-21 Histoir OR hypotez1'!L139="","",'M3C 2020-21 Histoir OR hypotez1'!L139)</f>
        <v>14</v>
      </c>
      <c r="M63" s="1595">
        <v>4</v>
      </c>
      <c r="N63" s="1571" t="str">
        <f>IF('M3C 2020-21 Histoir OR hypotez1'!N139="","",'M3C 2020-21 Histoir OR hypotez1'!N139)</f>
        <v/>
      </c>
      <c r="O63" s="1571"/>
      <c r="P63" s="1571">
        <f>IF('M3C 2020-21 Histoir OR hypotez1'!P139="","",'M3C 2020-21 Histoir OR hypotez1'!P139)</f>
        <v>18</v>
      </c>
      <c r="Q63" s="1571"/>
      <c r="R63" s="1571" t="str">
        <f>IF('M3C 2020-21 Histoir OR hypotez1'!R139="","",'M3C 2020-21 Histoir OR hypotez1'!R139)</f>
        <v/>
      </c>
      <c r="S63" s="1647" t="str">
        <f>IF('M3C 2020-21 Histoir OR hypotez1'!S139="","",'M3C 2020-21 Histoir OR hypotez1'!S139)</f>
        <v/>
      </c>
      <c r="T63" s="1495" t="str">
        <f>+$T$17</f>
        <v>100% CC. 50% oral à distance, 50% DM écrit</v>
      </c>
      <c r="U63" s="1677" t="str">
        <f>+$U$17</f>
        <v>100% CT oral à distance</v>
      </c>
      <c r="V63" s="1056">
        <f>IF('M3C 2020-21 Histoir OR hypotez1'!V139="","",'M3C 2020-21 Histoir OR hypotez1'!V139)</f>
        <v>1</v>
      </c>
      <c r="W63" s="660" t="str">
        <f>IF('M3C 2020-21 Histoir OR hypotez1'!W139="","",'M3C 2020-21 Histoir OR hypotez1'!W139)</f>
        <v>CC</v>
      </c>
      <c r="X63" s="660" t="str">
        <f>IF('M3C 2020-21 Histoir OR hypotez1'!X139="","",'M3C 2020-21 Histoir OR hypotez1'!X139)</f>
        <v>écrit et Oral</v>
      </c>
      <c r="Y63" s="660" t="str">
        <f>IF('M3C 2020-21 Histoir OR hypotez1'!Y139="","",'M3C 2020-21 Histoir OR hypotez1'!Y139)</f>
        <v/>
      </c>
      <c r="Z63" s="402">
        <f>IF('M3C 2020-21 Histoir OR hypotez1'!Z139="","",'M3C 2020-21 Histoir OR hypotez1'!Z139)</f>
        <v>1</v>
      </c>
      <c r="AA63" s="401" t="str">
        <f>IF('M3C 2020-21 Histoir OR hypotez1'!AA139="","",'M3C 2020-21 Histoir OR hypotez1'!AA139)</f>
        <v>CT</v>
      </c>
      <c r="AB63" s="401" t="str">
        <f>IF('M3C 2020-21 Histoir OR hypotez1'!AB139="","",'M3C 2020-21 Histoir OR hypotez1'!AB139)</f>
        <v>écrit</v>
      </c>
      <c r="AC63" s="1271" t="str">
        <f>IF('M3C 2020-21 Histoir OR hypotez1'!AC139="","",'M3C 2020-21 Histoir OR hypotez1'!AC139)</f>
        <v>2h00</v>
      </c>
      <c r="AD63" s="1324" t="str">
        <f>+$AD$17</f>
        <v>100% CT oral à distance</v>
      </c>
      <c r="AE63" s="1711" t="str">
        <f t="shared" si="10"/>
        <v>100% CT oral à distance</v>
      </c>
      <c r="AF63" s="1056">
        <f>IF('M3C 2020-21 Histoir OR hypotez1'!AF139="","",'M3C 2020-21 Histoir OR hypotez1'!AF139)</f>
        <v>1</v>
      </c>
      <c r="AG63" s="660" t="str">
        <f>IF('M3C 2020-21 Histoir OR hypotez1'!AG139="","",'M3C 2020-21 Histoir OR hypotez1'!AG139)</f>
        <v>CT</v>
      </c>
      <c r="AH63" s="660" t="str">
        <f>IF('M3C 2020-21 Histoir OR hypotez1'!AH139="","",'M3C 2020-21 Histoir OR hypotez1'!AH139)</f>
        <v>écrit</v>
      </c>
      <c r="AI63" s="660" t="str">
        <f>IF('M3C 2020-21 Histoir OR hypotez1'!AI139="","",'M3C 2020-21 Histoir OR hypotez1'!AI139)</f>
        <v>2h00</v>
      </c>
      <c r="AJ63" s="402">
        <f>IF('M3C 2020-21 Histoir OR hypotez1'!AJ139="","",'M3C 2020-21 Histoir OR hypotez1'!AJ139)</f>
        <v>1</v>
      </c>
      <c r="AK63" s="1263"/>
      <c r="AL63" s="401" t="str">
        <f>IF('M3C 2020-21 Histoir OR hypotez1'!AK139="","",'M3C 2020-21 Histoir OR hypotez1'!AK139)</f>
        <v>CT</v>
      </c>
      <c r="AM63" s="401" t="str">
        <f>IF('M3C 2020-21 Histoir OR hypotez1'!AL139="","",'M3C 2020-21 Histoir OR hypotez1'!AL139)</f>
        <v>écrit</v>
      </c>
      <c r="AN63" s="401" t="str">
        <f>IF('M3C 2020-21 Histoir OR hypotez1'!AM139="","",'M3C 2020-21 Histoir OR hypotez1'!AM139)</f>
        <v>2h00</v>
      </c>
      <c r="AO63" s="875" t="str">
        <f>IF('M3C 2020-21 Histoir OR hypotez1'!AN139="","",'M3C 2020-21 Histoir OR hypotez1'!AN139)</f>
        <v>Pratique orale et écrite de langue vivante non spécialiste.</v>
      </c>
    </row>
    <row r="64" spans="1:247" ht="17.25" customHeight="1" x14ac:dyDescent="0.2">
      <c r="A64" s="779"/>
      <c r="B64" s="1548"/>
      <c r="C64" s="1597"/>
      <c r="D64" s="1568"/>
      <c r="E64" s="1565"/>
      <c r="F64" s="1618"/>
      <c r="G64" s="1564"/>
      <c r="H64" s="1593"/>
      <c r="I64" s="1568"/>
      <c r="J64" s="1568"/>
      <c r="K64" s="1573"/>
      <c r="L64" s="1570"/>
      <c r="M64" s="1595"/>
      <c r="N64" s="1571"/>
      <c r="O64" s="1571"/>
      <c r="P64" s="1571"/>
      <c r="Q64" s="1571"/>
      <c r="R64" s="1571"/>
      <c r="S64" s="1647"/>
      <c r="T64" s="1686"/>
      <c r="U64" s="1687"/>
      <c r="V64" s="1056"/>
      <c r="W64" s="788"/>
      <c r="X64" s="788"/>
      <c r="Y64" s="788"/>
      <c r="Z64" s="789"/>
      <c r="AA64" s="790"/>
      <c r="AB64" s="790"/>
      <c r="AC64" s="1271"/>
      <c r="AD64" s="1303"/>
      <c r="AE64" s="1304"/>
      <c r="AF64" s="1056"/>
      <c r="AG64" s="788"/>
      <c r="AH64" s="788"/>
      <c r="AI64" s="788"/>
      <c r="AJ64" s="789"/>
      <c r="AK64" s="1263"/>
      <c r="AL64" s="790"/>
      <c r="AM64" s="790"/>
      <c r="AN64" s="756"/>
      <c r="AO64" s="753"/>
    </row>
    <row r="65" spans="1:248" ht="57.75" customHeight="1" x14ac:dyDescent="0.2">
      <c r="A65" s="815"/>
      <c r="B65" s="1536" t="s">
        <v>998</v>
      </c>
      <c r="C65" s="1597" t="str">
        <f>IF('M3C 2020-21 Histoir OR hypotez1'!C148="","",'M3C 2020-21 Histoir OR hypotez1'!C148)</f>
        <v>Initiation à la numismatique ancienne</v>
      </c>
      <c r="D65" s="1568" t="s">
        <v>1048</v>
      </c>
      <c r="E65" s="1565" t="s">
        <v>130</v>
      </c>
      <c r="F65" s="1566"/>
      <c r="G65" s="1564" t="s">
        <v>22</v>
      </c>
      <c r="H65" s="1593"/>
      <c r="I65" s="1568">
        <v>3</v>
      </c>
      <c r="J65" s="1568">
        <v>3</v>
      </c>
      <c r="K65" s="1574" t="str">
        <f>IF('M3C 2020-21 Histoir OR hypotez1'!K148="","",'M3C 2020-21 Histoir OR hypotez1'!K148)</f>
        <v>PERRIER Amélie</v>
      </c>
      <c r="L65" s="1570" t="str">
        <f>IF('M3C 2020-21 Histoir OR hypotez1'!L148="","",'M3C 2020-21 Histoir OR hypotez1'!L148)</f>
        <v>21</v>
      </c>
      <c r="M65" s="1595">
        <v>21</v>
      </c>
      <c r="N65" s="1571">
        <f>IF('M3C 2020-21 Histoir OR hypotez1'!N148="","",'M3C 2020-21 Histoir OR hypotez1'!N148)</f>
        <v>8</v>
      </c>
      <c r="O65" s="1571"/>
      <c r="P65" s="1571">
        <f>IF('M3C 2020-21 Histoir OR hypotez1'!P148="","",'M3C 2020-21 Histoir OR hypotez1'!P148)</f>
        <v>12</v>
      </c>
      <c r="Q65" s="1571"/>
      <c r="R65" s="1571" t="str">
        <f>IF('M3C 2020-21 Histoir OR hypotez1'!R148="","",'M3C 2020-21 Histoir OR hypotez1'!R148)</f>
        <v/>
      </c>
      <c r="S65" s="1647" t="str">
        <f>IF('M3C 2020-21 Histoir OR hypotez1'!S148="","",'M3C 2020-21 Histoir OR hypotez1'!S148)</f>
        <v/>
      </c>
      <c r="T65" s="1495" t="str">
        <f>+'M3C 2020-21 Histoir OR hypotez2'!T148</f>
        <v xml:space="preserve">50% CC + 50%CT
CT = DM devoir maison
dépôt sujet et restitution sur CELENE </v>
      </c>
      <c r="U65" s="1677" t="str">
        <f>+'M3C 2020-21 Histoir OR hypotez2'!U148</f>
        <v xml:space="preserve">100% CT = DM devoir maison en temps libre
plusieurs  jours pour composer
dépôt sujet et restitution copie sur CELENE </v>
      </c>
      <c r="V65" s="1056" t="str">
        <f>IF('M3C 2020-21 Histoir OR hypotez1'!V148="","",'M3C 2020-21 Histoir OR hypotez1'!V148)</f>
        <v>50% CC
50% CT</v>
      </c>
      <c r="W65" s="660" t="str">
        <f>IF('M3C 2020-21 Histoir OR hypotez1'!W148="","",'M3C 2020-21 Histoir OR hypotez1'!W148)</f>
        <v>Mixte</v>
      </c>
      <c r="X65" s="660" t="str">
        <f>IF('M3C 2020-21 Histoir OR hypotez1'!X148="","",'M3C 2020-21 Histoir OR hypotez1'!X148)</f>
        <v>écrit</v>
      </c>
      <c r="Y65" s="660" t="str">
        <f>IF('M3C 2020-21 Histoir OR hypotez1'!Y148="","",'M3C 2020-21 Histoir OR hypotez1'!Y148)</f>
        <v>CC : 2 min 1h00
CT : 3h00</v>
      </c>
      <c r="Z65" s="402">
        <f>IF('M3C 2020-21 Histoir OR hypotez1'!Z148="","",'M3C 2020-21 Histoir OR hypotez1'!Z148)</f>
        <v>1</v>
      </c>
      <c r="AA65" s="401" t="str">
        <f>IF('M3C 2020-21 Histoir OR hypotez1'!AA148="","",'M3C 2020-21 Histoir OR hypotez1'!AA148)</f>
        <v>CT</v>
      </c>
      <c r="AB65" s="401" t="str">
        <f>IF('M3C 2020-21 Histoir OR hypotez1'!AB148="","",'M3C 2020-21 Histoir OR hypotez1'!AB148)</f>
        <v>écrit</v>
      </c>
      <c r="AC65" s="1271" t="str">
        <f>IF('M3C 2020-21 Histoir OR hypotez1'!AC148="","",'M3C 2020-21 Histoir OR hypotez1'!AC148)</f>
        <v>3h00</v>
      </c>
      <c r="AD65" s="1324" t="str">
        <f>+'M3C 2020-21 Histoir OR hypotez2'!AD148</f>
        <v xml:space="preserve">100% CT = DM devoir maison en temps libre
plusieurs  jours pour composer
dépôt sujet et restitution copie sur CELENE </v>
      </c>
      <c r="AE65" s="1712" t="str">
        <f t="shared" ref="AE65:AE68" si="11">+AD65</f>
        <v xml:space="preserve">100% CT = DM devoir maison en temps libre
plusieurs  jours pour composer
dépôt sujet et restitution copie sur CELENE </v>
      </c>
      <c r="AF65" s="1056">
        <f>IF('M3C 2020-21 Histoir OR hypotez1'!AF148="","",'M3C 2020-21 Histoir OR hypotez1'!AF148)</f>
        <v>1</v>
      </c>
      <c r="AG65" s="660" t="str">
        <f>IF('M3C 2020-21 Histoir OR hypotez1'!AG148="","",'M3C 2020-21 Histoir OR hypotez1'!AG148)</f>
        <v>CT</v>
      </c>
      <c r="AH65" s="660" t="str">
        <f>IF('M3C 2020-21 Histoir OR hypotez1'!AH148="","",'M3C 2020-21 Histoir OR hypotez1'!AH148)</f>
        <v>écrit</v>
      </c>
      <c r="AI65" s="660" t="str">
        <f>IF('M3C 2020-21 Histoir OR hypotez1'!AI148="","",'M3C 2020-21 Histoir OR hypotez1'!AI148)</f>
        <v>3h00</v>
      </c>
      <c r="AJ65" s="402">
        <f>IF('M3C 2020-21 Histoir OR hypotez1'!AJ148="","",'M3C 2020-21 Histoir OR hypotez1'!AJ148)</f>
        <v>1</v>
      </c>
      <c r="AK65" s="1263"/>
      <c r="AL65" s="401" t="str">
        <f>IF('M3C 2020-21 Histoir OR hypotez1'!AK148="","",'M3C 2020-21 Histoir OR hypotez1'!AK148)</f>
        <v>CT</v>
      </c>
      <c r="AM65" s="401" t="str">
        <f>IF('M3C 2020-21 Histoir OR hypotez1'!AL148="","",'M3C 2020-21 Histoir OR hypotez1'!AL148)</f>
        <v>écrit</v>
      </c>
      <c r="AN65" s="401" t="str">
        <f>IF('M3C 2020-21 Histoir OR hypotez1'!AM148="","",'M3C 2020-21 Histoir OR hypotez1'!AM148)</f>
        <v>3h00</v>
      </c>
      <c r="AO65" s="875" t="str">
        <f>IF('M3C 2020-21 Histoir OR hypotez1'!AN148="","",'M3C 2020-21 Histoir OR hypotez1'!AN148)</f>
        <v>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v>
      </c>
    </row>
    <row r="66" spans="1:248" ht="43.5" customHeight="1" x14ac:dyDescent="0.2">
      <c r="A66" s="815"/>
      <c r="B66" s="1536" t="s">
        <v>427</v>
      </c>
      <c r="C66" s="1597" t="str">
        <f>IF('M3C 2020-21 Histoir OR hypotez1'!C151="","",'M3C 2020-21 Histoir OR hypotez1'!C151)</f>
        <v>Populations : dynamiques et enjeux (CM)</v>
      </c>
      <c r="D66" s="1568" t="s">
        <v>1024</v>
      </c>
      <c r="E66" s="1565" t="s">
        <v>120</v>
      </c>
      <c r="F66" s="1566"/>
      <c r="G66" s="1564" t="s">
        <v>1126</v>
      </c>
      <c r="H66" s="1593"/>
      <c r="I66" s="1568">
        <v>2</v>
      </c>
      <c r="J66" s="1568">
        <v>2</v>
      </c>
      <c r="K66" s="1573" t="str">
        <f>IF('M3C 2020-21 Histoir OR hypotez1'!K151="","",'M3C 2020-21 Histoir OR hypotez1'!K151)</f>
        <v>MOINEAU Damien</v>
      </c>
      <c r="L66" s="1570" t="str">
        <f>IF('M3C 2020-21 Histoir OR hypotez1'!L151="","",'M3C 2020-21 Histoir OR hypotez1'!L151)</f>
        <v>19 et 23</v>
      </c>
      <c r="M66" s="1595">
        <v>25</v>
      </c>
      <c r="N66" s="1571">
        <f>IF('M3C 2020-21 Histoir OR hypotez1'!N151="","",'M3C 2020-21 Histoir OR hypotez1'!N151)</f>
        <v>15</v>
      </c>
      <c r="O66" s="1571"/>
      <c r="P66" s="1571" t="str">
        <f>IF('M3C 2020-21 Histoir OR hypotez1'!P151="","",'M3C 2020-21 Histoir OR hypotez1'!P151)</f>
        <v/>
      </c>
      <c r="Q66" s="1571"/>
      <c r="R66" s="1571" t="str">
        <f>IF('M3C 2020-21 Histoir OR hypotez1'!R151="","",'M3C 2020-21 Histoir OR hypotez1'!R151)</f>
        <v/>
      </c>
      <c r="S66" s="1647" t="str">
        <f>IF('M3C 2020-21 Histoir OR hypotez1'!S151="","",'M3C 2020-21 Histoir OR hypotez1'!S151)</f>
        <v/>
      </c>
      <c r="T66" s="1495" t="s">
        <v>1132</v>
      </c>
      <c r="U66" s="1677" t="s">
        <v>1132</v>
      </c>
      <c r="V66" s="1056">
        <f>IF('M3C 2020-21 Histoir OR hypotez1'!V151="","",'M3C 2020-21 Histoir OR hypotez1'!V151)</f>
        <v>1</v>
      </c>
      <c r="W66" s="660" t="str">
        <f>IF('M3C 2020-21 Histoir OR hypotez1'!W151="","",'M3C 2020-21 Histoir OR hypotez1'!W151)</f>
        <v>CT</v>
      </c>
      <c r="X66" s="660" t="str">
        <f>IF('M3C 2020-21 Histoir OR hypotez1'!X151="","",'M3C 2020-21 Histoir OR hypotez1'!X151)</f>
        <v>écrit</v>
      </c>
      <c r="Y66" s="660" t="str">
        <f>IF('M3C 2020-21 Histoir OR hypotez1'!Y151="","",'M3C 2020-21 Histoir OR hypotez1'!Y151)</f>
        <v>2h00</v>
      </c>
      <c r="Z66" s="402">
        <f>IF('M3C 2020-21 Histoir OR hypotez1'!Z151="","",'M3C 2020-21 Histoir OR hypotez1'!Z151)</f>
        <v>1</v>
      </c>
      <c r="AA66" s="401" t="str">
        <f>IF('M3C 2020-21 Histoir OR hypotez1'!AA151="","",'M3C 2020-21 Histoir OR hypotez1'!AA151)</f>
        <v>CT</v>
      </c>
      <c r="AB66" s="401" t="str">
        <f>IF('M3C 2020-21 Histoir OR hypotez1'!AB151="","",'M3C 2020-21 Histoir OR hypotez1'!AB151)</f>
        <v>écrit</v>
      </c>
      <c r="AC66" s="1271" t="str">
        <f>IF('M3C 2020-21 Histoir OR hypotez1'!AC151="","",'M3C 2020-21 Histoir OR hypotez1'!AC151)</f>
        <v>2h00</v>
      </c>
      <c r="AD66" s="1327" t="s">
        <v>1132</v>
      </c>
      <c r="AE66" s="1712" t="str">
        <f t="shared" si="11"/>
        <v>100% CT DOSSIER</v>
      </c>
      <c r="AF66" s="1056">
        <f>IF('M3C 2020-21 Histoir OR hypotez1'!AF151="","",'M3C 2020-21 Histoir OR hypotez1'!AF151)</f>
        <v>1</v>
      </c>
      <c r="AG66" s="660" t="str">
        <f>IF('M3C 2020-21 Histoir OR hypotez1'!AG151="","",'M3C 2020-21 Histoir OR hypotez1'!AG151)</f>
        <v>CT</v>
      </c>
      <c r="AH66" s="660" t="str">
        <f>IF('M3C 2020-21 Histoir OR hypotez1'!AH151="","",'M3C 2020-21 Histoir OR hypotez1'!AH151)</f>
        <v>écrit</v>
      </c>
      <c r="AI66" s="660" t="str">
        <f>IF('M3C 2020-21 Histoir OR hypotez1'!AI151="","",'M3C 2020-21 Histoir OR hypotez1'!AI151)</f>
        <v>2h00</v>
      </c>
      <c r="AJ66" s="402">
        <f>IF('M3C 2020-21 Histoir OR hypotez1'!AJ151="","",'M3C 2020-21 Histoir OR hypotez1'!AJ151)</f>
        <v>1</v>
      </c>
      <c r="AK66" s="1263"/>
      <c r="AL66" s="401" t="str">
        <f>IF('M3C 2020-21 Histoir OR hypotez1'!AK151="","",'M3C 2020-21 Histoir OR hypotez1'!AK151)</f>
        <v>CT</v>
      </c>
      <c r="AM66" s="401" t="str">
        <f>IF('M3C 2020-21 Histoir OR hypotez1'!AL151="","",'M3C 2020-21 Histoir OR hypotez1'!AL151)</f>
        <v>écrit</v>
      </c>
      <c r="AN66" s="401" t="str">
        <f>IF('M3C 2020-21 Histoir OR hypotez1'!AM151="","",'M3C 2020-21 Histoir OR hypotez1'!AM151)</f>
        <v>2h00</v>
      </c>
      <c r="AO66" s="875" t="str">
        <f>IF('M3C 2020-21 Histoir OR hypotez1'!AN151="","",'M3C 2020-21 Histoir OR hypotez1'!AN151)</f>
        <v>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v>
      </c>
    </row>
    <row r="67" spans="1:248" ht="57.75" customHeight="1" x14ac:dyDescent="0.2">
      <c r="A67" s="815"/>
      <c r="B67" s="1536" t="s">
        <v>424</v>
      </c>
      <c r="C67" s="1597" t="str">
        <f>IF('M3C 2020-21 Histoir OR hypotez1'!C156="","",'M3C 2020-21 Histoir OR hypotez1'!C156)</f>
        <v>Histoire de l’écrit</v>
      </c>
      <c r="D67" s="1568" t="s">
        <v>1047</v>
      </c>
      <c r="E67" s="1565" t="s">
        <v>120</v>
      </c>
      <c r="F67" s="1566"/>
      <c r="G67" s="1564" t="s">
        <v>22</v>
      </c>
      <c r="H67" s="1593"/>
      <c r="I67" s="1568">
        <v>3</v>
      </c>
      <c r="J67" s="1568">
        <v>3</v>
      </c>
      <c r="K67" s="1574" t="str">
        <f>IF('M3C 2020-21 Histoir OR hypotez1'!K156="","",'M3C 2020-21 Histoir OR hypotez1'!K156)</f>
        <v>SENSEBY Chantal PERRIER Amélie</v>
      </c>
      <c r="L67" s="1570" t="str">
        <f>IF('M3C 2020-21 Histoir OR hypotez1'!L156="","",'M3C 2020-21 Histoir OR hypotez1'!L156)</f>
        <v>21 et 22</v>
      </c>
      <c r="M67" s="1595">
        <v>25</v>
      </c>
      <c r="N67" s="1571">
        <f>IF('M3C 2020-21 Histoir OR hypotez1'!N156="","",'M3C 2020-21 Histoir OR hypotez1'!N156)</f>
        <v>18</v>
      </c>
      <c r="O67" s="1571"/>
      <c r="P67" s="1571">
        <f>IF('M3C 2020-21 Histoir OR hypotez1'!P156="","",'M3C 2020-21 Histoir OR hypotez1'!P156)</f>
        <v>8</v>
      </c>
      <c r="Q67" s="1571"/>
      <c r="R67" s="1571" t="str">
        <f>IF('M3C 2020-21 Histoir OR hypotez1'!R156="","",'M3C 2020-21 Histoir OR hypotez1'!R156)</f>
        <v/>
      </c>
      <c r="S67" s="1647" t="str">
        <f>IF('M3C 2020-21 Histoir OR hypotez1'!S156="","",'M3C 2020-21 Histoir OR hypotez1'!S156)</f>
        <v/>
      </c>
      <c r="T67" s="1495" t="str">
        <f>+'M3C 2020-21 Histoir OR hypotez2'!T156</f>
        <v>100% CT = DM devoir maison en temps libre
dépôt sujet et copies sur CELENE</v>
      </c>
      <c r="U67" s="1677" t="str">
        <f>+'M3C 2020-21 Histoir OR hypotez2'!U156</f>
        <v>100% CT = DM devoir maison en temps libre
dépôt sujet et copies sur CELENE</v>
      </c>
      <c r="V67" s="1056">
        <f>IF('M3C 2020-21 Histoir OR hypotez1'!V156="","",'M3C 2020-21 Histoir OR hypotez1'!V156)</f>
        <v>1</v>
      </c>
      <c r="W67" s="660" t="str">
        <f>IF('M3C 2020-21 Histoir OR hypotez1'!W156="","",'M3C 2020-21 Histoir OR hypotez1'!W156)</f>
        <v>CT</v>
      </c>
      <c r="X67" s="660" t="str">
        <f>IF('M3C 2020-21 Histoir OR hypotez1'!X156="","",'M3C 2020-21 Histoir OR hypotez1'!X156)</f>
        <v>oral</v>
      </c>
      <c r="Y67" s="660" t="str">
        <f>IF('M3C 2020-21 Histoir OR hypotez1'!Y156="","",'M3C 2020-21 Histoir OR hypotez1'!Y156)</f>
        <v>20 min</v>
      </c>
      <c r="Z67" s="402">
        <f>IF('M3C 2020-21 Histoir OR hypotez1'!Z156="","",'M3C 2020-21 Histoir OR hypotez1'!Z156)</f>
        <v>1</v>
      </c>
      <c r="AA67" s="401" t="str">
        <f>IF('M3C 2020-21 Histoir OR hypotez1'!AA156="","",'M3C 2020-21 Histoir OR hypotez1'!AA156)</f>
        <v>CT</v>
      </c>
      <c r="AB67" s="401" t="str">
        <f>IF('M3C 2020-21 Histoir OR hypotez1'!AB156="","",'M3C 2020-21 Histoir OR hypotez1'!AB156)</f>
        <v>oral</v>
      </c>
      <c r="AC67" s="1271" t="str">
        <f>IF('M3C 2020-21 Histoir OR hypotez1'!AC156="","",'M3C 2020-21 Histoir OR hypotez1'!AC156)</f>
        <v>20 min</v>
      </c>
      <c r="AD67" s="1324" t="str">
        <f>+'M3C 2020-21 Histoir OR hypotez2'!AD156</f>
        <v>100% CT= DM devoir maison en temps libre
plusieurs  jours pour composer
dépôt sujet et copies sur CELENE</v>
      </c>
      <c r="AE67" s="1712" t="str">
        <f t="shared" si="11"/>
        <v>100% CT= DM devoir maison en temps libre
plusieurs  jours pour composer
dépôt sujet et copies sur CELENE</v>
      </c>
      <c r="AF67" s="1056">
        <f>IF('M3C 2020-21 Histoir OR hypotez1'!AF156="","",'M3C 2020-21 Histoir OR hypotez1'!AF156)</f>
        <v>1</v>
      </c>
      <c r="AG67" s="660" t="str">
        <f>IF('M3C 2020-21 Histoir OR hypotez1'!AG156="","",'M3C 2020-21 Histoir OR hypotez1'!AG156)</f>
        <v>CT</v>
      </c>
      <c r="AH67" s="660" t="str">
        <f>IF('M3C 2020-21 Histoir OR hypotez1'!AH156="","",'M3C 2020-21 Histoir OR hypotez1'!AH156)</f>
        <v>oral</v>
      </c>
      <c r="AI67" s="660" t="str">
        <f>IF('M3C 2020-21 Histoir OR hypotez1'!AI156="","",'M3C 2020-21 Histoir OR hypotez1'!AI156)</f>
        <v>20 min</v>
      </c>
      <c r="AJ67" s="402">
        <f>IF('M3C 2020-21 Histoir OR hypotez1'!AJ156="","",'M3C 2020-21 Histoir OR hypotez1'!AJ156)</f>
        <v>1</v>
      </c>
      <c r="AK67" s="1263"/>
      <c r="AL67" s="401" t="str">
        <f>IF('M3C 2020-21 Histoir OR hypotez1'!AK156="","",'M3C 2020-21 Histoir OR hypotez1'!AK156)</f>
        <v>CT</v>
      </c>
      <c r="AM67" s="401" t="str">
        <f>IF('M3C 2020-21 Histoir OR hypotez1'!AL156="","",'M3C 2020-21 Histoir OR hypotez1'!AL156)</f>
        <v>oral</v>
      </c>
      <c r="AN67" s="401" t="str">
        <f>IF('M3C 2020-21 Histoir OR hypotez1'!AM156="","",'M3C 2020-21 Histoir OR hypotez1'!AM156)</f>
        <v>20 min</v>
      </c>
      <c r="AO67" s="875" t="str">
        <f>IF('M3C 2020-21 Histoir OR hypotez1'!AN156="","",'M3C 2020-21 Histoir OR hypotez1'!AN156)</f>
        <v>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v>
      </c>
    </row>
    <row r="68" spans="1:248" ht="57.75" customHeight="1" x14ac:dyDescent="0.2">
      <c r="A68" s="294"/>
      <c r="B68" s="1548" t="s">
        <v>997</v>
      </c>
      <c r="C68" s="1592" t="s">
        <v>206</v>
      </c>
      <c r="D68" s="1568" t="s">
        <v>1046</v>
      </c>
      <c r="E68" s="1568" t="s">
        <v>120</v>
      </c>
      <c r="F68" s="1620"/>
      <c r="G68" s="1568" t="s">
        <v>22</v>
      </c>
      <c r="H68" s="1593"/>
      <c r="I68" s="1568">
        <v>2</v>
      </c>
      <c r="J68" s="1568">
        <v>2</v>
      </c>
      <c r="K68" s="1621" t="str">
        <f>+'M3C 2020-21 Histoir OR hypotez1'!K197</f>
        <v>FAURE Philippe</v>
      </c>
      <c r="L68" s="1622" t="str">
        <f>+'M3C 2020-21 Histoir OR hypotez1'!L197</f>
        <v>21-22</v>
      </c>
      <c r="M68" s="1595">
        <v>25</v>
      </c>
      <c r="N68" s="1571" t="str">
        <f>IF('M3C 2020-21 Histoir OR hypotez1'!N197="","",'M3C 2020-21 Histoir OR hypotez1'!N197)</f>
        <v/>
      </c>
      <c r="O68" s="1571"/>
      <c r="P68" s="1571">
        <f>IF('M3C 2020-21 Histoir OR hypotez1'!P197="","",'M3C 2020-21 Histoir OR hypotez1'!P197)</f>
        <v>24</v>
      </c>
      <c r="Q68" s="1571"/>
      <c r="R68" s="1571" t="str">
        <f>IF('M3C 2020-21 Histoir OR hypotez1'!R197="","",'M3C 2020-21 Histoir OR hypotez1'!R197)</f>
        <v/>
      </c>
      <c r="S68" s="1647" t="str">
        <f>IF('M3C 2020-21 Histoir OR hypotez1'!S197="","",'M3C 2020-21 Histoir OR hypotez1'!S197)</f>
        <v/>
      </c>
      <c r="T68" s="1495" t="s">
        <v>1201</v>
      </c>
      <c r="U68" s="1677" t="s">
        <v>1201</v>
      </c>
      <c r="V68" s="1087" t="str">
        <f>IF('M3C 2020-21 Histoir OR hypotez1'!V197="","",'M3C 2020-21 Histoir OR hypotez1'!V197)</f>
        <v>50%CC
50%CT</v>
      </c>
      <c r="W68" s="640" t="str">
        <f>IF('M3C 2020-21 Histoir OR hypotez1'!W197="","",'M3C 2020-21 Histoir OR hypotez1'!W197)</f>
        <v>Mixte</v>
      </c>
      <c r="X68" s="640" t="str">
        <f>IF('M3C 2020-21 Histoir OR hypotez1'!X197="","",'M3C 2020-21 Histoir OR hypotez1'!X197)</f>
        <v>écrit + oral</v>
      </c>
      <c r="Y68" s="640" t="str">
        <f>IF('M3C 2020-21 Histoir OR hypotez1'!Y197="","",'M3C 2020-21 Histoir OR hypotez1'!Y197)</f>
        <v>CC = oral-écrit 
CT = écrit 2h00</v>
      </c>
      <c r="Z68" s="400">
        <f>IF('M3C 2020-21 Histoir OR hypotez1'!Z197="","",'M3C 2020-21 Histoir OR hypotez1'!Z197)</f>
        <v>1</v>
      </c>
      <c r="AA68" s="386" t="str">
        <f>IF('M3C 2020-21 Histoir OR hypotez1'!AA197="","",'M3C 2020-21 Histoir OR hypotez1'!AA197)</f>
        <v>CT</v>
      </c>
      <c r="AB68" s="386" t="str">
        <f>IF('M3C 2020-21 Histoir OR hypotez1'!AB197="","",'M3C 2020-21 Histoir OR hypotez1'!AB197)</f>
        <v>écrit</v>
      </c>
      <c r="AC68" s="1291" t="str">
        <f>IF('M3C 2020-21 Histoir OR hypotez1'!AC197="","",'M3C 2020-21 Histoir OR hypotez1'!AC197)</f>
        <v>2h00</v>
      </c>
      <c r="AD68" s="1327" t="s">
        <v>1201</v>
      </c>
      <c r="AE68" s="1712" t="str">
        <f t="shared" si="11"/>
        <v>100% CT = DM: devoir maison en temps libre. Dépôt du sujet et de la copie sur CELENE</v>
      </c>
      <c r="AF68" s="1214">
        <f>IF('M3C 2020-21 Histoir OR hypotez1'!AF197="","",'M3C 2020-21 Histoir OR hypotez1'!AF197)</f>
        <v>1</v>
      </c>
      <c r="AG68" s="640" t="str">
        <f>IF('M3C 2020-21 Histoir OR hypotez1'!AG197="","",'M3C 2020-21 Histoir OR hypotez1'!AG197)</f>
        <v>CT</v>
      </c>
      <c r="AH68" s="640" t="str">
        <f>IF('M3C 2020-21 Histoir OR hypotez1'!AH197="","",'M3C 2020-21 Histoir OR hypotez1'!AH197)</f>
        <v>écrit</v>
      </c>
      <c r="AI68" s="640" t="str">
        <f>IF('M3C 2020-21 Histoir OR hypotez1'!AI197="","",'M3C 2020-21 Histoir OR hypotez1'!AI197)</f>
        <v>2h00</v>
      </c>
      <c r="AJ68" s="400">
        <f>IF('M3C 2020-21 Histoir OR hypotez1'!AJ197="","",'M3C 2020-21 Histoir OR hypotez1'!AJ197)</f>
        <v>1</v>
      </c>
      <c r="AK68" s="1266"/>
      <c r="AL68" s="386" t="str">
        <f>IF('M3C 2020-21 Histoir OR hypotez1'!AK197="","",'M3C 2020-21 Histoir OR hypotez1'!AK197)</f>
        <v>CT</v>
      </c>
      <c r="AM68" s="386" t="str">
        <f>IF('M3C 2020-21 Histoir OR hypotez1'!AL197="","",'M3C 2020-21 Histoir OR hypotez1'!AL197)</f>
        <v>écrit</v>
      </c>
      <c r="AN68" s="758" t="str">
        <f>IF('M3C 2020-21 Histoir OR hypotez1'!AM197="","",'M3C 2020-21 Histoir OR hypotez1'!AM197)</f>
        <v>2h00</v>
      </c>
      <c r="AO68" s="753" t="str">
        <f>IF('M3C 2020-21 Histoir OR hypotez1'!AN197="","",'M3C 2020-21 Histoir OR hypotez1'!AN197)</f>
        <v>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v>
      </c>
    </row>
    <row r="69" spans="1:248" ht="23.25" customHeight="1" x14ac:dyDescent="0.2">
      <c r="A69" s="334"/>
      <c r="B69" s="334"/>
      <c r="C69" s="1914" t="s">
        <v>292</v>
      </c>
      <c r="D69" s="1915"/>
      <c r="E69" s="1915"/>
      <c r="F69" s="1915"/>
      <c r="G69" s="1915"/>
      <c r="H69" s="1915"/>
      <c r="I69" s="1915"/>
      <c r="J69" s="1915"/>
      <c r="K69" s="1915"/>
      <c r="L69" s="1915"/>
      <c r="M69" s="1915"/>
      <c r="N69" s="1585">
        <f>SUM(N53:N68)</f>
        <v>137</v>
      </c>
      <c r="O69" s="1585"/>
      <c r="P69" s="1585">
        <f>SUM(P63:P68,P53:P58)</f>
        <v>125</v>
      </c>
      <c r="Q69" s="1585"/>
      <c r="R69" s="1585"/>
      <c r="S69" s="1649"/>
      <c r="T69" s="1673"/>
      <c r="U69" s="1674"/>
      <c r="V69" s="1891"/>
      <c r="W69" s="1889"/>
      <c r="X69" s="1889"/>
      <c r="Y69" s="1889"/>
      <c r="Z69" s="1889"/>
      <c r="AA69" s="1889"/>
      <c r="AB69" s="1889"/>
      <c r="AC69" s="1889"/>
      <c r="AD69" s="1916"/>
      <c r="AE69" s="1916"/>
      <c r="AF69" s="1889"/>
      <c r="AG69" s="1889"/>
      <c r="AH69" s="1889"/>
      <c r="AI69" s="1889"/>
      <c r="AJ69" s="810"/>
      <c r="AK69" s="1203"/>
      <c r="AL69" s="810"/>
      <c r="AM69" s="810"/>
      <c r="AN69" s="821"/>
      <c r="AO69" s="822"/>
    </row>
    <row r="70" spans="1:248" ht="23.25" customHeight="1" x14ac:dyDescent="0.2">
      <c r="A70" s="403"/>
      <c r="B70" s="1538"/>
      <c r="C70" s="1601"/>
      <c r="D70" s="1601"/>
      <c r="E70" s="1910" t="s">
        <v>273</v>
      </c>
      <c r="F70" s="1911"/>
      <c r="G70" s="1911"/>
      <c r="H70" s="1911"/>
      <c r="I70" s="1911"/>
      <c r="J70" s="1911"/>
      <c r="K70" s="1911"/>
      <c r="L70" s="1911"/>
      <c r="M70" s="1911"/>
      <c r="N70" s="1911"/>
      <c r="O70" s="1911"/>
      <c r="P70" s="1911"/>
      <c r="Q70" s="1911"/>
      <c r="R70" s="1911"/>
      <c r="S70" s="1912"/>
      <c r="T70" s="1688"/>
      <c r="U70" s="1689"/>
      <c r="V70" s="824"/>
      <c r="W70" s="824"/>
      <c r="X70" s="1884"/>
      <c r="Y70" s="1885"/>
      <c r="Z70" s="1885"/>
      <c r="AA70" s="1885"/>
      <c r="AB70" s="1885"/>
      <c r="AC70" s="1885"/>
      <c r="AD70" s="1913"/>
      <c r="AE70" s="1913"/>
      <c r="AF70" s="1885"/>
      <c r="AG70" s="1885"/>
      <c r="AH70" s="1885"/>
      <c r="AI70" s="1885"/>
      <c r="AJ70" s="1885"/>
      <c r="AK70" s="1886"/>
      <c r="AL70" s="1885"/>
      <c r="AM70" s="1887"/>
      <c r="AN70" s="825"/>
      <c r="AO70" s="826"/>
    </row>
    <row r="71" spans="1:248" ht="30.75" customHeight="1" x14ac:dyDescent="0.2">
      <c r="A71" s="827"/>
      <c r="B71" s="1543"/>
      <c r="C71" s="1602"/>
      <c r="D71" s="1602"/>
      <c r="E71" s="1602"/>
      <c r="F71" s="1602"/>
      <c r="G71" s="1602"/>
      <c r="H71" s="1602"/>
      <c r="I71" s="1602"/>
      <c r="J71" s="1602"/>
      <c r="K71" s="1602"/>
      <c r="L71" s="1603"/>
      <c r="M71" s="1604"/>
      <c r="N71" s="1602"/>
      <c r="O71" s="1602"/>
      <c r="P71" s="1602"/>
      <c r="Q71" s="1602"/>
      <c r="R71" s="1602"/>
      <c r="S71" s="1652"/>
      <c r="T71" s="1690"/>
      <c r="U71" s="1691"/>
      <c r="V71" s="828"/>
      <c r="W71" s="828"/>
      <c r="X71" s="828"/>
      <c r="Y71" s="828"/>
      <c r="Z71" s="828"/>
      <c r="AA71" s="828"/>
      <c r="AB71" s="828"/>
      <c r="AC71" s="828"/>
      <c r="AD71" s="828"/>
      <c r="AE71" s="828"/>
      <c r="AF71" s="828"/>
      <c r="AG71" s="828"/>
      <c r="AH71" s="828"/>
      <c r="AI71" s="828"/>
      <c r="AJ71" s="828"/>
      <c r="AK71" s="828"/>
      <c r="AL71" s="828"/>
      <c r="AM71" s="828"/>
      <c r="AN71" s="830"/>
      <c r="AO71" s="831"/>
    </row>
    <row r="72" spans="1:248" s="514" customFormat="1" ht="31.5" customHeight="1" x14ac:dyDescent="0.2">
      <c r="A72" s="506" t="s">
        <v>927</v>
      </c>
      <c r="B72" s="1540" t="s">
        <v>925</v>
      </c>
      <c r="C72" s="1555" t="s">
        <v>926</v>
      </c>
      <c r="D72" s="1556" t="s">
        <v>15</v>
      </c>
      <c r="E72" s="1557"/>
      <c r="F72" s="1555"/>
      <c r="G72" s="1555"/>
      <c r="H72" s="1558"/>
      <c r="I72" s="1555"/>
      <c r="J72" s="1555"/>
      <c r="K72" s="1555" t="s">
        <v>15</v>
      </c>
      <c r="L72" s="1559" t="s">
        <v>15</v>
      </c>
      <c r="M72" s="1560"/>
      <c r="N72" s="1561"/>
      <c r="O72" s="1561"/>
      <c r="P72" s="1561"/>
      <c r="Q72" s="1561"/>
      <c r="R72" s="1561"/>
      <c r="S72" s="1646"/>
      <c r="T72" s="1660"/>
      <c r="U72" s="1661"/>
      <c r="V72" s="1054"/>
      <c r="W72" s="507"/>
      <c r="X72" s="507"/>
      <c r="Y72" s="507"/>
      <c r="Z72" s="507"/>
      <c r="AA72" s="507"/>
      <c r="AB72" s="507"/>
      <c r="AC72" s="1174"/>
      <c r="AD72" s="1297"/>
      <c r="AE72" s="1298"/>
      <c r="AF72" s="1054"/>
      <c r="AG72" s="507"/>
      <c r="AH72" s="507"/>
      <c r="AI72" s="507"/>
      <c r="AJ72" s="507"/>
      <c r="AK72" s="1098"/>
      <c r="AL72" s="507"/>
      <c r="AM72" s="507"/>
      <c r="AN72" s="759"/>
      <c r="AO72" s="755"/>
      <c r="AP72" s="513"/>
      <c r="AQ72" s="513"/>
      <c r="AR72" s="513"/>
      <c r="AS72" s="513"/>
      <c r="AT72" s="513"/>
      <c r="AU72" s="513"/>
      <c r="AV72" s="513"/>
      <c r="AW72" s="513"/>
      <c r="AX72" s="513"/>
      <c r="AY72" s="513"/>
      <c r="AZ72" s="513"/>
      <c r="BA72" s="513"/>
      <c r="BB72" s="513"/>
      <c r="BC72" s="513"/>
      <c r="BD72" s="513"/>
      <c r="BE72" s="513"/>
      <c r="BF72" s="513"/>
      <c r="BG72" s="513"/>
      <c r="BH72" s="513"/>
      <c r="BI72" s="507"/>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c r="CK72" s="513"/>
      <c r="CL72" s="513"/>
      <c r="CM72" s="513"/>
      <c r="CN72" s="513"/>
      <c r="CO72" s="513"/>
      <c r="CP72" s="513"/>
      <c r="CQ72" s="513"/>
      <c r="CR72" s="513"/>
      <c r="CS72" s="513"/>
      <c r="CT72" s="513"/>
      <c r="CU72" s="513"/>
      <c r="CV72" s="513"/>
      <c r="CW72" s="513"/>
      <c r="CX72" s="513"/>
      <c r="CY72" s="513"/>
      <c r="CZ72" s="513"/>
      <c r="DA72" s="513"/>
      <c r="DB72" s="513"/>
      <c r="DC72" s="513"/>
      <c r="DD72" s="513"/>
      <c r="DE72" s="513"/>
      <c r="DF72" s="513"/>
      <c r="DG72" s="513"/>
      <c r="DH72" s="513"/>
      <c r="DI72" s="513"/>
      <c r="DJ72" s="513"/>
      <c r="DK72" s="513"/>
      <c r="DL72" s="513"/>
      <c r="DM72" s="513"/>
      <c r="DN72" s="513"/>
      <c r="DO72" s="513"/>
      <c r="DP72" s="513"/>
      <c r="DQ72" s="513"/>
      <c r="DR72" s="513"/>
      <c r="DS72" s="513"/>
      <c r="DT72" s="513"/>
      <c r="DU72" s="513"/>
      <c r="DV72" s="513"/>
      <c r="DW72" s="513"/>
      <c r="DX72" s="513"/>
      <c r="DY72" s="513"/>
      <c r="DZ72" s="513"/>
      <c r="EA72" s="513"/>
      <c r="EB72" s="513"/>
      <c r="EC72" s="513"/>
      <c r="ED72" s="513"/>
      <c r="EE72" s="513"/>
      <c r="EF72" s="513"/>
      <c r="EG72" s="513"/>
      <c r="EH72" s="513"/>
      <c r="EI72" s="513"/>
      <c r="EJ72" s="513"/>
      <c r="EK72" s="513"/>
      <c r="EL72" s="513"/>
      <c r="EM72" s="513"/>
      <c r="EN72" s="513"/>
      <c r="EO72" s="513"/>
      <c r="EP72" s="513"/>
      <c r="EQ72" s="513"/>
      <c r="ER72" s="513"/>
      <c r="ES72" s="513"/>
      <c r="ET72" s="513"/>
      <c r="EU72" s="513"/>
      <c r="EV72" s="513"/>
      <c r="EW72" s="513"/>
      <c r="EX72" s="513"/>
      <c r="EY72" s="513"/>
      <c r="EZ72" s="513"/>
      <c r="FA72" s="513"/>
      <c r="FB72" s="513"/>
      <c r="FC72" s="513"/>
      <c r="FD72" s="513"/>
      <c r="FE72" s="513"/>
      <c r="FF72" s="513"/>
      <c r="FG72" s="513"/>
      <c r="FH72" s="513"/>
      <c r="FI72" s="513"/>
      <c r="FJ72" s="513"/>
      <c r="FK72" s="513"/>
      <c r="FL72" s="513"/>
      <c r="FM72" s="513"/>
      <c r="FN72" s="513"/>
      <c r="FO72" s="513"/>
      <c r="FP72" s="513"/>
      <c r="FQ72" s="513"/>
      <c r="FR72" s="513"/>
      <c r="FS72" s="513"/>
      <c r="FT72" s="513"/>
      <c r="FU72" s="513"/>
      <c r="FV72" s="513"/>
      <c r="FW72" s="513"/>
      <c r="FX72" s="513"/>
      <c r="FY72" s="513"/>
      <c r="FZ72" s="513"/>
      <c r="GA72" s="513"/>
      <c r="GB72" s="513"/>
      <c r="GC72" s="513"/>
      <c r="GD72" s="513"/>
      <c r="GE72" s="513"/>
      <c r="GF72" s="513"/>
      <c r="GG72" s="513"/>
      <c r="GH72" s="513"/>
      <c r="GI72" s="513"/>
      <c r="GJ72" s="513"/>
      <c r="GK72" s="513"/>
      <c r="GL72" s="513"/>
      <c r="GM72" s="513"/>
      <c r="GN72" s="513"/>
      <c r="GO72" s="513"/>
      <c r="GP72" s="513"/>
      <c r="GQ72" s="513"/>
      <c r="GR72" s="513"/>
      <c r="GS72" s="513"/>
      <c r="GT72" s="513"/>
      <c r="GU72" s="513"/>
      <c r="GV72" s="513"/>
      <c r="GW72" s="513"/>
      <c r="GX72" s="513"/>
      <c r="GY72" s="513"/>
      <c r="GZ72" s="513"/>
      <c r="HA72" s="513"/>
      <c r="HB72" s="513"/>
      <c r="HC72" s="513"/>
      <c r="HD72" s="513"/>
      <c r="HE72" s="513"/>
      <c r="HF72" s="513"/>
      <c r="HG72" s="513"/>
      <c r="HH72" s="513"/>
      <c r="HI72" s="513"/>
      <c r="HJ72" s="513"/>
      <c r="HK72" s="513"/>
      <c r="HL72" s="513"/>
      <c r="HM72" s="513"/>
      <c r="HN72" s="513"/>
      <c r="HO72" s="513"/>
      <c r="HP72" s="513"/>
      <c r="HQ72" s="513"/>
      <c r="HR72" s="513"/>
      <c r="HS72" s="513"/>
      <c r="HT72" s="513"/>
      <c r="HU72" s="513"/>
      <c r="HV72" s="513"/>
      <c r="HW72" s="513"/>
      <c r="HX72" s="513"/>
      <c r="HY72" s="513"/>
      <c r="HZ72" s="513"/>
      <c r="IA72" s="513"/>
      <c r="IB72" s="513"/>
      <c r="IC72" s="513"/>
      <c r="ID72" s="513"/>
      <c r="IE72" s="513"/>
      <c r="IF72" s="513"/>
      <c r="IG72" s="513"/>
      <c r="IH72" s="513"/>
      <c r="II72" s="513"/>
      <c r="IJ72" s="513"/>
      <c r="IK72" s="513"/>
      <c r="IL72" s="513"/>
      <c r="IM72" s="513"/>
    </row>
    <row r="73" spans="1:248" s="514" customFormat="1" ht="31.5" customHeight="1" x14ac:dyDescent="0.2">
      <c r="A73" s="506" t="s">
        <v>1093</v>
      </c>
      <c r="B73" s="1540" t="s">
        <v>506</v>
      </c>
      <c r="C73" s="1555" t="s">
        <v>924</v>
      </c>
      <c r="D73" s="1556" t="s">
        <v>1060</v>
      </c>
      <c r="E73" s="1560" t="s">
        <v>683</v>
      </c>
      <c r="F73" s="1555"/>
      <c r="G73" s="1555"/>
      <c r="H73" s="1558"/>
      <c r="I73" s="1555"/>
      <c r="J73" s="1555"/>
      <c r="K73" s="1555" t="s">
        <v>15</v>
      </c>
      <c r="L73" s="1559" t="s">
        <v>15</v>
      </c>
      <c r="M73" s="1560"/>
      <c r="N73" s="1561"/>
      <c r="O73" s="1561"/>
      <c r="P73" s="1561"/>
      <c r="Q73" s="1561"/>
      <c r="R73" s="1561"/>
      <c r="S73" s="1646"/>
      <c r="T73" s="1660"/>
      <c r="U73" s="1661"/>
      <c r="V73" s="1054"/>
      <c r="W73" s="507"/>
      <c r="X73" s="507"/>
      <c r="Y73" s="507"/>
      <c r="Z73" s="507"/>
      <c r="AA73" s="507"/>
      <c r="AB73" s="507"/>
      <c r="AC73" s="1174"/>
      <c r="AD73" s="1305"/>
      <c r="AE73" s="1306"/>
      <c r="AF73" s="1054"/>
      <c r="AG73" s="507"/>
      <c r="AH73" s="507"/>
      <c r="AI73" s="507"/>
      <c r="AJ73" s="507"/>
      <c r="AK73" s="1098"/>
      <c r="AL73" s="507"/>
      <c r="AM73" s="507"/>
      <c r="AN73" s="759"/>
      <c r="AO73" s="755"/>
      <c r="AP73" s="513"/>
      <c r="AQ73" s="513"/>
      <c r="AR73" s="513"/>
      <c r="AS73" s="513"/>
      <c r="AT73" s="513"/>
      <c r="AU73" s="513"/>
      <c r="AV73" s="513"/>
      <c r="AW73" s="513"/>
      <c r="AX73" s="513"/>
      <c r="AY73" s="513"/>
      <c r="AZ73" s="513"/>
      <c r="BA73" s="513"/>
      <c r="BB73" s="513"/>
      <c r="BC73" s="513"/>
      <c r="BD73" s="513"/>
      <c r="BE73" s="513"/>
      <c r="BF73" s="513"/>
      <c r="BG73" s="513"/>
      <c r="BH73" s="513"/>
      <c r="BI73" s="507"/>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c r="CG73" s="513"/>
      <c r="CH73" s="513"/>
      <c r="CI73" s="513"/>
      <c r="CJ73" s="513"/>
      <c r="CK73" s="513"/>
      <c r="CL73" s="513"/>
      <c r="CM73" s="513"/>
      <c r="CN73" s="513"/>
      <c r="CO73" s="513"/>
      <c r="CP73" s="513"/>
      <c r="CQ73" s="513"/>
      <c r="CR73" s="513"/>
      <c r="CS73" s="513"/>
      <c r="CT73" s="513"/>
      <c r="CU73" s="513"/>
      <c r="CV73" s="513"/>
      <c r="CW73" s="513"/>
      <c r="CX73" s="513"/>
      <c r="CY73" s="513"/>
      <c r="CZ73" s="513"/>
      <c r="DA73" s="513"/>
      <c r="DB73" s="513"/>
      <c r="DC73" s="513"/>
      <c r="DD73" s="513"/>
      <c r="DE73" s="513"/>
      <c r="DF73" s="513"/>
      <c r="DG73" s="513"/>
      <c r="DH73" s="513"/>
      <c r="DI73" s="513"/>
      <c r="DJ73" s="513"/>
      <c r="DK73" s="513"/>
      <c r="DL73" s="513"/>
      <c r="DM73" s="513"/>
      <c r="DN73" s="513"/>
      <c r="DO73" s="513"/>
      <c r="DP73" s="513"/>
      <c r="DQ73" s="513"/>
      <c r="DR73" s="513"/>
      <c r="DS73" s="513"/>
      <c r="DT73" s="513"/>
      <c r="DU73" s="513"/>
      <c r="DV73" s="513"/>
      <c r="DW73" s="513"/>
      <c r="DX73" s="513"/>
      <c r="DY73" s="513"/>
      <c r="DZ73" s="513"/>
      <c r="EA73" s="513"/>
      <c r="EB73" s="513"/>
      <c r="EC73" s="513"/>
      <c r="ED73" s="513"/>
      <c r="EE73" s="513"/>
      <c r="EF73" s="513"/>
      <c r="EG73" s="513"/>
      <c r="EH73" s="513"/>
      <c r="EI73" s="513"/>
      <c r="EJ73" s="513"/>
      <c r="EK73" s="513"/>
      <c r="EL73" s="513"/>
      <c r="EM73" s="513"/>
      <c r="EN73" s="513"/>
      <c r="EO73" s="513"/>
      <c r="EP73" s="513"/>
      <c r="EQ73" s="513"/>
      <c r="ER73" s="513"/>
      <c r="ES73" s="513"/>
      <c r="ET73" s="513"/>
      <c r="EU73" s="513"/>
      <c r="EV73" s="513"/>
      <c r="EW73" s="513"/>
      <c r="EX73" s="513"/>
      <c r="EY73" s="513"/>
      <c r="EZ73" s="513"/>
      <c r="FA73" s="513"/>
      <c r="FB73" s="513"/>
      <c r="FC73" s="513"/>
      <c r="FD73" s="513"/>
      <c r="FE73" s="513"/>
      <c r="FF73" s="513"/>
      <c r="FG73" s="513"/>
      <c r="FH73" s="513"/>
      <c r="FI73" s="513"/>
      <c r="FJ73" s="513"/>
      <c r="FK73" s="513"/>
      <c r="FL73" s="513"/>
      <c r="FM73" s="513"/>
      <c r="FN73" s="513"/>
      <c r="FO73" s="513"/>
      <c r="FP73" s="513"/>
      <c r="FQ73" s="513"/>
      <c r="FR73" s="513"/>
      <c r="FS73" s="513"/>
      <c r="FT73" s="513"/>
      <c r="FU73" s="513"/>
      <c r="FV73" s="513"/>
      <c r="FW73" s="513"/>
      <c r="FX73" s="513"/>
      <c r="FY73" s="513"/>
      <c r="FZ73" s="513"/>
      <c r="GA73" s="513"/>
      <c r="GB73" s="513"/>
      <c r="GC73" s="513"/>
      <c r="GD73" s="513"/>
      <c r="GE73" s="513"/>
      <c r="GF73" s="513"/>
      <c r="GG73" s="513"/>
      <c r="GH73" s="513"/>
      <c r="GI73" s="513"/>
      <c r="GJ73" s="513"/>
      <c r="GK73" s="513"/>
      <c r="GL73" s="513"/>
      <c r="GM73" s="513"/>
      <c r="GN73" s="513"/>
      <c r="GO73" s="513"/>
      <c r="GP73" s="513"/>
      <c r="GQ73" s="513"/>
      <c r="GR73" s="513"/>
      <c r="GS73" s="513"/>
      <c r="GT73" s="513"/>
      <c r="GU73" s="513"/>
      <c r="GV73" s="513"/>
      <c r="GW73" s="513"/>
      <c r="GX73" s="513"/>
      <c r="GY73" s="513"/>
      <c r="GZ73" s="513"/>
      <c r="HA73" s="513"/>
      <c r="HB73" s="513"/>
      <c r="HC73" s="513"/>
      <c r="HD73" s="513"/>
      <c r="HE73" s="513"/>
      <c r="HF73" s="513"/>
      <c r="HG73" s="513"/>
      <c r="HH73" s="513"/>
      <c r="HI73" s="513"/>
      <c r="HJ73" s="513"/>
      <c r="HK73" s="513"/>
      <c r="HL73" s="513"/>
      <c r="HM73" s="513"/>
      <c r="HN73" s="513"/>
      <c r="HO73" s="513"/>
      <c r="HP73" s="513"/>
      <c r="HQ73" s="513"/>
      <c r="HR73" s="513"/>
      <c r="HS73" s="513"/>
      <c r="HT73" s="513"/>
      <c r="HU73" s="513"/>
      <c r="HV73" s="513"/>
      <c r="HW73" s="513"/>
      <c r="HX73" s="513"/>
      <c r="HY73" s="513"/>
      <c r="HZ73" s="513"/>
      <c r="IA73" s="513"/>
      <c r="IB73" s="513"/>
      <c r="IC73" s="513"/>
      <c r="ID73" s="513"/>
      <c r="IE73" s="513"/>
      <c r="IF73" s="513"/>
      <c r="IG73" s="513"/>
      <c r="IH73" s="513"/>
      <c r="II73" s="513"/>
      <c r="IJ73" s="513"/>
      <c r="IK73" s="513"/>
      <c r="IL73" s="513"/>
      <c r="IM73" s="513"/>
    </row>
    <row r="74" spans="1:248" s="514" customFormat="1" ht="31.5" customHeight="1" x14ac:dyDescent="0.2">
      <c r="A74" s="846"/>
      <c r="B74" s="1549"/>
      <c r="C74" s="1623" t="s">
        <v>1002</v>
      </c>
      <c r="D74" s="1624"/>
      <c r="E74" s="1625"/>
      <c r="F74" s="1626"/>
      <c r="G74" s="1626"/>
      <c r="H74" s="1627"/>
      <c r="I74" s="1626">
        <f>+I75+I76+I77+I81</f>
        <v>20</v>
      </c>
      <c r="J74" s="1626">
        <f>+J75+J76+J77+J81</f>
        <v>20</v>
      </c>
      <c r="K74" s="1626"/>
      <c r="L74" s="1628"/>
      <c r="M74" s="1625"/>
      <c r="N74" s="1629"/>
      <c r="O74" s="1629"/>
      <c r="P74" s="1629"/>
      <c r="Q74" s="1629"/>
      <c r="R74" s="1629"/>
      <c r="S74" s="1654"/>
      <c r="T74" s="1695"/>
      <c r="U74" s="1696"/>
      <c r="V74" s="1216"/>
      <c r="W74" s="847"/>
      <c r="X74" s="847"/>
      <c r="Y74" s="847"/>
      <c r="Z74" s="847"/>
      <c r="AA74" s="852"/>
      <c r="AB74" s="852"/>
      <c r="AC74" s="850"/>
      <c r="AD74" s="1307"/>
      <c r="AE74" s="1308"/>
      <c r="AF74" s="1267"/>
      <c r="AG74" s="852"/>
      <c r="AH74" s="852"/>
      <c r="AI74" s="852"/>
      <c r="AJ74" s="852"/>
      <c r="AK74" s="1267"/>
      <c r="AL74" s="852"/>
      <c r="AM74" s="852"/>
      <c r="AN74" s="850"/>
      <c r="AO74" s="845"/>
      <c r="AP74" s="513"/>
      <c r="AQ74" s="513"/>
      <c r="AR74" s="513"/>
      <c r="AS74" s="513"/>
      <c r="AT74" s="513"/>
      <c r="AU74" s="513"/>
      <c r="AV74" s="513"/>
      <c r="AW74" s="513"/>
      <c r="AX74" s="513"/>
      <c r="AY74" s="513"/>
      <c r="AZ74" s="513"/>
      <c r="BA74" s="513"/>
      <c r="BB74" s="513"/>
      <c r="BC74" s="513"/>
      <c r="BD74" s="513"/>
      <c r="BE74" s="513"/>
      <c r="BF74" s="513"/>
      <c r="BG74" s="513"/>
      <c r="BH74" s="513"/>
      <c r="BI74" s="844"/>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c r="CG74" s="513"/>
      <c r="CH74" s="513"/>
      <c r="CI74" s="513"/>
      <c r="CJ74" s="513"/>
      <c r="CK74" s="513"/>
      <c r="CL74" s="513"/>
      <c r="CM74" s="513"/>
      <c r="CN74" s="513"/>
      <c r="CO74" s="513"/>
      <c r="CP74" s="513"/>
      <c r="CQ74" s="513"/>
      <c r="CR74" s="513"/>
      <c r="CS74" s="513"/>
      <c r="CT74" s="513"/>
      <c r="CU74" s="513"/>
      <c r="CV74" s="513"/>
      <c r="CW74" s="513"/>
      <c r="CX74" s="513"/>
      <c r="CY74" s="513"/>
      <c r="CZ74" s="513"/>
      <c r="DA74" s="513"/>
      <c r="DB74" s="513"/>
      <c r="DC74" s="513"/>
      <c r="DD74" s="513"/>
      <c r="DE74" s="513"/>
      <c r="DF74" s="513"/>
      <c r="DG74" s="513"/>
      <c r="DH74" s="513"/>
      <c r="DI74" s="513"/>
      <c r="DJ74" s="513"/>
      <c r="DK74" s="513"/>
      <c r="DL74" s="513"/>
      <c r="DM74" s="513"/>
      <c r="DN74" s="513"/>
      <c r="DO74" s="513"/>
      <c r="DP74" s="513"/>
      <c r="DQ74" s="513"/>
      <c r="DR74" s="513"/>
      <c r="DS74" s="513"/>
      <c r="DT74" s="513"/>
      <c r="DU74" s="513"/>
      <c r="DV74" s="513"/>
      <c r="DW74" s="513"/>
      <c r="DX74" s="513"/>
      <c r="DY74" s="513"/>
      <c r="DZ74" s="513"/>
      <c r="EA74" s="513"/>
      <c r="EB74" s="513"/>
      <c r="EC74" s="513"/>
      <c r="ED74" s="513"/>
      <c r="EE74" s="513"/>
      <c r="EF74" s="513"/>
      <c r="EG74" s="513"/>
      <c r="EH74" s="513"/>
      <c r="EI74" s="513"/>
      <c r="EJ74" s="513"/>
      <c r="EK74" s="513"/>
      <c r="EL74" s="513"/>
      <c r="EM74" s="513"/>
      <c r="EN74" s="513"/>
      <c r="EO74" s="513"/>
      <c r="EP74" s="513"/>
      <c r="EQ74" s="513"/>
      <c r="ER74" s="513"/>
      <c r="ES74" s="513"/>
      <c r="ET74" s="513"/>
      <c r="EU74" s="513"/>
      <c r="EV74" s="513"/>
      <c r="EW74" s="513"/>
      <c r="EX74" s="513"/>
      <c r="EY74" s="513"/>
      <c r="EZ74" s="513"/>
      <c r="FA74" s="513"/>
      <c r="FB74" s="513"/>
      <c r="FC74" s="513"/>
      <c r="FD74" s="513"/>
      <c r="FE74" s="513"/>
      <c r="FF74" s="513"/>
      <c r="FG74" s="513"/>
      <c r="FH74" s="513"/>
      <c r="FI74" s="513"/>
      <c r="FJ74" s="513"/>
      <c r="FK74" s="513"/>
      <c r="FL74" s="513"/>
      <c r="FM74" s="513"/>
      <c r="FN74" s="513"/>
      <c r="FO74" s="513"/>
      <c r="FP74" s="513"/>
      <c r="FQ74" s="513"/>
      <c r="FR74" s="513"/>
      <c r="FS74" s="513"/>
      <c r="FT74" s="513"/>
      <c r="FU74" s="513"/>
      <c r="FV74" s="513"/>
      <c r="FW74" s="513"/>
      <c r="FX74" s="513"/>
      <c r="FY74" s="513"/>
      <c r="FZ74" s="513"/>
      <c r="GA74" s="513"/>
      <c r="GB74" s="513"/>
      <c r="GC74" s="513"/>
      <c r="GD74" s="513"/>
      <c r="GE74" s="513"/>
      <c r="GF74" s="513"/>
      <c r="GG74" s="513"/>
      <c r="GH74" s="513"/>
      <c r="GI74" s="513"/>
      <c r="GJ74" s="513"/>
      <c r="GK74" s="513"/>
      <c r="GL74" s="513"/>
      <c r="GM74" s="513"/>
      <c r="GN74" s="513"/>
      <c r="GO74" s="513"/>
      <c r="GP74" s="513"/>
      <c r="GQ74" s="513"/>
      <c r="GR74" s="513"/>
      <c r="GS74" s="513"/>
      <c r="GT74" s="513"/>
      <c r="GU74" s="513"/>
      <c r="GV74" s="513"/>
      <c r="GW74" s="513"/>
      <c r="GX74" s="513"/>
      <c r="GY74" s="513"/>
      <c r="GZ74" s="513"/>
      <c r="HA74" s="513"/>
      <c r="HB74" s="513"/>
      <c r="HC74" s="513"/>
      <c r="HD74" s="513"/>
      <c r="HE74" s="513"/>
      <c r="HF74" s="513"/>
      <c r="HG74" s="513"/>
      <c r="HH74" s="513"/>
      <c r="HI74" s="513"/>
      <c r="HJ74" s="513"/>
      <c r="HK74" s="513"/>
      <c r="HL74" s="513"/>
      <c r="HM74" s="513"/>
      <c r="HN74" s="513"/>
      <c r="HO74" s="513"/>
      <c r="HP74" s="513"/>
      <c r="HQ74" s="513"/>
      <c r="HR74" s="513"/>
      <c r="HS74" s="513"/>
      <c r="HT74" s="513"/>
      <c r="HU74" s="513"/>
      <c r="HV74" s="513"/>
      <c r="HW74" s="513"/>
      <c r="HX74" s="513"/>
      <c r="HY74" s="513"/>
      <c r="HZ74" s="513"/>
      <c r="IA74" s="513"/>
      <c r="IB74" s="513"/>
      <c r="IC74" s="513"/>
      <c r="ID74" s="513"/>
      <c r="IE74" s="513"/>
      <c r="IF74" s="513"/>
      <c r="IG74" s="513"/>
      <c r="IH74" s="513"/>
      <c r="II74" s="513"/>
      <c r="IJ74" s="513"/>
      <c r="IK74" s="513"/>
      <c r="IL74" s="513"/>
      <c r="IM74" s="513"/>
    </row>
    <row r="75" spans="1:248" ht="58.5" customHeight="1" x14ac:dyDescent="0.2">
      <c r="A75" s="815"/>
      <c r="B75" s="1541" t="s">
        <v>428</v>
      </c>
      <c r="C75" s="1597" t="str">
        <f>IF('M3C 2020-21 Histoir OR hypotez1'!C175="","",'M3C 2020-21 Histoir OR hypotez1'!C175)</f>
        <v>Histoire du monde méditerranéen antique</v>
      </c>
      <c r="D75" s="1568" t="s">
        <v>1053</v>
      </c>
      <c r="E75" s="1565" t="s">
        <v>130</v>
      </c>
      <c r="F75" s="1566"/>
      <c r="G75" s="1564" t="s">
        <v>22</v>
      </c>
      <c r="H75" s="1593"/>
      <c r="I75" s="1568" t="s">
        <v>23</v>
      </c>
      <c r="J75" s="1568">
        <v>6</v>
      </c>
      <c r="K75" s="1573" t="str">
        <f>IF('M3C 2020-21 Histoir OR hypotez1'!K175="","",'M3C 2020-21 Histoir OR hypotez1'!K175)</f>
        <v>PARISOT-SILLON Charles</v>
      </c>
      <c r="L75" s="1570" t="str">
        <f>IF('M3C 2020-21 Histoir OR hypotez1'!L175="","",'M3C 2020-21 Histoir OR hypotez1'!L175)</f>
        <v>21</v>
      </c>
      <c r="M75" s="1595">
        <v>25</v>
      </c>
      <c r="N75" s="1571">
        <f>IF('M3C 2020-21 Histoir OR hypotez1'!N175="","",'M3C 2020-21 Histoir OR hypotez1'!N175)</f>
        <v>24</v>
      </c>
      <c r="O75" s="1571"/>
      <c r="P75" s="1571">
        <f>IF('M3C 2020-21 Histoir OR hypotez1'!P175="","",'M3C 2020-21 Histoir OR hypotez1'!P175)</f>
        <v>24</v>
      </c>
      <c r="Q75" s="1571"/>
      <c r="R75" s="1571" t="str">
        <f>IF('M3C 2020-21 Histoir OR hypotez1'!R175="","",'M3C 2020-21 Histoir OR hypotez1'!R175)</f>
        <v/>
      </c>
      <c r="S75" s="1647" t="str">
        <f>IF('M3C 2020-21 Histoir OR hypotez1'!S175="","",'M3C 2020-21 Histoir OR hypotez1'!S175)</f>
        <v/>
      </c>
      <c r="T75" s="1490" t="str">
        <f>+'M3C 2020-21 Histoir OR hypotez2'!T175</f>
        <v xml:space="preserve">50% CC + 50%CT
CT = DM devoir maison
dépôt sujet et restitution copie sur CELENE </v>
      </c>
      <c r="U75" s="1697" t="str">
        <f>+'M3C 2020-21 Histoir OR hypotez2'!U175</f>
        <v>100% CT = DM devoir maisonen temps libre
plsueiurs jours pour composer
dépôt sujet et restitution copie sur CELENE</v>
      </c>
      <c r="V75" s="1056" t="str">
        <f>IF('M3C 2020-21 Histoir OR hypotez1'!V175="","",'M3C 2020-21 Histoir OR hypotez1'!V175)</f>
        <v>50% CC
50% CT</v>
      </c>
      <c r="W75" s="660" t="str">
        <f>IF('M3C 2020-21 Histoir OR hypotez1'!W175="","",'M3C 2020-21 Histoir OR hypotez1'!W175)</f>
        <v>Mixte</v>
      </c>
      <c r="X75" s="660" t="str">
        <f>IF('M3C 2020-21 Histoir OR hypotez1'!X175="","",'M3C 2020-21 Histoir OR hypotez1'!X175)</f>
        <v>écrit + oral</v>
      </c>
      <c r="Y75" s="660" t="str">
        <f>IF('M3C 2020-21 Histoir OR hypotez1'!Y175="","",'M3C 2020-21 Histoir OR hypotez1'!Y175)</f>
        <v>CT = écrit 4h00</v>
      </c>
      <c r="Z75" s="402">
        <f>IF('M3C 2020-21 Histoir OR hypotez1'!Z175="","",'M3C 2020-21 Histoir OR hypotez1'!Z175)</f>
        <v>1</v>
      </c>
      <c r="AA75" s="401" t="str">
        <f>IF('M3C 2020-21 Histoir OR hypotez1'!AA175="","",'M3C 2020-21 Histoir OR hypotez1'!AA175)</f>
        <v>CT</v>
      </c>
      <c r="AB75" s="401" t="str">
        <f>IF('M3C 2020-21 Histoir OR hypotez1'!AB175="","",'M3C 2020-21 Histoir OR hypotez1'!AB175)</f>
        <v>écrit</v>
      </c>
      <c r="AC75" s="1271" t="str">
        <f>IF('M3C 2020-21 Histoir OR hypotez1'!AC175="","",'M3C 2020-21 Histoir OR hypotez1'!AC175)</f>
        <v>4h00</v>
      </c>
      <c r="AD75" s="1420" t="s">
        <v>1253</v>
      </c>
      <c r="AE75" s="1713" t="str">
        <f t="shared" ref="AE75:AE76" si="12">+AD75</f>
        <v xml:space="preserve">50% CC + 50%CT
CT = DM devoir maison
dépôt sujet et restitution copie sur CELENE </v>
      </c>
      <c r="AF75" s="1056">
        <f>IF('M3C 2020-21 Histoir OR hypotez1'!AF175="","",'M3C 2020-21 Histoir OR hypotez1'!AF175)</f>
        <v>1</v>
      </c>
      <c r="AG75" s="660" t="str">
        <f>IF('M3C 2020-21 Histoir OR hypotez1'!AG175="","",'M3C 2020-21 Histoir OR hypotez1'!AG175)</f>
        <v>CT</v>
      </c>
      <c r="AH75" s="660" t="str">
        <f>IF('M3C 2020-21 Histoir OR hypotez1'!AH175="","",'M3C 2020-21 Histoir OR hypotez1'!AH175)</f>
        <v>écrit</v>
      </c>
      <c r="AI75" s="660" t="str">
        <f>IF('M3C 2020-21 Histoir OR hypotez1'!AI175="","",'M3C 2020-21 Histoir OR hypotez1'!AI175)</f>
        <v>4h00</v>
      </c>
      <c r="AJ75" s="402">
        <f>IF('M3C 2020-21 Histoir OR hypotez1'!AJ175="","",'M3C 2020-21 Histoir OR hypotez1'!AJ175)</f>
        <v>1</v>
      </c>
      <c r="AK75" s="1263"/>
      <c r="AL75" s="401" t="str">
        <f>IF('M3C 2020-21 Histoir OR hypotez1'!AK175="","",'M3C 2020-21 Histoir OR hypotez1'!AK175)</f>
        <v>CT</v>
      </c>
      <c r="AM75" s="401" t="str">
        <f>IF('M3C 2020-21 Histoir OR hypotez1'!AL175="","",'M3C 2020-21 Histoir OR hypotez1'!AL175)</f>
        <v>écrit</v>
      </c>
      <c r="AN75" s="401" t="str">
        <f>IF('M3C 2020-21 Histoir OR hypotez1'!AM175="","",'M3C 2020-21 Histoir OR hypotez1'!AM175)</f>
        <v>4h00</v>
      </c>
      <c r="AO75" s="875" t="str">
        <f>IF('M3C 2020-21 Histoir OR hypotez1'!AN175="","",'M3C 2020-21 Histoir OR hypotez1'!AN175)</f>
        <v>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v>
      </c>
    </row>
    <row r="76" spans="1:248" ht="58.5" customHeight="1" x14ac:dyDescent="0.2">
      <c r="A76" s="815"/>
      <c r="B76" s="1541" t="s">
        <v>429</v>
      </c>
      <c r="C76" s="1597" t="str">
        <f>IF('M3C 2020-21 Histoir OR hypotez1'!C176="","",'M3C 2020-21 Histoir OR hypotez1'!C176)</f>
        <v>Histoire sociale et culturelle de l’Europe moderne</v>
      </c>
      <c r="D76" s="1568" t="s">
        <v>1054</v>
      </c>
      <c r="E76" s="1565" t="s">
        <v>130</v>
      </c>
      <c r="F76" s="1566"/>
      <c r="G76" s="1564" t="s">
        <v>22</v>
      </c>
      <c r="H76" s="1593"/>
      <c r="I76" s="1568" t="s">
        <v>23</v>
      </c>
      <c r="J76" s="1568">
        <v>6</v>
      </c>
      <c r="K76" s="1574" t="s">
        <v>920</v>
      </c>
      <c r="L76" s="1570" t="str">
        <f>IF('M3C 2020-21 Histoir OR hypotez1'!L176="","",'M3C 2020-21 Histoir OR hypotez1'!L176)</f>
        <v>22</v>
      </c>
      <c r="M76" s="1595">
        <v>25</v>
      </c>
      <c r="N76" s="1571">
        <f>IF('M3C 2020-21 Histoir OR hypotez1'!N176="","",'M3C 2020-21 Histoir OR hypotez1'!N176)</f>
        <v>24</v>
      </c>
      <c r="O76" s="1571"/>
      <c r="P76" s="1571">
        <f>IF('M3C 2020-21 Histoir OR hypotez1'!P176="","",'M3C 2020-21 Histoir OR hypotez1'!P176)</f>
        <v>24</v>
      </c>
      <c r="Q76" s="1571"/>
      <c r="R76" s="1571" t="str">
        <f>IF('M3C 2020-21 Histoir OR hypotez1'!R176="","",'M3C 2020-21 Histoir OR hypotez1'!R176)</f>
        <v/>
      </c>
      <c r="S76" s="1647" t="str">
        <f>IF('M3C 2020-21 Histoir OR hypotez1'!S176="","",'M3C 2020-21 Histoir OR hypotez1'!S176)</f>
        <v/>
      </c>
      <c r="T76" s="1698" t="s">
        <v>1301</v>
      </c>
      <c r="U76" s="1677" t="s">
        <v>1302</v>
      </c>
      <c r="V76" s="1056" t="str">
        <f>IF('M3C 2020-21 Histoir OR hypotez1'!V176="","",'M3C 2020-21 Histoir OR hypotez1'!V176)</f>
        <v>50% CC
50% CT</v>
      </c>
      <c r="W76" s="660" t="str">
        <f>IF('M3C 2020-21 Histoir OR hypotez1'!W176="","",'M3C 2020-21 Histoir OR hypotez1'!W176)</f>
        <v>Mixte</v>
      </c>
      <c r="X76" s="660" t="str">
        <f>IF('M3C 2020-21 Histoir OR hypotez1'!X176="","",'M3C 2020-21 Histoir OR hypotez1'!X176)</f>
        <v>écrit + oral</v>
      </c>
      <c r="Y76" s="660" t="str">
        <f>IF('M3C 2020-21 Histoir OR hypotez1'!Y176="","",'M3C 2020-21 Histoir OR hypotez1'!Y176)</f>
        <v>CT = écrit 4h00</v>
      </c>
      <c r="Z76" s="402">
        <f>IF('M3C 2020-21 Histoir OR hypotez1'!Z176="","",'M3C 2020-21 Histoir OR hypotez1'!Z176)</f>
        <v>1</v>
      </c>
      <c r="AA76" s="401" t="str">
        <f>IF('M3C 2020-21 Histoir OR hypotez1'!AA176="","",'M3C 2020-21 Histoir OR hypotez1'!AA176)</f>
        <v>CT</v>
      </c>
      <c r="AB76" s="401" t="str">
        <f>IF('M3C 2020-21 Histoir OR hypotez1'!AB176="","",'M3C 2020-21 Histoir OR hypotez1'!AB176)</f>
        <v>écrit</v>
      </c>
      <c r="AC76" s="1271" t="str">
        <f>IF('M3C 2020-21 Histoir OR hypotez1'!AC176="","",'M3C 2020-21 Histoir OR hypotez1'!AC176)</f>
        <v>4h00</v>
      </c>
      <c r="AD76" s="1420" t="s">
        <v>1303</v>
      </c>
      <c r="AE76" s="1713" t="str">
        <f t="shared" si="12"/>
        <v>100% CT= DM devoir maison en temps libre
plusieurs jours pour composer
dépôt sujet et copies sur CELENE</v>
      </c>
      <c r="AF76" s="1056">
        <f>IF('M3C 2020-21 Histoir OR hypotez1'!AF176="","",'M3C 2020-21 Histoir OR hypotez1'!AF176)</f>
        <v>1</v>
      </c>
      <c r="AG76" s="660" t="str">
        <f>IF('M3C 2020-21 Histoir OR hypotez1'!AG176="","",'M3C 2020-21 Histoir OR hypotez1'!AG176)</f>
        <v>CT</v>
      </c>
      <c r="AH76" s="660" t="str">
        <f>IF('M3C 2020-21 Histoir OR hypotez1'!AH176="","",'M3C 2020-21 Histoir OR hypotez1'!AH176)</f>
        <v>écrit</v>
      </c>
      <c r="AI76" s="660" t="str">
        <f>IF('M3C 2020-21 Histoir OR hypotez1'!AI176="","",'M3C 2020-21 Histoir OR hypotez1'!AI176)</f>
        <v>4h00</v>
      </c>
      <c r="AJ76" s="402">
        <f>IF('M3C 2020-21 Histoir OR hypotez1'!AJ176="","",'M3C 2020-21 Histoir OR hypotez1'!AJ176)</f>
        <v>1</v>
      </c>
      <c r="AK76" s="1263"/>
      <c r="AL76" s="401" t="str">
        <f>IF('M3C 2020-21 Histoir OR hypotez1'!AK176="","",'M3C 2020-21 Histoir OR hypotez1'!AK176)</f>
        <v>CT</v>
      </c>
      <c r="AM76" s="401" t="str">
        <f>IF('M3C 2020-21 Histoir OR hypotez1'!AL176="","",'M3C 2020-21 Histoir OR hypotez1'!AL176)</f>
        <v>écrit</v>
      </c>
      <c r="AN76" s="401" t="str">
        <f>IF('M3C 2020-21 Histoir OR hypotez1'!AM176="","",'M3C 2020-21 Histoir OR hypotez1'!AM176)</f>
        <v>4h00</v>
      </c>
      <c r="AO76" s="875" t="str">
        <f>IF('M3C 2020-21 Histoir OR hypotez1'!AN176="","",'M3C 2020-21 Histoir OR hypotez1'!AN176)</f>
        <v>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v>
      </c>
    </row>
    <row r="77" spans="1:248" s="521" customFormat="1" ht="28.5" customHeight="1" x14ac:dyDescent="0.2">
      <c r="A77" s="524" t="s">
        <v>999</v>
      </c>
      <c r="B77" s="1544" t="s">
        <v>508</v>
      </c>
      <c r="C77" s="1575" t="str">
        <f>+'M3C 2020-21 Histoir OR hypotez1'!C183</f>
        <v>Les outils de l’historien 1 (2 UE au choix parmi 3)</v>
      </c>
      <c r="D77" s="1576"/>
      <c r="E77" s="1577" t="s">
        <v>726</v>
      </c>
      <c r="F77" s="1576"/>
      <c r="G77" s="1578" t="s">
        <v>22</v>
      </c>
      <c r="H77" s="1579" t="s">
        <v>1001</v>
      </c>
      <c r="I77" s="1580">
        <f>+I78+I79</f>
        <v>6</v>
      </c>
      <c r="J77" s="1580">
        <f>+J78+J79</f>
        <v>6</v>
      </c>
      <c r="K77" s="1580"/>
      <c r="L77" s="1581"/>
      <c r="M77" s="1582"/>
      <c r="N77" s="1583"/>
      <c r="O77" s="1583"/>
      <c r="P77" s="1583"/>
      <c r="Q77" s="1583"/>
      <c r="R77" s="1584"/>
      <c r="S77" s="1648"/>
      <c r="T77" s="1669"/>
      <c r="U77" s="1670"/>
      <c r="V77" s="1212"/>
      <c r="W77" s="532"/>
      <c r="X77" s="532"/>
      <c r="Y77" s="533"/>
      <c r="Z77" s="534"/>
      <c r="AA77" s="534"/>
      <c r="AB77" s="534"/>
      <c r="AC77" s="1272"/>
      <c r="AD77" s="1309"/>
      <c r="AE77" s="1310"/>
      <c r="AF77" s="1274"/>
      <c r="AG77" s="534"/>
      <c r="AH77" s="534"/>
      <c r="AI77" s="535"/>
      <c r="AJ77" s="534"/>
      <c r="AK77" s="1264"/>
      <c r="AL77" s="534"/>
      <c r="AM77" s="534"/>
      <c r="AN77" s="757"/>
      <c r="AO77" s="754"/>
    </row>
    <row r="78" spans="1:248" ht="64.5" customHeight="1" x14ac:dyDescent="0.2">
      <c r="A78" s="294"/>
      <c r="B78" s="1548" t="s">
        <v>509</v>
      </c>
      <c r="C78" s="1592" t="str">
        <f>+'M3C 2020-21 Histoir OR hypotez1'!C185</f>
        <v>Iconographie médiévale S5</v>
      </c>
      <c r="D78" s="1568" t="s">
        <v>1055</v>
      </c>
      <c r="E78" s="1568" t="s">
        <v>130</v>
      </c>
      <c r="F78" s="1620"/>
      <c r="G78" s="1568" t="s">
        <v>22</v>
      </c>
      <c r="H78" s="1593"/>
      <c r="I78" s="1568" t="s">
        <v>30</v>
      </c>
      <c r="J78" s="1568">
        <v>3</v>
      </c>
      <c r="K78" s="1621" t="str">
        <f>IF('M3C 2020-21 Histoir OR hypotez1'!K185="","",'M3C 2020-21 Histoir OR hypotez1'!K185)</f>
        <v>FAURE Philippe</v>
      </c>
      <c r="L78" s="1622" t="str">
        <f>IF('M3C 2020-21 Histoir OR hypotez1'!L185="","",'M3C 2020-21 Histoir OR hypotez1'!L185)</f>
        <v>21</v>
      </c>
      <c r="M78" s="1595">
        <v>25</v>
      </c>
      <c r="N78" s="1571" t="str">
        <f>IF('M3C 2020-21 Histoir OR hypotez1'!N185="","",'M3C 2020-21 Histoir OR hypotez1'!N185)</f>
        <v/>
      </c>
      <c r="O78" s="1571"/>
      <c r="P78" s="1571">
        <f>IF('M3C 2020-21 Histoir OR hypotez1'!P185="","",'M3C 2020-21 Histoir OR hypotez1'!P185)</f>
        <v>24</v>
      </c>
      <c r="Q78" s="1571"/>
      <c r="R78" s="1571" t="str">
        <f>IF('M3C 2020-21 Histoir OR hypotez1'!R185="","",'M3C 2020-21 Histoir OR hypotez1'!R185)</f>
        <v/>
      </c>
      <c r="S78" s="1647" t="str">
        <f>IF('M3C 2020-21 Histoir OR hypotez1'!S185="","",'M3C 2020-21 Histoir OR hypotez1'!S185)</f>
        <v/>
      </c>
      <c r="T78" s="1706" t="s">
        <v>1161</v>
      </c>
      <c r="U78" s="1707" t="s">
        <v>1162</v>
      </c>
      <c r="V78" s="1087" t="str">
        <f>IF('M3C 2020-21 Histoir OR hypotez1'!V185="","",'M3C 2020-21 Histoir OR hypotez1'!V185)</f>
        <v>50% CC
50% CT</v>
      </c>
      <c r="W78" s="640" t="str">
        <f>IF('M3C 2020-21 Histoir OR hypotez1'!W185="","",'M3C 2020-21 Histoir OR hypotez1'!W185)</f>
        <v>Mixte</v>
      </c>
      <c r="X78" s="640" t="str">
        <f>IF('M3C 2020-21 Histoir OR hypotez1'!X185="","",'M3C 2020-21 Histoir OR hypotez1'!X185)</f>
        <v>écrit + oral</v>
      </c>
      <c r="Y78" s="640" t="str">
        <f>IF('M3C 2020-21 Histoir OR hypotez1'!Y185="","",'M3C 2020-21 Histoir OR hypotez1'!Y185)</f>
        <v>CT : 2h00</v>
      </c>
      <c r="Z78" s="400">
        <f>IF('M3C 2020-21 Histoir OR hypotez1'!Z185="","",'M3C 2020-21 Histoir OR hypotez1'!Z185)</f>
        <v>1</v>
      </c>
      <c r="AA78" s="386" t="str">
        <f>IF('M3C 2020-21 Histoir OR hypotez1'!AA185="","",'M3C 2020-21 Histoir OR hypotez1'!AA185)</f>
        <v>CT</v>
      </c>
      <c r="AB78" s="386" t="str">
        <f>IF('M3C 2020-21 Histoir OR hypotez1'!AB185="","",'M3C 2020-21 Histoir OR hypotez1'!AB185)</f>
        <v>écrit</v>
      </c>
      <c r="AC78" s="1291" t="str">
        <f>IF('M3C 2020-21 Histoir OR hypotez1'!AC185="","",'M3C 2020-21 Histoir OR hypotez1'!AC185)</f>
        <v>2h00</v>
      </c>
      <c r="AD78" s="1714" t="str">
        <f>+'M3C 2020-21 Histoir OR hypotez2'!AD185</f>
        <v>100% CT= DM devoir maison en temps libre
plusieurs jours pour composer
dépôt sujet et restitution copie sur CELENE</v>
      </c>
      <c r="AE78" s="1713" t="str">
        <f t="shared" ref="AE78:AE79" si="13">+AD78</f>
        <v>100% CT= DM devoir maison en temps libre
plusieurs jours pour composer
dépôt sujet et restitution copie sur CELENE</v>
      </c>
      <c r="AF78" s="1214">
        <f>IF('M3C 2020-21 Histoir OR hypotez1'!AF185="","",'M3C 2020-21 Histoir OR hypotez1'!AF185)</f>
        <v>1</v>
      </c>
      <c r="AG78" s="640" t="str">
        <f>IF('M3C 2020-21 Histoir OR hypotez1'!AG185="","",'M3C 2020-21 Histoir OR hypotez1'!AG185)</f>
        <v>CT</v>
      </c>
      <c r="AH78" s="640" t="str">
        <f>IF('M3C 2020-21 Histoir OR hypotez1'!AH185="","",'M3C 2020-21 Histoir OR hypotez1'!AH185)</f>
        <v>écrit</v>
      </c>
      <c r="AI78" s="640" t="str">
        <f>IF('M3C 2020-21 Histoir OR hypotez1'!AI185="","",'M3C 2020-21 Histoir OR hypotez1'!AI185)</f>
        <v>2h00</v>
      </c>
      <c r="AJ78" s="400">
        <f>IF('M3C 2020-21 Histoir OR hypotez1'!AJ185="","",'M3C 2020-21 Histoir OR hypotez1'!AJ185)</f>
        <v>1</v>
      </c>
      <c r="AK78" s="1266"/>
      <c r="AL78" s="386" t="str">
        <f>IF('M3C 2020-21 Histoir OR hypotez1'!AK185="","",'M3C 2020-21 Histoir OR hypotez1'!AK185)</f>
        <v>CT</v>
      </c>
      <c r="AM78" s="386" t="str">
        <f>IF('M3C 2020-21 Histoir OR hypotez1'!AL185="","",'M3C 2020-21 Histoir OR hypotez1'!AL185)</f>
        <v>écrit</v>
      </c>
      <c r="AN78" s="758" t="str">
        <f>IF('M3C 2020-21 Histoir OR hypotez1'!AM185="","",'M3C 2020-21 Histoir OR hypotez1'!AM185)</f>
        <v>2h00</v>
      </c>
      <c r="AO78" s="875" t="str">
        <f>IF('M3C 2020-21 Histoir OR hypotez1'!AN185="","",'M3C 2020-21 Histoir OR hypotez1'!AN185)</f>
        <v>Approche de la culture visuelle de l'Occident médiéval et initiation aux méthodes d'analyse et à l'interprétation des images médiévales, à partir de l'étude de documents (enluminures, peintures, sculptures, ivoires…).</v>
      </c>
    </row>
    <row r="79" spans="1:248" ht="64.5" customHeight="1" x14ac:dyDescent="0.2">
      <c r="A79" s="294"/>
      <c r="B79" s="1548" t="s">
        <v>510</v>
      </c>
      <c r="C79" s="1592" t="str">
        <f>+'M3C 2020-21 Histoir OR hypotez1'!C186</f>
        <v>Latin S5</v>
      </c>
      <c r="D79" s="1568" t="s">
        <v>1056</v>
      </c>
      <c r="E79" s="1568" t="s">
        <v>130</v>
      </c>
      <c r="F79" s="1620"/>
      <c r="G79" s="1568" t="s">
        <v>22</v>
      </c>
      <c r="H79" s="1593"/>
      <c r="I79" s="1568" t="s">
        <v>30</v>
      </c>
      <c r="J79" s="1568">
        <v>3</v>
      </c>
      <c r="K79" s="1621" t="str">
        <f>IF('M3C 2020-21 Histoir OR hypotez1'!K186="","",'M3C 2020-21 Histoir OR hypotez1'!K186)</f>
        <v>CALTOT Pierre-Alain</v>
      </c>
      <c r="L79" s="1622" t="str">
        <f>IF('M3C 2020-21 Histoir OR hypotez1'!L186="","",'M3C 2020-21 Histoir OR hypotez1'!L186)</f>
        <v>08</v>
      </c>
      <c r="M79" s="1595">
        <v>25</v>
      </c>
      <c r="N79" s="1571" t="str">
        <f>IF('M3C 2020-21 Histoir OR hypotez1'!N186="","",'M3C 2020-21 Histoir OR hypotez1'!N186)</f>
        <v/>
      </c>
      <c r="O79" s="1571"/>
      <c r="P79" s="1571">
        <f>IF('M3C 2020-21 Histoir OR hypotez1'!P186="","",'M3C 2020-21 Histoir OR hypotez1'!P186)</f>
        <v>24</v>
      </c>
      <c r="Q79" s="1571"/>
      <c r="R79" s="1571" t="str">
        <f>IF('M3C 2020-21 Histoir OR hypotez1'!R186="","",'M3C 2020-21 Histoir OR hypotez1'!R186)</f>
        <v/>
      </c>
      <c r="S79" s="1647" t="str">
        <f>IF('M3C 2020-21 Histoir OR hypotez1'!S186="","",'M3C 2020-21 Histoir OR hypotez1'!S186)</f>
        <v/>
      </c>
      <c r="T79" s="1698" t="str">
        <f>+'M3C 2020-21 Histoir OR hypotez2'!T186</f>
        <v>100% CC</v>
      </c>
      <c r="U79" s="1677" t="str">
        <f>+'M3C 2020-21 Histoir OR hypotez2'!U186</f>
        <v>100 % CT (dossier) dépôt du sujet et retour des copies sur CELENE</v>
      </c>
      <c r="V79" s="1087">
        <f>IF('M3C 2020-21 Histoir OR hypotez1'!V186="","",'M3C 2020-21 Histoir OR hypotez1'!V186)</f>
        <v>1</v>
      </c>
      <c r="W79" s="640" t="str">
        <f>IF('M3C 2020-21 Histoir OR hypotez1'!W186="","",'M3C 2020-21 Histoir OR hypotez1'!W186)</f>
        <v>CC</v>
      </c>
      <c r="X79" s="640" t="str">
        <f>IF('M3C 2020-21 Histoir OR hypotez1'!X186="","",'M3C 2020-21 Histoir OR hypotez1'!X186)</f>
        <v/>
      </c>
      <c r="Y79" s="640" t="str">
        <f>IF('M3C 2020-21 Histoir OR hypotez1'!Y186="","",'M3C 2020-21 Histoir OR hypotez1'!Y186)</f>
        <v/>
      </c>
      <c r="Z79" s="400">
        <f>IF('M3C 2020-21 Histoir OR hypotez1'!Z186="","",'M3C 2020-21 Histoir OR hypotez1'!Z186)</f>
        <v>1</v>
      </c>
      <c r="AA79" s="386" t="str">
        <f>IF('M3C 2020-21 Histoir OR hypotez1'!AA186="","",'M3C 2020-21 Histoir OR hypotez1'!AA186)</f>
        <v>CT</v>
      </c>
      <c r="AB79" s="386" t="str">
        <f>IF('M3C 2020-21 Histoir OR hypotez1'!AB186="","",'M3C 2020-21 Histoir OR hypotez1'!AB186)</f>
        <v>écrit</v>
      </c>
      <c r="AC79" s="1291" t="str">
        <f>IF('M3C 2020-21 Histoir OR hypotez1'!AC186="","",'M3C 2020-21 Histoir OR hypotez1'!AC186)</f>
        <v>2h00</v>
      </c>
      <c r="AD79" s="1421" t="str">
        <f>+'M3C 2020-21 Histoir OR hypotez2'!AD186</f>
        <v>100 % CT (dossier) dépôt du sujet et retour des copies sur CELENE</v>
      </c>
      <c r="AE79" s="1713" t="str">
        <f t="shared" si="13"/>
        <v>100 % CT (dossier) dépôt du sujet et retour des copies sur CELENE</v>
      </c>
      <c r="AF79" s="1214">
        <f>IF('M3C 2020-21 Histoir OR hypotez1'!AF186="","",'M3C 2020-21 Histoir OR hypotez1'!AF186)</f>
        <v>1</v>
      </c>
      <c r="AG79" s="640" t="str">
        <f>IF('M3C 2020-21 Histoir OR hypotez1'!AG186="","",'M3C 2020-21 Histoir OR hypotez1'!AG186)</f>
        <v>CT</v>
      </c>
      <c r="AH79" s="640" t="str">
        <f>IF('M3C 2020-21 Histoir OR hypotez1'!AH186="","",'M3C 2020-21 Histoir OR hypotez1'!AH186)</f>
        <v>écrit</v>
      </c>
      <c r="AI79" s="640" t="str">
        <f>IF('M3C 2020-21 Histoir OR hypotez1'!AI186="","",'M3C 2020-21 Histoir OR hypotez1'!AI186)</f>
        <v>2h00</v>
      </c>
      <c r="AJ79" s="400">
        <f>IF('M3C 2020-21 Histoir OR hypotez1'!AJ186="","",'M3C 2020-21 Histoir OR hypotez1'!AJ186)</f>
        <v>1</v>
      </c>
      <c r="AK79" s="1266"/>
      <c r="AL79" s="386" t="str">
        <f>IF('M3C 2020-21 Histoir OR hypotez1'!AK186="","",'M3C 2020-21 Histoir OR hypotez1'!AK186)</f>
        <v>CT</v>
      </c>
      <c r="AM79" s="386" t="str">
        <f>IF('M3C 2020-21 Histoir OR hypotez1'!AL186="","",'M3C 2020-21 Histoir OR hypotez1'!AL186)</f>
        <v>écrit</v>
      </c>
      <c r="AN79" s="758" t="str">
        <f>IF('M3C 2020-21 Histoir OR hypotez1'!AM186="","",'M3C 2020-21 Histoir OR hypotez1'!AM186)</f>
        <v>2h00</v>
      </c>
      <c r="AO79" s="875" t="str">
        <f>IF('M3C 2020-21 Histoir OR hypotez1'!AN186="","",'M3C 2020-21 Histoir OR hypotez1'!AN186)</f>
        <v>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v>
      </c>
    </row>
    <row r="80" spans="1:248" s="837" customFormat="1" ht="12" customHeight="1" x14ac:dyDescent="0.2">
      <c r="A80" s="778"/>
      <c r="B80" s="778"/>
      <c r="C80" s="1630"/>
      <c r="D80" s="1631"/>
      <c r="E80" s="1632"/>
      <c r="F80" s="1632"/>
      <c r="G80" s="1632"/>
      <c r="H80" s="1633"/>
      <c r="I80" s="1631"/>
      <c r="J80" s="1631"/>
      <c r="K80" s="1634"/>
      <c r="L80" s="1570"/>
      <c r="M80" s="1635"/>
      <c r="N80" s="1636"/>
      <c r="O80" s="1636"/>
      <c r="P80" s="1636"/>
      <c r="Q80" s="1636"/>
      <c r="R80" s="1637"/>
      <c r="S80" s="1655"/>
      <c r="T80" s="1699"/>
      <c r="U80" s="1700"/>
      <c r="V80" s="1217"/>
      <c r="W80" s="410"/>
      <c r="X80" s="410"/>
      <c r="Y80" s="410"/>
      <c r="Z80" s="410"/>
      <c r="AA80" s="410"/>
      <c r="AB80" s="410"/>
      <c r="AC80" s="1292"/>
      <c r="AD80" s="1311"/>
      <c r="AE80" s="1312"/>
      <c r="AF80" s="1217"/>
      <c r="AG80" s="410"/>
      <c r="AH80" s="410"/>
      <c r="AI80" s="410"/>
      <c r="AJ80" s="410"/>
      <c r="AK80" s="410"/>
      <c r="AL80" s="410"/>
      <c r="AM80" s="410"/>
      <c r="AN80" s="760"/>
      <c r="AO80" s="876"/>
      <c r="AP80" s="836"/>
      <c r="AQ80" s="836"/>
      <c r="AR80" s="836"/>
      <c r="AS80" s="836"/>
      <c r="AT80" s="836"/>
      <c r="AU80" s="836"/>
      <c r="AV80" s="836"/>
      <c r="AW80" s="836"/>
      <c r="AX80" s="836"/>
      <c r="AY80" s="836"/>
      <c r="AZ80" s="836"/>
      <c r="BA80" s="836"/>
      <c r="BB80" s="836"/>
      <c r="BC80" s="836"/>
      <c r="BD80" s="836"/>
      <c r="BE80" s="836"/>
      <c r="BF80" s="836"/>
      <c r="BG80" s="836"/>
      <c r="BH80" s="836"/>
      <c r="BI80" s="836"/>
      <c r="BJ80" s="836"/>
      <c r="BK80" s="836"/>
      <c r="BL80" s="836"/>
      <c r="BM80" s="836"/>
      <c r="BN80" s="836"/>
      <c r="BO80" s="836"/>
      <c r="BP80" s="836"/>
      <c r="BQ80" s="836"/>
      <c r="BR80" s="836"/>
      <c r="BS80" s="836"/>
      <c r="BT80" s="836"/>
      <c r="BU80" s="836"/>
      <c r="BV80" s="836"/>
      <c r="BW80" s="836"/>
      <c r="BX80" s="836"/>
      <c r="BY80" s="836"/>
      <c r="BZ80" s="836"/>
      <c r="CA80" s="836"/>
      <c r="CB80" s="836"/>
      <c r="CC80" s="836"/>
      <c r="CD80" s="836"/>
      <c r="CE80" s="836"/>
      <c r="CF80" s="836"/>
      <c r="CG80" s="836"/>
      <c r="CH80" s="836"/>
      <c r="CI80" s="836"/>
      <c r="CJ80" s="836"/>
      <c r="CK80" s="836"/>
      <c r="CL80" s="836"/>
      <c r="CM80" s="836"/>
      <c r="CN80" s="836"/>
      <c r="CO80" s="836"/>
      <c r="CP80" s="836"/>
      <c r="CQ80" s="836"/>
      <c r="CR80" s="836"/>
      <c r="CS80" s="836"/>
      <c r="CT80" s="836"/>
      <c r="CU80" s="836"/>
      <c r="CV80" s="836"/>
      <c r="CW80" s="836"/>
      <c r="CX80" s="836"/>
      <c r="CY80" s="836"/>
      <c r="CZ80" s="836"/>
      <c r="DA80" s="836"/>
      <c r="DB80" s="836"/>
      <c r="DC80" s="836"/>
      <c r="DD80" s="836"/>
      <c r="DE80" s="836"/>
      <c r="DF80" s="836"/>
      <c r="DG80" s="836"/>
      <c r="DH80" s="836"/>
      <c r="DI80" s="836"/>
      <c r="DJ80" s="836"/>
      <c r="DK80" s="836"/>
      <c r="DL80" s="836"/>
      <c r="DM80" s="836"/>
      <c r="DN80" s="836"/>
      <c r="DO80" s="836"/>
      <c r="DP80" s="836"/>
      <c r="DQ80" s="836"/>
      <c r="DR80" s="836"/>
      <c r="DS80" s="836"/>
      <c r="DT80" s="836"/>
      <c r="DU80" s="836"/>
      <c r="DV80" s="836"/>
      <c r="DW80" s="836"/>
      <c r="DX80" s="836"/>
      <c r="DY80" s="836"/>
      <c r="DZ80" s="836"/>
      <c r="EA80" s="836"/>
      <c r="EB80" s="836"/>
      <c r="EC80" s="836"/>
      <c r="ED80" s="836"/>
      <c r="EE80" s="836"/>
      <c r="EF80" s="836"/>
      <c r="EG80" s="836"/>
      <c r="EH80" s="836"/>
      <c r="EI80" s="836"/>
      <c r="EJ80" s="836"/>
      <c r="EK80" s="836"/>
      <c r="EL80" s="836"/>
      <c r="EM80" s="836"/>
      <c r="EN80" s="836"/>
      <c r="EO80" s="836"/>
      <c r="EP80" s="836"/>
      <c r="EQ80" s="836"/>
      <c r="ER80" s="836"/>
      <c r="ES80" s="836"/>
      <c r="ET80" s="836"/>
      <c r="EU80" s="836"/>
      <c r="EV80" s="836"/>
      <c r="EW80" s="836"/>
      <c r="EX80" s="836"/>
      <c r="EY80" s="836"/>
      <c r="EZ80" s="836"/>
      <c r="FA80" s="836"/>
      <c r="FB80" s="836"/>
      <c r="FC80" s="836"/>
      <c r="FD80" s="836"/>
      <c r="FE80" s="836"/>
      <c r="FF80" s="836"/>
      <c r="FG80" s="836"/>
      <c r="FH80" s="836"/>
      <c r="FI80" s="836"/>
      <c r="FJ80" s="836"/>
      <c r="FK80" s="836"/>
      <c r="FL80" s="836"/>
      <c r="FM80" s="836"/>
      <c r="FN80" s="836"/>
      <c r="FO80" s="836"/>
      <c r="FP80" s="836"/>
      <c r="FQ80" s="836"/>
      <c r="FR80" s="836"/>
      <c r="FS80" s="836"/>
      <c r="FT80" s="836"/>
      <c r="FU80" s="836"/>
      <c r="FV80" s="836"/>
      <c r="FW80" s="836"/>
      <c r="FX80" s="836"/>
      <c r="FY80" s="836"/>
      <c r="FZ80" s="836"/>
      <c r="GA80" s="836"/>
      <c r="GB80" s="836"/>
      <c r="GC80" s="836"/>
      <c r="GD80" s="836"/>
      <c r="GE80" s="836"/>
      <c r="GF80" s="836"/>
      <c r="GG80" s="836"/>
      <c r="GH80" s="836"/>
      <c r="GI80" s="836"/>
      <c r="GJ80" s="836"/>
      <c r="GK80" s="836"/>
      <c r="GL80" s="836"/>
      <c r="GM80" s="836"/>
      <c r="GN80" s="836"/>
      <c r="GO80" s="836"/>
      <c r="GP80" s="836"/>
      <c r="GQ80" s="836"/>
      <c r="GR80" s="836"/>
      <c r="GS80" s="836"/>
      <c r="GT80" s="836"/>
      <c r="GU80" s="836"/>
      <c r="GV80" s="836"/>
      <c r="GW80" s="836"/>
      <c r="GX80" s="836"/>
      <c r="GY80" s="836"/>
      <c r="GZ80" s="836"/>
      <c r="HA80" s="836"/>
      <c r="HB80" s="836"/>
      <c r="HC80" s="836"/>
      <c r="HD80" s="836"/>
      <c r="HE80" s="836"/>
      <c r="HF80" s="836"/>
      <c r="HG80" s="836"/>
      <c r="HH80" s="836"/>
      <c r="HI80" s="836"/>
      <c r="HJ80" s="836"/>
      <c r="HK80" s="836"/>
      <c r="HL80" s="836"/>
      <c r="HM80" s="836"/>
      <c r="HN80" s="836"/>
      <c r="HO80" s="836"/>
      <c r="HP80" s="836"/>
      <c r="HQ80" s="836"/>
      <c r="HR80" s="836"/>
      <c r="HS80" s="836"/>
      <c r="HT80" s="836"/>
      <c r="HU80" s="836"/>
      <c r="HV80" s="836"/>
      <c r="HW80" s="836"/>
      <c r="HX80" s="836"/>
      <c r="HY80" s="836"/>
      <c r="HZ80" s="836"/>
      <c r="IA80" s="836"/>
      <c r="IB80" s="836"/>
      <c r="IC80" s="836"/>
      <c r="ID80" s="836"/>
      <c r="IE80" s="836"/>
      <c r="IF80" s="836"/>
      <c r="IG80" s="836"/>
      <c r="IH80" s="836"/>
      <c r="II80" s="836"/>
      <c r="IJ80" s="836"/>
      <c r="IK80" s="836"/>
      <c r="IL80" s="836"/>
      <c r="IM80" s="836"/>
      <c r="IN80" s="836"/>
    </row>
    <row r="81" spans="1:248" s="521" customFormat="1" ht="28.5" customHeight="1" x14ac:dyDescent="0.2">
      <c r="A81" s="524" t="s">
        <v>1083</v>
      </c>
      <c r="B81" s="1537" t="s">
        <v>1084</v>
      </c>
      <c r="C81" s="1575" t="str">
        <f>+'M3C 2020-21 Histoir OR hypotez1'!C177</f>
        <v>Choix langue vivante S5</v>
      </c>
      <c r="D81" s="1576"/>
      <c r="E81" s="1577" t="s">
        <v>216</v>
      </c>
      <c r="F81" s="1576"/>
      <c r="G81" s="1578" t="s">
        <v>41</v>
      </c>
      <c r="H81" s="1579" t="s">
        <v>1000</v>
      </c>
      <c r="I81" s="1580">
        <v>2</v>
      </c>
      <c r="J81" s="1580">
        <v>2</v>
      </c>
      <c r="K81" s="1580"/>
      <c r="L81" s="1581"/>
      <c r="M81" s="1582"/>
      <c r="N81" s="1583"/>
      <c r="O81" s="1583"/>
      <c r="P81" s="1583"/>
      <c r="Q81" s="1583"/>
      <c r="R81" s="1584"/>
      <c r="S81" s="1648"/>
      <c r="T81" s="1669"/>
      <c r="U81" s="1670"/>
      <c r="V81" s="1212"/>
      <c r="W81" s="532"/>
      <c r="X81" s="532"/>
      <c r="Y81" s="533"/>
      <c r="Z81" s="534"/>
      <c r="AA81" s="534"/>
      <c r="AB81" s="534"/>
      <c r="AC81" s="1272"/>
      <c r="AD81" s="1309"/>
      <c r="AE81" s="1310"/>
      <c r="AF81" s="1274"/>
      <c r="AG81" s="534"/>
      <c r="AH81" s="534"/>
      <c r="AI81" s="535"/>
      <c r="AJ81" s="534"/>
      <c r="AK81" s="1264"/>
      <c r="AL81" s="534"/>
      <c r="AM81" s="534"/>
      <c r="AN81" s="757"/>
      <c r="AO81" s="877"/>
    </row>
    <row r="82" spans="1:248" ht="54" customHeight="1" x14ac:dyDescent="0.2">
      <c r="A82" s="294"/>
      <c r="B82" s="1548" t="s">
        <v>430</v>
      </c>
      <c r="C82" s="1592" t="str">
        <f>IF('M3C 2020-21 Histoir OR hypotez1'!C179="","",'M3C 2020-21 Histoir OR hypotez1'!C179)</f>
        <v>Anglais S5</v>
      </c>
      <c r="D82" s="1568" t="s">
        <v>1051</v>
      </c>
      <c r="E82" s="1568" t="s">
        <v>675</v>
      </c>
      <c r="F82" s="1620"/>
      <c r="G82" s="1568" t="str">
        <f>IF('M3C 2020-21 Histoir OR hypotez1'!G179="","",'M3C 2020-21 Histoir OR hypotez1'!G179)</f>
        <v>LLCER</v>
      </c>
      <c r="H82" s="1593"/>
      <c r="I82" s="1568" t="s">
        <v>56</v>
      </c>
      <c r="J82" s="1568">
        <v>2</v>
      </c>
      <c r="K82" s="1621" t="str">
        <f>IF('M3C 2020-21 Histoir OR hypotez1'!K179="","",'M3C 2020-21 Histoir OR hypotez1'!K179)</f>
        <v>SOTTEAU Emilie</v>
      </c>
      <c r="L82" s="1622">
        <f>IF('M3C 2020-21 Histoir OR hypotez1'!L179="","",'M3C 2020-21 Histoir OR hypotez1'!L179)</f>
        <v>11</v>
      </c>
      <c r="M82" s="1595">
        <v>15</v>
      </c>
      <c r="N82" s="1571" t="str">
        <f>IF('M3C 2020-21 Histoir OR hypotez1'!N179="","",'M3C 2020-21 Histoir OR hypotez1'!N179)</f>
        <v/>
      </c>
      <c r="O82" s="1571"/>
      <c r="P82" s="1571">
        <f>IF('M3C 2020-21 Histoir OR hypotez1'!P179="","",'M3C 2020-21 Histoir OR hypotez1'!P179)</f>
        <v>18</v>
      </c>
      <c r="Q82" s="1571"/>
      <c r="R82" s="1571" t="str">
        <f>IF('M3C 2020-21 Histoir OR hypotez1'!R179="","",'M3C 2020-21 Histoir OR hypotez1'!R179)</f>
        <v/>
      </c>
      <c r="S82" s="1647" t="str">
        <f>IF('M3C 2020-21 Histoir OR hypotez1'!S179="","",'M3C 2020-21 Histoir OR hypotez1'!S179)</f>
        <v/>
      </c>
      <c r="T82" s="1495" t="str">
        <f>+$T$16</f>
        <v>100% CC ecrit et/ou oral en présentiel  ou en ligne temps limité</v>
      </c>
      <c r="U82" s="1677" t="str">
        <f>+$U$16</f>
        <v>100% CT écrit et/ou oral en presentiel ou ligne en temps limité  (écrit =2h ou oral 15mins)</v>
      </c>
      <c r="V82" s="1087">
        <f>IF('M3C 2020-21 Histoir OR hypotez1'!V179="","",'M3C 2020-21 Histoir OR hypotez1'!V179)</f>
        <v>1</v>
      </c>
      <c r="W82" s="640" t="str">
        <f>IF('M3C 2020-21 Histoir OR hypotez1'!W179="","",'M3C 2020-21 Histoir OR hypotez1'!W179)</f>
        <v>CC</v>
      </c>
      <c r="X82" s="640" t="str">
        <f>IF('M3C 2020-21 Histoir OR hypotez1'!X179="","",'M3C 2020-21 Histoir OR hypotez1'!X179)</f>
        <v/>
      </c>
      <c r="Y82" s="640" t="str">
        <f>IF('M3C 2020-21 Histoir OR hypotez1'!Y179="","",'M3C 2020-21 Histoir OR hypotez1'!Y179)</f>
        <v/>
      </c>
      <c r="Z82" s="400">
        <f>IF('M3C 2020-21 Histoir OR hypotez1'!Z179="","",'M3C 2020-21 Histoir OR hypotez1'!Z179)</f>
        <v>1</v>
      </c>
      <c r="AA82" s="386" t="str">
        <f>IF('M3C 2020-21 Histoir OR hypotez1'!AA179="","",'M3C 2020-21 Histoir OR hypotez1'!AA179)</f>
        <v>CT</v>
      </c>
      <c r="AB82" s="386" t="str">
        <f>IF('M3C 2020-21 Histoir OR hypotez1'!AB179="","",'M3C 2020-21 Histoir OR hypotez1'!AB179)</f>
        <v>Ecrit</v>
      </c>
      <c r="AC82" s="1291" t="str">
        <f>IF('M3C 2020-21 Histoir OR hypotez1'!AC179="","",'M3C 2020-21 Histoir OR hypotez1'!AC179)</f>
        <v>2h00</v>
      </c>
      <c r="AD82" s="1324" t="str">
        <f>+$AD$16</f>
        <v>DM sans temps limité, 
dépôt sujet sur CELENE le xx/06,
copie à rendre au plus tard le xx/06 sur mon adresse email emiliejanton@yahoo.fr, cmasarrre@yahoo.fr</v>
      </c>
      <c r="AE82" s="1713" t="str">
        <f t="shared" ref="AE82:AE83" si="14">+AD82</f>
        <v>DM sans temps limité, 
dépôt sujet sur CELENE le xx/06,
copie à rendre au plus tard le xx/06 sur mon adresse email emiliejanton@yahoo.fr, cmasarrre@yahoo.fr</v>
      </c>
      <c r="AF82" s="1214">
        <f>IF('M3C 2020-21 Histoir OR hypotez1'!AF179="","",'M3C 2020-21 Histoir OR hypotez1'!AF179)</f>
        <v>1</v>
      </c>
      <c r="AG82" s="640" t="str">
        <f>IF('M3C 2020-21 Histoir OR hypotez1'!AG179="","",'M3C 2020-21 Histoir OR hypotez1'!AG179)</f>
        <v>CT</v>
      </c>
      <c r="AH82" s="640" t="str">
        <f>IF('M3C 2020-21 Histoir OR hypotez1'!AH179="","",'M3C 2020-21 Histoir OR hypotez1'!AH179)</f>
        <v>Ecrit</v>
      </c>
      <c r="AI82" s="640" t="str">
        <f>IF('M3C 2020-21 Histoir OR hypotez1'!AI179="","",'M3C 2020-21 Histoir OR hypotez1'!AI179)</f>
        <v>2h00</v>
      </c>
      <c r="AJ82" s="400">
        <f>IF('M3C 2020-21 Histoir OR hypotez1'!AJ179="","",'M3C 2020-21 Histoir OR hypotez1'!AJ179)</f>
        <v>1</v>
      </c>
      <c r="AK82" s="1266"/>
      <c r="AL82" s="386" t="str">
        <f>IF('M3C 2020-21 Histoir OR hypotez1'!AK179="","",'M3C 2020-21 Histoir OR hypotez1'!AK179)</f>
        <v>CT</v>
      </c>
      <c r="AM82" s="386" t="str">
        <f>IF('M3C 2020-21 Histoir OR hypotez1'!AL179="","",'M3C 2020-21 Histoir OR hypotez1'!AL179)</f>
        <v>Ecrit</v>
      </c>
      <c r="AN82" s="758" t="str">
        <f>IF('M3C 2020-21 Histoir OR hypotez1'!AM179="","",'M3C 2020-21 Histoir OR hypotez1'!AM179)</f>
        <v>2h00</v>
      </c>
      <c r="AO82" s="875" t="str">
        <f>IF('M3C 2020-21 Histoir OR hypotez1'!AN179="","",'M3C 2020-21 Histoir OR hypotez1'!AN179)</f>
        <v>Pratique orale et écrite de langue vivante non spécialiste.</v>
      </c>
    </row>
    <row r="83" spans="1:248" ht="30.75" customHeight="1" x14ac:dyDescent="0.2">
      <c r="A83" s="294"/>
      <c r="B83" s="1548" t="s">
        <v>431</v>
      </c>
      <c r="C83" s="1592" t="str">
        <f>IF('M3C 2020-21 Histoir OR hypotez1'!C180="","",'M3C 2020-21 Histoir OR hypotez1'!C180)</f>
        <v>Espagnol S5</v>
      </c>
      <c r="D83" s="1568" t="s">
        <v>1052</v>
      </c>
      <c r="E83" s="1568" t="s">
        <v>675</v>
      </c>
      <c r="F83" s="1620"/>
      <c r="G83" s="1568" t="str">
        <f>IF('M3C 2020-21 Histoir OR hypotez1'!G180="","",'M3C 2020-21 Histoir OR hypotez1'!G180)</f>
        <v>LLCER</v>
      </c>
      <c r="H83" s="1593"/>
      <c r="I83" s="1568" t="s">
        <v>56</v>
      </c>
      <c r="J83" s="1568">
        <v>2</v>
      </c>
      <c r="K83" s="1621" t="str">
        <f>IF('M3C 2020-21 Histoir OR hypotez1'!K180="","",'M3C 2020-21 Histoir OR hypotez1'!K180)</f>
        <v>EYMAR Marcos</v>
      </c>
      <c r="L83" s="1622">
        <f>IF('M3C 2020-21 Histoir OR hypotez1'!L180="","",'M3C 2020-21 Histoir OR hypotez1'!L180)</f>
        <v>14</v>
      </c>
      <c r="M83" s="1595">
        <v>10</v>
      </c>
      <c r="N83" s="1571" t="str">
        <f>IF('M3C 2020-21 Histoir OR hypotez1'!N180="","",'M3C 2020-21 Histoir OR hypotez1'!N180)</f>
        <v/>
      </c>
      <c r="O83" s="1571"/>
      <c r="P83" s="1571">
        <f>IF('M3C 2020-21 Histoir OR hypotez1'!P180="","",'M3C 2020-21 Histoir OR hypotez1'!P180)</f>
        <v>18</v>
      </c>
      <c r="Q83" s="1571"/>
      <c r="R83" s="1571" t="str">
        <f>IF('M3C 2020-21 Histoir OR hypotez1'!R180="","",'M3C 2020-21 Histoir OR hypotez1'!R180)</f>
        <v/>
      </c>
      <c r="S83" s="1647" t="str">
        <f>IF('M3C 2020-21 Histoir OR hypotez1'!S180="","",'M3C 2020-21 Histoir OR hypotez1'!S180)</f>
        <v/>
      </c>
      <c r="T83" s="1495" t="str">
        <f>+$T$17</f>
        <v>100% CC. 50% oral à distance, 50% DM écrit</v>
      </c>
      <c r="U83" s="1677" t="str">
        <f>+$U$17</f>
        <v>100% CT oral à distance</v>
      </c>
      <c r="V83" s="1087">
        <f>IF('M3C 2020-21 Histoir OR hypotez1'!V180="","",'M3C 2020-21 Histoir OR hypotez1'!V180)</f>
        <v>1</v>
      </c>
      <c r="W83" s="640" t="str">
        <f>IF('M3C 2020-21 Histoir OR hypotez1'!W180="","",'M3C 2020-21 Histoir OR hypotez1'!W180)</f>
        <v>CC</v>
      </c>
      <c r="X83" s="640" t="str">
        <f>IF('M3C 2020-21 Histoir OR hypotez1'!X180="","",'M3C 2020-21 Histoir OR hypotez1'!X180)</f>
        <v/>
      </c>
      <c r="Y83" s="640" t="str">
        <f>IF('M3C 2020-21 Histoir OR hypotez1'!Y180="","",'M3C 2020-21 Histoir OR hypotez1'!Y180)</f>
        <v/>
      </c>
      <c r="Z83" s="400">
        <f>IF('M3C 2020-21 Histoir OR hypotez1'!Z180="","",'M3C 2020-21 Histoir OR hypotez1'!Z180)</f>
        <v>1</v>
      </c>
      <c r="AA83" s="386" t="str">
        <f>IF('M3C 2020-21 Histoir OR hypotez1'!AA180="","",'M3C 2020-21 Histoir OR hypotez1'!AA180)</f>
        <v>CT</v>
      </c>
      <c r="AB83" s="386" t="str">
        <f>IF('M3C 2020-21 Histoir OR hypotez1'!AB180="","",'M3C 2020-21 Histoir OR hypotez1'!AB180)</f>
        <v>Ecrit</v>
      </c>
      <c r="AC83" s="1291" t="str">
        <f>IF('M3C 2020-21 Histoir OR hypotez1'!AC180="","",'M3C 2020-21 Histoir OR hypotez1'!AC180)</f>
        <v>2h00</v>
      </c>
      <c r="AD83" s="1324" t="str">
        <f>+$AD$17</f>
        <v>100% CT oral à distance</v>
      </c>
      <c r="AE83" s="1713" t="str">
        <f t="shared" si="14"/>
        <v>100% CT oral à distance</v>
      </c>
      <c r="AF83" s="1214">
        <f>IF('M3C 2020-21 Histoir OR hypotez1'!AF180="","",'M3C 2020-21 Histoir OR hypotez1'!AF180)</f>
        <v>1</v>
      </c>
      <c r="AG83" s="640" t="str">
        <f>IF('M3C 2020-21 Histoir OR hypotez1'!AG180="","",'M3C 2020-21 Histoir OR hypotez1'!AG180)</f>
        <v>CT</v>
      </c>
      <c r="AH83" s="640" t="str">
        <f>IF('M3C 2020-21 Histoir OR hypotez1'!AH180="","",'M3C 2020-21 Histoir OR hypotez1'!AH180)</f>
        <v>Ecrit</v>
      </c>
      <c r="AI83" s="640" t="str">
        <f>IF('M3C 2020-21 Histoir OR hypotez1'!AI180="","",'M3C 2020-21 Histoir OR hypotez1'!AI180)</f>
        <v>2h00</v>
      </c>
      <c r="AJ83" s="400">
        <f>IF('M3C 2020-21 Histoir OR hypotez1'!AJ180="","",'M3C 2020-21 Histoir OR hypotez1'!AJ180)</f>
        <v>1</v>
      </c>
      <c r="AK83" s="1266"/>
      <c r="AL83" s="386" t="str">
        <f>IF('M3C 2020-21 Histoir OR hypotez1'!AK180="","",'M3C 2020-21 Histoir OR hypotez1'!AK180)</f>
        <v>CT</v>
      </c>
      <c r="AM83" s="386" t="str">
        <f>IF('M3C 2020-21 Histoir OR hypotez1'!AL180="","",'M3C 2020-21 Histoir OR hypotez1'!AL180)</f>
        <v>Ecrit</v>
      </c>
      <c r="AN83" s="758" t="str">
        <f>IF('M3C 2020-21 Histoir OR hypotez1'!AM180="","",'M3C 2020-21 Histoir OR hypotez1'!AM180)</f>
        <v>2h00</v>
      </c>
      <c r="AO83" s="875" t="str">
        <f>IF('M3C 2020-21 Histoir OR hypotez1'!AN180="","",'M3C 2020-21 Histoir OR hypotez1'!AN180)</f>
        <v>Pratique orale et écrite de langue vivante non spécialiste.</v>
      </c>
    </row>
    <row r="84" spans="1:248" s="837" customFormat="1" ht="12" customHeight="1" x14ac:dyDescent="0.2">
      <c r="A84" s="778"/>
      <c r="B84" s="1550"/>
      <c r="C84" s="1630"/>
      <c r="D84" s="1631"/>
      <c r="E84" s="1632"/>
      <c r="F84" s="1632"/>
      <c r="G84" s="1637"/>
      <c r="H84" s="1633"/>
      <c r="I84" s="1631"/>
      <c r="J84" s="1631"/>
      <c r="K84" s="1634"/>
      <c r="L84" s="1570"/>
      <c r="M84" s="1635"/>
      <c r="N84" s="1636"/>
      <c r="O84" s="1636"/>
      <c r="P84" s="1636"/>
      <c r="Q84" s="1636"/>
      <c r="R84" s="1637"/>
      <c r="S84" s="1655"/>
      <c r="T84" s="1699"/>
      <c r="U84" s="1700"/>
      <c r="V84" s="1217"/>
      <c r="W84" s="410"/>
      <c r="X84" s="410"/>
      <c r="Y84" s="410"/>
      <c r="Z84" s="410"/>
      <c r="AA84" s="410"/>
      <c r="AB84" s="410"/>
      <c r="AC84" s="1292"/>
      <c r="AD84" s="1311"/>
      <c r="AE84" s="1312"/>
      <c r="AF84" s="1217"/>
      <c r="AG84" s="410"/>
      <c r="AH84" s="410"/>
      <c r="AI84" s="410"/>
      <c r="AJ84" s="410"/>
      <c r="AK84" s="410"/>
      <c r="AL84" s="410"/>
      <c r="AM84" s="410"/>
      <c r="AN84" s="760"/>
      <c r="AO84" s="876"/>
      <c r="AP84" s="836"/>
      <c r="AQ84" s="836"/>
      <c r="AR84" s="836"/>
      <c r="AS84" s="836"/>
      <c r="AT84" s="836"/>
      <c r="AU84" s="836"/>
      <c r="AV84" s="836"/>
      <c r="AW84" s="836"/>
      <c r="AX84" s="836"/>
      <c r="AY84" s="836"/>
      <c r="AZ84" s="836"/>
      <c r="BA84" s="836"/>
      <c r="BB84" s="836"/>
      <c r="BC84" s="836"/>
      <c r="BD84" s="836"/>
      <c r="BE84" s="836"/>
      <c r="BF84" s="836"/>
      <c r="BG84" s="836"/>
      <c r="BH84" s="836"/>
      <c r="BI84" s="836"/>
      <c r="BJ84" s="836"/>
      <c r="BK84" s="836"/>
      <c r="BL84" s="836"/>
      <c r="BM84" s="836"/>
      <c r="BN84" s="836"/>
      <c r="BO84" s="836"/>
      <c r="BP84" s="836"/>
      <c r="BQ84" s="836"/>
      <c r="BR84" s="836"/>
      <c r="BS84" s="836"/>
      <c r="BT84" s="836"/>
      <c r="BU84" s="836"/>
      <c r="BV84" s="836"/>
      <c r="BW84" s="836"/>
      <c r="BX84" s="836"/>
      <c r="BY84" s="836"/>
      <c r="BZ84" s="836"/>
      <c r="CA84" s="836"/>
      <c r="CB84" s="836"/>
      <c r="CC84" s="836"/>
      <c r="CD84" s="836"/>
      <c r="CE84" s="836"/>
      <c r="CF84" s="836"/>
      <c r="CG84" s="836"/>
      <c r="CH84" s="836"/>
      <c r="CI84" s="836"/>
      <c r="CJ84" s="836"/>
      <c r="CK84" s="836"/>
      <c r="CL84" s="836"/>
      <c r="CM84" s="836"/>
      <c r="CN84" s="836"/>
      <c r="CO84" s="836"/>
      <c r="CP84" s="836"/>
      <c r="CQ84" s="836"/>
      <c r="CR84" s="836"/>
      <c r="CS84" s="836"/>
      <c r="CT84" s="836"/>
      <c r="CU84" s="836"/>
      <c r="CV84" s="836"/>
      <c r="CW84" s="836"/>
      <c r="CX84" s="836"/>
      <c r="CY84" s="836"/>
      <c r="CZ84" s="836"/>
      <c r="DA84" s="836"/>
      <c r="DB84" s="836"/>
      <c r="DC84" s="836"/>
      <c r="DD84" s="836"/>
      <c r="DE84" s="836"/>
      <c r="DF84" s="836"/>
      <c r="DG84" s="836"/>
      <c r="DH84" s="836"/>
      <c r="DI84" s="836"/>
      <c r="DJ84" s="836"/>
      <c r="DK84" s="836"/>
      <c r="DL84" s="836"/>
      <c r="DM84" s="836"/>
      <c r="DN84" s="836"/>
      <c r="DO84" s="836"/>
      <c r="DP84" s="836"/>
      <c r="DQ84" s="836"/>
      <c r="DR84" s="836"/>
      <c r="DS84" s="836"/>
      <c r="DT84" s="836"/>
      <c r="DU84" s="836"/>
      <c r="DV84" s="836"/>
      <c r="DW84" s="836"/>
      <c r="DX84" s="836"/>
      <c r="DY84" s="836"/>
      <c r="DZ84" s="836"/>
      <c r="EA84" s="836"/>
      <c r="EB84" s="836"/>
      <c r="EC84" s="836"/>
      <c r="ED84" s="836"/>
      <c r="EE84" s="836"/>
      <c r="EF84" s="836"/>
      <c r="EG84" s="836"/>
      <c r="EH84" s="836"/>
      <c r="EI84" s="836"/>
      <c r="EJ84" s="836"/>
      <c r="EK84" s="836"/>
      <c r="EL84" s="836"/>
      <c r="EM84" s="836"/>
      <c r="EN84" s="836"/>
      <c r="EO84" s="836"/>
      <c r="EP84" s="836"/>
      <c r="EQ84" s="836"/>
      <c r="ER84" s="836"/>
      <c r="ES84" s="836"/>
      <c r="ET84" s="836"/>
      <c r="EU84" s="836"/>
      <c r="EV84" s="836"/>
      <c r="EW84" s="836"/>
      <c r="EX84" s="836"/>
      <c r="EY84" s="836"/>
      <c r="EZ84" s="836"/>
      <c r="FA84" s="836"/>
      <c r="FB84" s="836"/>
      <c r="FC84" s="836"/>
      <c r="FD84" s="836"/>
      <c r="FE84" s="836"/>
      <c r="FF84" s="836"/>
      <c r="FG84" s="836"/>
      <c r="FH84" s="836"/>
      <c r="FI84" s="836"/>
      <c r="FJ84" s="836"/>
      <c r="FK84" s="836"/>
      <c r="FL84" s="836"/>
      <c r="FM84" s="836"/>
      <c r="FN84" s="836"/>
      <c r="FO84" s="836"/>
      <c r="FP84" s="836"/>
      <c r="FQ84" s="836"/>
      <c r="FR84" s="836"/>
      <c r="FS84" s="836"/>
      <c r="FT84" s="836"/>
      <c r="FU84" s="836"/>
      <c r="FV84" s="836"/>
      <c r="FW84" s="836"/>
      <c r="FX84" s="836"/>
      <c r="FY84" s="836"/>
      <c r="FZ84" s="836"/>
      <c r="GA84" s="836"/>
      <c r="GB84" s="836"/>
      <c r="GC84" s="836"/>
      <c r="GD84" s="836"/>
      <c r="GE84" s="836"/>
      <c r="GF84" s="836"/>
      <c r="GG84" s="836"/>
      <c r="GH84" s="836"/>
      <c r="GI84" s="836"/>
      <c r="GJ84" s="836"/>
      <c r="GK84" s="836"/>
      <c r="GL84" s="836"/>
      <c r="GM84" s="836"/>
      <c r="GN84" s="836"/>
      <c r="GO84" s="836"/>
      <c r="GP84" s="836"/>
      <c r="GQ84" s="836"/>
      <c r="GR84" s="836"/>
      <c r="GS84" s="836"/>
      <c r="GT84" s="836"/>
      <c r="GU84" s="836"/>
      <c r="GV84" s="836"/>
      <c r="GW84" s="836"/>
      <c r="GX84" s="836"/>
      <c r="GY84" s="836"/>
      <c r="GZ84" s="836"/>
      <c r="HA84" s="836"/>
      <c r="HB84" s="836"/>
      <c r="HC84" s="836"/>
      <c r="HD84" s="836"/>
      <c r="HE84" s="836"/>
      <c r="HF84" s="836"/>
      <c r="HG84" s="836"/>
      <c r="HH84" s="836"/>
      <c r="HI84" s="836"/>
      <c r="HJ84" s="836"/>
      <c r="HK84" s="836"/>
      <c r="HL84" s="836"/>
      <c r="HM84" s="836"/>
      <c r="HN84" s="836"/>
      <c r="HO84" s="836"/>
      <c r="HP84" s="836"/>
      <c r="HQ84" s="836"/>
      <c r="HR84" s="836"/>
      <c r="HS84" s="836"/>
      <c r="HT84" s="836"/>
      <c r="HU84" s="836"/>
      <c r="HV84" s="836"/>
      <c r="HW84" s="836"/>
      <c r="HX84" s="836"/>
      <c r="HY84" s="836"/>
      <c r="HZ84" s="836"/>
      <c r="IA84" s="836"/>
      <c r="IB84" s="836"/>
      <c r="IC84" s="836"/>
      <c r="ID84" s="836"/>
      <c r="IE84" s="836"/>
      <c r="IF84" s="836"/>
      <c r="IG84" s="836"/>
      <c r="IH84" s="836"/>
      <c r="II84" s="836"/>
      <c r="IJ84" s="836"/>
      <c r="IK84" s="836"/>
      <c r="IL84" s="836"/>
      <c r="IM84" s="836"/>
      <c r="IN84" s="836"/>
    </row>
    <row r="85" spans="1:248" ht="58.5" customHeight="1" x14ac:dyDescent="0.2">
      <c r="A85" s="294"/>
      <c r="B85" s="1548" t="s">
        <v>507</v>
      </c>
      <c r="C85" s="1592" t="str">
        <f>IF('M3C 2020-21 Histoir OR hypotez1'!C188="","",'M3C 2020-21 Histoir OR hypotez1'!C188)</f>
        <v>Atelier d'histoire contemporaine S5</v>
      </c>
      <c r="D85" s="1568" t="s">
        <v>1057</v>
      </c>
      <c r="E85" s="1568" t="s">
        <v>130</v>
      </c>
      <c r="F85" s="1620"/>
      <c r="G85" s="1568" t="s">
        <v>22</v>
      </c>
      <c r="H85" s="1593"/>
      <c r="I85" s="1568" t="s">
        <v>30</v>
      </c>
      <c r="J85" s="1568">
        <v>3</v>
      </c>
      <c r="K85" s="1638" t="s">
        <v>1223</v>
      </c>
      <c r="L85" s="1622" t="str">
        <f>IF('M3C 2020-21 Histoir OR hypotez1'!L188="","",'M3C 2020-21 Histoir OR hypotez1'!L188)</f>
        <v>22</v>
      </c>
      <c r="M85" s="1595">
        <v>25</v>
      </c>
      <c r="N85" s="1571">
        <f>IF('M3C 2020-21 Histoir OR hypotez1'!N188="","",'M3C 2020-21 Histoir OR hypotez1'!N188)</f>
        <v>20</v>
      </c>
      <c r="O85" s="1571"/>
      <c r="P85" s="1571" t="str">
        <f>IF('M3C 2020-21 Histoir OR hypotez1'!P188="","",'M3C 2020-21 Histoir OR hypotez1'!P188)</f>
        <v/>
      </c>
      <c r="Q85" s="1571"/>
      <c r="R85" s="1571" t="str">
        <f>IF('M3C 2020-21 Histoir OR hypotez1'!R188="","",'M3C 2020-21 Histoir OR hypotez1'!R188)</f>
        <v/>
      </c>
      <c r="S85" s="1647" t="str">
        <f>IF('M3C 2020-21 Histoir OR hypotez1'!S188="","",'M3C 2020-21 Histoir OR hypotez1'!S188)</f>
        <v/>
      </c>
      <c r="T85" s="1495" t="str">
        <f>+'M3C 2020-21 Histoir OR hypotez2'!T188</f>
        <v>50% CC; 50% CT DM sur Célène en temps limité 5H</v>
      </c>
      <c r="U85" s="1677" t="str">
        <f>+'M3C 2020-21 Histoir OR hypotez2'!U188</f>
        <v>100% CT DM sur Célène en temps limité 5H</v>
      </c>
      <c r="V85" s="1087" t="str">
        <f>IF('M3C 2020-21 Histoir OR hypotez1'!V188="","",'M3C 2020-21 Histoir OR hypotez1'!V188)</f>
        <v>50% CC
50% CT</v>
      </c>
      <c r="W85" s="640" t="str">
        <f>IF('M3C 2020-21 Histoir OR hypotez1'!W188="","",'M3C 2020-21 Histoir OR hypotez1'!W188)</f>
        <v>Mixte</v>
      </c>
      <c r="X85" s="640" t="str">
        <f>IF('M3C 2020-21 Histoir OR hypotez1'!X188="","",'M3C 2020-21 Histoir OR hypotez1'!X188)</f>
        <v>écrit + oral</v>
      </c>
      <c r="Y85" s="640" t="str">
        <f>IF('M3C 2020-21 Histoir OR hypotez1'!Y188="","",'M3C 2020-21 Histoir OR hypotez1'!Y188)</f>
        <v>CT = écrit 4h00</v>
      </c>
      <c r="Z85" s="400">
        <f>IF('M3C 2020-21 Histoir OR hypotez1'!Z188="","",'M3C 2020-21 Histoir OR hypotez1'!Z188)</f>
        <v>1</v>
      </c>
      <c r="AA85" s="386" t="str">
        <f>IF('M3C 2020-21 Histoir OR hypotez1'!AA188="","",'M3C 2020-21 Histoir OR hypotez1'!AA188)</f>
        <v>CT</v>
      </c>
      <c r="AB85" s="386" t="str">
        <f>IF('M3C 2020-21 Histoir OR hypotez1'!AB188="","",'M3C 2020-21 Histoir OR hypotez1'!AB188)</f>
        <v>écrit</v>
      </c>
      <c r="AC85" s="1291" t="str">
        <f>IF('M3C 2020-21 Histoir OR hypotez1'!AC188="","",'M3C 2020-21 Histoir OR hypotez1'!AC188)</f>
        <v>4h00</v>
      </c>
      <c r="AD85" s="1319" t="str">
        <f>+'M3C 2020-21 Histoir OR hypotez2'!AD188</f>
        <v>100% CT= DM sur CELENE en temps limité 5H</v>
      </c>
      <c r="AE85" s="1713" t="str">
        <f t="shared" ref="AE85:AE88" si="15">+AD85</f>
        <v>100% CT= DM sur CELENE en temps limité 5H</v>
      </c>
      <c r="AF85" s="1214">
        <f>IF('M3C 2020-21 Histoir OR hypotez1'!AF188="","",'M3C 2020-21 Histoir OR hypotez1'!AF188)</f>
        <v>1</v>
      </c>
      <c r="AG85" s="640" t="str">
        <f>IF('M3C 2020-21 Histoir OR hypotez1'!AG188="","",'M3C 2020-21 Histoir OR hypotez1'!AG188)</f>
        <v>CT</v>
      </c>
      <c r="AH85" s="640" t="str">
        <f>IF('M3C 2020-21 Histoir OR hypotez1'!AH188="","",'M3C 2020-21 Histoir OR hypotez1'!AH188)</f>
        <v>écrit</v>
      </c>
      <c r="AI85" s="640" t="str">
        <f>IF('M3C 2020-21 Histoir OR hypotez1'!AI188="","",'M3C 2020-21 Histoir OR hypotez1'!AI188)</f>
        <v>4h00</v>
      </c>
      <c r="AJ85" s="400">
        <f>IF('M3C 2020-21 Histoir OR hypotez1'!AJ188="","",'M3C 2020-21 Histoir OR hypotez1'!AJ188)</f>
        <v>1</v>
      </c>
      <c r="AK85" s="1266"/>
      <c r="AL85" s="386" t="str">
        <f>IF('M3C 2020-21 Histoir OR hypotez1'!AK188="","",'M3C 2020-21 Histoir OR hypotez1'!AK188)</f>
        <v>CT</v>
      </c>
      <c r="AM85" s="386" t="str">
        <f>IF('M3C 2020-21 Histoir OR hypotez1'!AL188="","",'M3C 2020-21 Histoir OR hypotez1'!AL188)</f>
        <v>écrit</v>
      </c>
      <c r="AN85" s="758" t="str">
        <f>IF('M3C 2020-21 Histoir OR hypotez1'!AM188="","",'M3C 2020-21 Histoir OR hypotez1'!AM188)</f>
        <v>4h00</v>
      </c>
      <c r="AO85" s="875" t="str">
        <f>IF('M3C 2020-21 Histoir OR hypotez1'!AN188="","",'M3C 2020-21 Histoir OR hypotez1'!AN188)</f>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row>
    <row r="86" spans="1:248" ht="58.5" customHeight="1" x14ac:dyDescent="0.2">
      <c r="A86" s="294"/>
      <c r="B86" s="1548" t="s">
        <v>513</v>
      </c>
      <c r="C86" s="1592" t="str">
        <f>IF('M3C 2020-21 Histoir OR hypotez1'!C192="","",'M3C 2020-21 Histoir OR hypotez1'!C192)</f>
        <v>Comment on écrit l’histoire</v>
      </c>
      <c r="D86" s="1568" t="s">
        <v>1058</v>
      </c>
      <c r="E86" s="1568" t="s">
        <v>120</v>
      </c>
      <c r="F86" s="1620"/>
      <c r="G86" s="1568" t="s">
        <v>22</v>
      </c>
      <c r="H86" s="1593"/>
      <c r="I86" s="1568" t="s">
        <v>56</v>
      </c>
      <c r="J86" s="1568">
        <v>2</v>
      </c>
      <c r="K86" s="1638" t="s">
        <v>1223</v>
      </c>
      <c r="L86" s="1622" t="str">
        <f>IF('M3C 2020-21 Histoir OR hypotez1'!L192="","",'M3C 2020-21 Histoir OR hypotez1'!L192)</f>
        <v>22</v>
      </c>
      <c r="M86" s="1595">
        <v>25</v>
      </c>
      <c r="N86" s="1571">
        <f>IF('M3C 2020-21 Histoir OR hypotez1'!N192="","",'M3C 2020-21 Histoir OR hypotez1'!N192)</f>
        <v>22</v>
      </c>
      <c r="O86" s="1571"/>
      <c r="P86" s="1571" t="str">
        <f>IF('M3C 2020-21 Histoir OR hypotez1'!P192="","",'M3C 2020-21 Histoir OR hypotez1'!P192)</f>
        <v/>
      </c>
      <c r="Q86" s="1571"/>
      <c r="R86" s="1571" t="str">
        <f>IF('M3C 2020-21 Histoir OR hypotez1'!R192="","",'M3C 2020-21 Histoir OR hypotez1'!R192)</f>
        <v/>
      </c>
      <c r="S86" s="1647" t="str">
        <f>IF('M3C 2020-21 Histoir OR hypotez1'!S192="","",'M3C 2020-21 Histoir OR hypotez1'!S192)</f>
        <v/>
      </c>
      <c r="T86" s="1701" t="str">
        <f>+'M3C 2020-21 Histoir OR hypotez2'!T192</f>
        <v>50% CC ; 50 %CT 
CT= DM sur Célène, en temps limité 3H</v>
      </c>
      <c r="U86" s="1702" t="str">
        <f>+'M3C 2020-21 Histoir OR hypotez2'!U192</f>
        <v>100% CT DM sur Célène en temps limité 3H</v>
      </c>
      <c r="V86" s="1087" t="str">
        <f>IF('M3C 2020-21 Histoir OR hypotez1'!V192="","",'M3C 2020-21 Histoir OR hypotez1'!V192)</f>
        <v>50% CC
50% CT</v>
      </c>
      <c r="W86" s="640" t="str">
        <f>IF('M3C 2020-21 Histoir OR hypotez1'!W192="","",'M3C 2020-21 Histoir OR hypotez1'!W192)</f>
        <v>Mixte</v>
      </c>
      <c r="X86" s="640" t="str">
        <f>IF('M3C 2020-21 Histoir OR hypotez1'!X192="","",'M3C 2020-21 Histoir OR hypotez1'!X192)</f>
        <v>oral</v>
      </c>
      <c r="Y86" s="640" t="str">
        <f>IF('M3C 2020-21 Histoir OR hypotez1'!Y192="","",'M3C 2020-21 Histoir OR hypotez1'!Y192)</f>
        <v>30 min</v>
      </c>
      <c r="Z86" s="400">
        <f>IF('M3C 2020-21 Histoir OR hypotez1'!Z192="","",'M3C 2020-21 Histoir OR hypotez1'!Z192)</f>
        <v>1</v>
      </c>
      <c r="AA86" s="386" t="str">
        <f>IF('M3C 2020-21 Histoir OR hypotez1'!AA192="","",'M3C 2020-21 Histoir OR hypotez1'!AA192)</f>
        <v>CT</v>
      </c>
      <c r="AB86" s="386" t="str">
        <f>IF('M3C 2020-21 Histoir OR hypotez1'!AB192="","",'M3C 2020-21 Histoir OR hypotez1'!AB192)</f>
        <v>oral</v>
      </c>
      <c r="AC86" s="1291" t="str">
        <f>IF('M3C 2020-21 Histoir OR hypotez1'!AC192="","",'M3C 2020-21 Histoir OR hypotez1'!AC192)</f>
        <v>30 min</v>
      </c>
      <c r="AD86" s="1325" t="str">
        <f>+'M3C 2020-21 Histoir OR hypotez2'!AD192</f>
        <v>100% CT= DM  sur CELENE en temps limité 3H</v>
      </c>
      <c r="AE86" s="1713" t="str">
        <f t="shared" si="15"/>
        <v>100% CT= DM  sur CELENE en temps limité 3H</v>
      </c>
      <c r="AF86" s="1214">
        <f>IF('M3C 2020-21 Histoir OR hypotez1'!AF192="","",'M3C 2020-21 Histoir OR hypotez1'!AF192)</f>
        <v>1</v>
      </c>
      <c r="AG86" s="640" t="str">
        <f>IF('M3C 2020-21 Histoir OR hypotez1'!AG192="","",'M3C 2020-21 Histoir OR hypotez1'!AG192)</f>
        <v>CT</v>
      </c>
      <c r="AH86" s="640" t="str">
        <f>IF('M3C 2020-21 Histoir OR hypotez1'!AH192="","",'M3C 2020-21 Histoir OR hypotez1'!AH192)</f>
        <v>oral</v>
      </c>
      <c r="AI86" s="640" t="str">
        <f>IF('M3C 2020-21 Histoir OR hypotez1'!AI192="","",'M3C 2020-21 Histoir OR hypotez1'!AI192)</f>
        <v>30 min</v>
      </c>
      <c r="AJ86" s="400">
        <f>IF('M3C 2020-21 Histoir OR hypotez1'!AJ192="","",'M3C 2020-21 Histoir OR hypotez1'!AJ192)</f>
        <v>1</v>
      </c>
      <c r="AK86" s="1266"/>
      <c r="AL86" s="386" t="str">
        <f>IF('M3C 2020-21 Histoir OR hypotez1'!AK192="","",'M3C 2020-21 Histoir OR hypotez1'!AK192)</f>
        <v>CT</v>
      </c>
      <c r="AM86" s="386" t="str">
        <f>IF('M3C 2020-21 Histoir OR hypotez1'!AL192="","",'M3C 2020-21 Histoir OR hypotez1'!AL192)</f>
        <v>oral</v>
      </c>
      <c r="AN86" s="758" t="str">
        <f>IF('M3C 2020-21 Histoir OR hypotez1'!AM192="","",'M3C 2020-21 Histoir OR hypotez1'!AM192)</f>
        <v>30 min</v>
      </c>
      <c r="AO86" s="875" t="str">
        <f>IF('M3C 2020-21 Histoir OR hypotez1'!AN192="","",'M3C 2020-21 Histoir OR hypotez1'!AN192)</f>
        <v>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v>
      </c>
    </row>
    <row r="87" spans="1:248" ht="30.75" customHeight="1" x14ac:dyDescent="0.2">
      <c r="A87" s="294"/>
      <c r="B87" s="1548" t="s">
        <v>432</v>
      </c>
      <c r="C87" s="1592" t="str">
        <f>IF('M3C 2020-21 Histoir OR hypotez1'!C193="","",'M3C 2020-21 Histoir OR hypotez1'!C193)</f>
        <v>Géographie des risques (CM)</v>
      </c>
      <c r="D87" s="1568"/>
      <c r="E87" s="1568" t="s">
        <v>120</v>
      </c>
      <c r="F87" s="1620"/>
      <c r="G87" s="1568" t="s">
        <v>1126</v>
      </c>
      <c r="H87" s="1593"/>
      <c r="I87" s="1568" t="s">
        <v>56</v>
      </c>
      <c r="J87" s="1568">
        <v>2</v>
      </c>
      <c r="K87" s="1638" t="s">
        <v>731</v>
      </c>
      <c r="L87" s="1622" t="str">
        <f>IF('M3C 2020-21 Histoir OR hypotez1'!L193="","",'M3C 2020-21 Histoir OR hypotez1'!L193)</f>
        <v>23</v>
      </c>
      <c r="M87" s="1595">
        <v>25</v>
      </c>
      <c r="N87" s="1571">
        <f>IF('M3C 2020-21 Histoir OR hypotez1'!N193="","",'M3C 2020-21 Histoir OR hypotez1'!N193)</f>
        <v>15</v>
      </c>
      <c r="O87" s="1571"/>
      <c r="P87" s="1571" t="str">
        <f>IF('M3C 2020-21 Histoir OR hypotez1'!P193="","",'M3C 2020-21 Histoir OR hypotez1'!P193)</f>
        <v/>
      </c>
      <c r="Q87" s="1571"/>
      <c r="R87" s="1571" t="str">
        <f>IF('M3C 2020-21 Histoir OR hypotez1'!R193="","",'M3C 2020-21 Histoir OR hypotez1'!R193)</f>
        <v/>
      </c>
      <c r="S87" s="1647" t="str">
        <f>IF('M3C 2020-21 Histoir OR hypotez1'!S193="","",'M3C 2020-21 Histoir OR hypotez1'!S193)</f>
        <v/>
      </c>
      <c r="T87" s="1701" t="s">
        <v>1132</v>
      </c>
      <c r="U87" s="1702" t="s">
        <v>1132</v>
      </c>
      <c r="V87" s="1087">
        <f>IF('M3C 2020-21 Histoir OR hypotez1'!V193="","",'M3C 2020-21 Histoir OR hypotez1'!V193)</f>
        <v>1</v>
      </c>
      <c r="W87" s="640" t="str">
        <f>IF('M3C 2020-21 Histoir OR hypotez1'!W193="","",'M3C 2020-21 Histoir OR hypotez1'!W193)</f>
        <v>CT</v>
      </c>
      <c r="X87" s="640" t="str">
        <f>IF('M3C 2020-21 Histoir OR hypotez1'!X193="","",'M3C 2020-21 Histoir OR hypotez1'!X193)</f>
        <v>Ecrit</v>
      </c>
      <c r="Y87" s="640" t="str">
        <f>IF('M3C 2020-21 Histoir OR hypotez1'!Y193="","",'M3C 2020-21 Histoir OR hypotez1'!Y193)</f>
        <v>3h00</v>
      </c>
      <c r="Z87" s="400">
        <f>IF('M3C 2020-21 Histoir OR hypotez1'!Z193="","",'M3C 2020-21 Histoir OR hypotez1'!Z193)</f>
        <v>1</v>
      </c>
      <c r="AA87" s="386" t="str">
        <f>IF('M3C 2020-21 Histoir OR hypotez1'!AA193="","",'M3C 2020-21 Histoir OR hypotez1'!AA193)</f>
        <v>CT</v>
      </c>
      <c r="AB87" s="386" t="str">
        <f>IF('M3C 2020-21 Histoir OR hypotez1'!AB193="","",'M3C 2020-21 Histoir OR hypotez1'!AB193)</f>
        <v>Ecrit</v>
      </c>
      <c r="AC87" s="1291" t="str">
        <f>IF('M3C 2020-21 Histoir OR hypotez1'!AC193="","",'M3C 2020-21 Histoir OR hypotez1'!AC193)</f>
        <v>3h00</v>
      </c>
      <c r="AD87" s="1327" t="s">
        <v>1132</v>
      </c>
      <c r="AE87" s="1713" t="str">
        <f t="shared" si="15"/>
        <v>100% CT DOSSIER</v>
      </c>
      <c r="AF87" s="1214">
        <f>IF('M3C 2020-21 Histoir OR hypotez1'!AF193="","",'M3C 2020-21 Histoir OR hypotez1'!AF193)</f>
        <v>1</v>
      </c>
      <c r="AG87" s="640" t="str">
        <f>IF('M3C 2020-21 Histoir OR hypotez1'!AG193="","",'M3C 2020-21 Histoir OR hypotez1'!AG193)</f>
        <v>CT</v>
      </c>
      <c r="AH87" s="640" t="str">
        <f>IF('M3C 2020-21 Histoir OR hypotez1'!AH193="","",'M3C 2020-21 Histoir OR hypotez1'!AH193)</f>
        <v>oral</v>
      </c>
      <c r="AI87" s="640" t="str">
        <f>IF('M3C 2020-21 Histoir OR hypotez1'!AI193="","",'M3C 2020-21 Histoir OR hypotez1'!AI193)</f>
        <v>20 min</v>
      </c>
      <c r="AJ87" s="400">
        <f>IF('M3C 2020-21 Histoir OR hypotez1'!AJ193="","",'M3C 2020-21 Histoir OR hypotez1'!AJ193)</f>
        <v>1</v>
      </c>
      <c r="AK87" s="1266"/>
      <c r="AL87" s="386" t="str">
        <f>IF('M3C 2020-21 Histoir OR hypotez1'!AK193="","",'M3C 2020-21 Histoir OR hypotez1'!AK193)</f>
        <v>CT</v>
      </c>
      <c r="AM87" s="386" t="str">
        <f>IF('M3C 2020-21 Histoir OR hypotez1'!AL193="","",'M3C 2020-21 Histoir OR hypotez1'!AL193)</f>
        <v>Oral</v>
      </c>
      <c r="AN87" s="758" t="str">
        <f>IF('M3C 2020-21 Histoir OR hypotez1'!AM193="","",'M3C 2020-21 Histoir OR hypotez1'!AM193)</f>
        <v>20 min</v>
      </c>
      <c r="AO87" s="875" t="str">
        <f>IF('M3C 2020-21 Histoir OR hypotez1'!AN193="","",'M3C 2020-21 Histoir OR hypotez1'!AN193)</f>
        <v>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v>
      </c>
    </row>
    <row r="88" spans="1:248" ht="58.5" customHeight="1" x14ac:dyDescent="0.2">
      <c r="A88" s="294"/>
      <c r="B88" s="1548" t="s">
        <v>515</v>
      </c>
      <c r="C88" s="1592" t="str">
        <f>IF('M3C 2020-21 Histoir OR hypotez1'!C198="","",'M3C 2020-21 Histoir OR hypotez1'!C198)</f>
        <v>Histoire et patrimoine : le Val de Loire</v>
      </c>
      <c r="D88" s="1568" t="s">
        <v>1059</v>
      </c>
      <c r="E88" s="1568" t="s">
        <v>120</v>
      </c>
      <c r="F88" s="1620"/>
      <c r="G88" s="1568" t="s">
        <v>22</v>
      </c>
      <c r="H88" s="1593"/>
      <c r="I88" s="1568">
        <v>3</v>
      </c>
      <c r="J88" s="1568">
        <v>3</v>
      </c>
      <c r="K88" s="1621" t="str">
        <f>IF('M3C 2020-21 Histoir OR hypotez1'!K198="","",'M3C 2020-21 Histoir OR hypotez1'!K198)</f>
        <v>SENSEBY Chantal</v>
      </c>
      <c r="L88" s="1622" t="str">
        <f>IF('M3C 2020-21 Histoir OR hypotez1'!L198="","",'M3C 2020-21 Histoir OR hypotez1'!L198)</f>
        <v>22</v>
      </c>
      <c r="M88" s="1595">
        <v>25</v>
      </c>
      <c r="N88" s="1571">
        <f>IF('M3C 2020-21 Histoir OR hypotez1'!N198="","",'M3C 2020-21 Histoir OR hypotez1'!N198)</f>
        <v>18</v>
      </c>
      <c r="O88" s="1571"/>
      <c r="P88" s="1571">
        <f>IF('M3C 2020-21 Histoir OR hypotez1'!P198="","",'M3C 2020-21 Histoir OR hypotez1'!P198)</f>
        <v>8</v>
      </c>
      <c r="Q88" s="1571"/>
      <c r="R88" s="1571" t="str">
        <f>IF('M3C 2020-21 Histoir OR hypotez1'!R198="","",'M3C 2020-21 Histoir OR hypotez1'!R198)</f>
        <v/>
      </c>
      <c r="S88" s="1647" t="str">
        <f>IF('M3C 2020-21 Histoir OR hypotez1'!S198="","",'M3C 2020-21 Histoir OR hypotez1'!S198)</f>
        <v/>
      </c>
      <c r="T88" s="1678" t="s">
        <v>1304</v>
      </c>
      <c r="U88" s="1679" t="s">
        <v>1305</v>
      </c>
      <c r="V88" s="1087">
        <f>IF('M3C 2020-21 Histoir OR hypotez1'!V198="","",'M3C 2020-21 Histoir OR hypotez1'!V198)</f>
        <v>1</v>
      </c>
      <c r="W88" s="640" t="str">
        <f>IF('M3C 2020-21 Histoir OR hypotez1'!W198="","",'M3C 2020-21 Histoir OR hypotez1'!W198)</f>
        <v>CC</v>
      </c>
      <c r="X88" s="640" t="str">
        <f>IF('M3C 2020-21 Histoir OR hypotez1'!X198="","",'M3C 2020-21 Histoir OR hypotez1'!X198)</f>
        <v>écrit/oral</v>
      </c>
      <c r="Y88" s="640" t="str">
        <f>IF('M3C 2020-21 Histoir OR hypotez1'!Y198="","",'M3C 2020-21 Histoir OR hypotez1'!Y198)</f>
        <v/>
      </c>
      <c r="Z88" s="400">
        <f>IF('M3C 2020-21 Histoir OR hypotez1'!Z198="","",'M3C 2020-21 Histoir OR hypotez1'!Z198)</f>
        <v>1</v>
      </c>
      <c r="AA88" s="386" t="str">
        <f>IF('M3C 2020-21 Histoir OR hypotez1'!AA198="","",'M3C 2020-21 Histoir OR hypotez1'!AA198)</f>
        <v>CT</v>
      </c>
      <c r="AB88" s="386" t="str">
        <f>IF('M3C 2020-21 Histoir OR hypotez1'!AB198="","",'M3C 2020-21 Histoir OR hypotez1'!AB198)</f>
        <v>Oral</v>
      </c>
      <c r="AC88" s="1291" t="str">
        <f>IF('M3C 2020-21 Histoir OR hypotez1'!AC198="","",'M3C 2020-21 Histoir OR hypotez1'!AC198)</f>
        <v>20 min</v>
      </c>
      <c r="AD88" s="1365" t="s">
        <v>1288</v>
      </c>
      <c r="AE88" s="1713" t="str">
        <f t="shared" si="15"/>
        <v>100% CT= DM devoir maison en temps libre
dépôt sujet et copies sur CELENE</v>
      </c>
      <c r="AF88" s="1214">
        <f>IF('M3C 2020-21 Histoir OR hypotez1'!AF198="","",'M3C 2020-21 Histoir OR hypotez1'!AF198)</f>
        <v>1</v>
      </c>
      <c r="AG88" s="640" t="str">
        <f>IF('M3C 2020-21 Histoir OR hypotez1'!AG198="","",'M3C 2020-21 Histoir OR hypotez1'!AG198)</f>
        <v>CT</v>
      </c>
      <c r="AH88" s="640" t="str">
        <f>IF('M3C 2020-21 Histoir OR hypotez1'!AH198="","",'M3C 2020-21 Histoir OR hypotez1'!AH198)</f>
        <v>Oral</v>
      </c>
      <c r="AI88" s="640" t="str">
        <f>IF('M3C 2020-21 Histoir OR hypotez1'!AI198="","",'M3C 2020-21 Histoir OR hypotez1'!AI198)</f>
        <v>20 min</v>
      </c>
      <c r="AJ88" s="400">
        <f>IF('M3C 2020-21 Histoir OR hypotez1'!AJ198="","",'M3C 2020-21 Histoir OR hypotez1'!AJ198)</f>
        <v>1</v>
      </c>
      <c r="AK88" s="1266"/>
      <c r="AL88" s="386" t="str">
        <f>IF('M3C 2020-21 Histoir OR hypotez1'!AK198="","",'M3C 2020-21 Histoir OR hypotez1'!AK198)</f>
        <v>CT</v>
      </c>
      <c r="AM88" s="386" t="str">
        <f>IF('M3C 2020-21 Histoir OR hypotez1'!AL198="","",'M3C 2020-21 Histoir OR hypotez1'!AL198)</f>
        <v>Oral</v>
      </c>
      <c r="AN88" s="758" t="str">
        <f>IF('M3C 2020-21 Histoir OR hypotez1'!AM198="","",'M3C 2020-21 Histoir OR hypotez1'!AM198)</f>
        <v>20 min</v>
      </c>
      <c r="AO88" s="875" t="str">
        <f>IF('M3C 2020-21 Histoir OR hypotez1'!AN198="","",'M3C 2020-21 Histoir OR hypotez1'!AN198)</f>
        <v>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v>
      </c>
    </row>
    <row r="89" spans="1:248" ht="23.25" customHeight="1" x14ac:dyDescent="0.2">
      <c r="A89" s="334"/>
      <c r="B89" s="334"/>
      <c r="C89" s="1914" t="s">
        <v>293</v>
      </c>
      <c r="D89" s="1915"/>
      <c r="E89" s="1915"/>
      <c r="F89" s="1915"/>
      <c r="G89" s="1915"/>
      <c r="H89" s="1915"/>
      <c r="I89" s="1915"/>
      <c r="J89" s="1915"/>
      <c r="K89" s="1915"/>
      <c r="L89" s="1915"/>
      <c r="M89" s="1915"/>
      <c r="N89" s="1585">
        <f>SUM(N75:N88)</f>
        <v>123</v>
      </c>
      <c r="O89" s="1585"/>
      <c r="P89" s="1585">
        <f>SUM(P79,P78,P85,P83,P76,P75)</f>
        <v>114</v>
      </c>
      <c r="Q89" s="1585"/>
      <c r="R89" s="1585"/>
      <c r="S89" s="1649"/>
      <c r="T89" s="1673"/>
      <c r="U89" s="1674"/>
      <c r="V89" s="1891"/>
      <c r="W89" s="1889"/>
      <c r="X89" s="1889"/>
      <c r="Y89" s="1889"/>
      <c r="Z89" s="1889"/>
      <c r="AA89" s="1889"/>
      <c r="AB89" s="1889"/>
      <c r="AC89" s="1889"/>
      <c r="AD89" s="1916"/>
      <c r="AE89" s="1916"/>
      <c r="AF89" s="1889"/>
      <c r="AG89" s="1889"/>
      <c r="AH89" s="1889"/>
      <c r="AI89" s="1889"/>
      <c r="AJ89" s="810"/>
      <c r="AK89" s="1203"/>
      <c r="AL89" s="810"/>
      <c r="AM89" s="810"/>
      <c r="AN89" s="924"/>
      <c r="AO89" s="810"/>
    </row>
    <row r="90" spans="1:248" ht="23.25" customHeight="1" x14ac:dyDescent="0.2">
      <c r="A90" s="403"/>
      <c r="B90" s="1538"/>
      <c r="C90" s="1601"/>
      <c r="D90" s="1601"/>
      <c r="E90" s="1910" t="s">
        <v>277</v>
      </c>
      <c r="F90" s="1911"/>
      <c r="G90" s="1911"/>
      <c r="H90" s="1911"/>
      <c r="I90" s="1911"/>
      <c r="J90" s="1911"/>
      <c r="K90" s="1911"/>
      <c r="L90" s="1911"/>
      <c r="M90" s="1911"/>
      <c r="N90" s="1911"/>
      <c r="O90" s="1911"/>
      <c r="P90" s="1911"/>
      <c r="Q90" s="1911"/>
      <c r="R90" s="1911"/>
      <c r="S90" s="1912"/>
      <c r="T90" s="1688"/>
      <c r="U90" s="1689"/>
      <c r="V90" s="824"/>
      <c r="W90" s="824"/>
      <c r="X90" s="1884"/>
      <c r="Y90" s="1885"/>
      <c r="Z90" s="1885"/>
      <c r="AA90" s="1885"/>
      <c r="AB90" s="1885"/>
      <c r="AC90" s="1885"/>
      <c r="AD90" s="1913"/>
      <c r="AE90" s="1913"/>
      <c r="AF90" s="1885"/>
      <c r="AG90" s="1885"/>
      <c r="AH90" s="1885"/>
      <c r="AI90" s="1885"/>
      <c r="AJ90" s="1885"/>
      <c r="AK90" s="1886"/>
      <c r="AL90" s="1885"/>
      <c r="AM90" s="1887"/>
      <c r="AN90" s="823"/>
      <c r="AO90" s="823"/>
    </row>
    <row r="91" spans="1:248" ht="30.75" customHeight="1" x14ac:dyDescent="0.2">
      <c r="A91" s="827"/>
      <c r="B91" s="1543"/>
      <c r="C91" s="1602"/>
      <c r="D91" s="1602"/>
      <c r="E91" s="1602"/>
      <c r="F91" s="1602"/>
      <c r="G91" s="1602"/>
      <c r="H91" s="1602"/>
      <c r="I91" s="1602"/>
      <c r="J91" s="1602"/>
      <c r="K91" s="1602"/>
      <c r="L91" s="1603"/>
      <c r="M91" s="1604"/>
      <c r="N91" s="1602"/>
      <c r="O91" s="1602"/>
      <c r="P91" s="1602"/>
      <c r="Q91" s="1602"/>
      <c r="R91" s="1602"/>
      <c r="S91" s="1652"/>
      <c r="T91" s="1690"/>
      <c r="U91" s="1691"/>
      <c r="V91" s="828"/>
      <c r="W91" s="828"/>
      <c r="X91" s="828"/>
      <c r="Y91" s="828"/>
      <c r="Z91" s="828"/>
      <c r="AA91" s="828"/>
      <c r="AB91" s="828"/>
      <c r="AC91" s="828"/>
      <c r="AD91" s="828"/>
      <c r="AE91" s="828"/>
      <c r="AF91" s="828"/>
      <c r="AG91" s="828"/>
      <c r="AH91" s="828"/>
      <c r="AI91" s="828"/>
      <c r="AJ91" s="828"/>
      <c r="AK91" s="828"/>
      <c r="AL91" s="828"/>
      <c r="AM91" s="828"/>
      <c r="AN91" s="828"/>
      <c r="AO91" s="828"/>
    </row>
    <row r="92" spans="1:248" s="514" customFormat="1" ht="23.25" customHeight="1" x14ac:dyDescent="0.2">
      <c r="A92" s="506" t="s">
        <v>1094</v>
      </c>
      <c r="B92" s="1540" t="s">
        <v>1004</v>
      </c>
      <c r="C92" s="1555" t="s">
        <v>1005</v>
      </c>
      <c r="D92" s="1562" t="s">
        <v>1069</v>
      </c>
      <c r="E92" s="1560" t="s">
        <v>683</v>
      </c>
      <c r="F92" s="1555"/>
      <c r="G92" s="1555"/>
      <c r="H92" s="1558"/>
      <c r="I92" s="1555"/>
      <c r="J92" s="1555"/>
      <c r="K92" s="1555"/>
      <c r="L92" s="1559"/>
      <c r="M92" s="1560"/>
      <c r="N92" s="1561"/>
      <c r="O92" s="1561"/>
      <c r="P92" s="1561"/>
      <c r="Q92" s="1561"/>
      <c r="R92" s="1561"/>
      <c r="S92" s="1646"/>
      <c r="T92" s="1660"/>
      <c r="U92" s="1661"/>
      <c r="V92" s="1054"/>
      <c r="W92" s="507"/>
      <c r="X92" s="507"/>
      <c r="Y92" s="507"/>
      <c r="Z92" s="507"/>
      <c r="AA92" s="507"/>
      <c r="AB92" s="507"/>
      <c r="AC92" s="1174"/>
      <c r="AD92" s="1297"/>
      <c r="AE92" s="1298"/>
      <c r="AF92" s="1054"/>
      <c r="AG92" s="507"/>
      <c r="AH92" s="507"/>
      <c r="AI92" s="507"/>
      <c r="AJ92" s="507"/>
      <c r="AK92" s="1098"/>
      <c r="AL92" s="507"/>
      <c r="AM92" s="507"/>
      <c r="AN92" s="507"/>
      <c r="AO92" s="755"/>
      <c r="AP92" s="513"/>
      <c r="AQ92" s="513"/>
      <c r="AR92" s="513"/>
      <c r="AS92" s="513"/>
      <c r="AT92" s="513"/>
      <c r="AU92" s="513"/>
      <c r="AV92" s="513"/>
      <c r="AW92" s="513"/>
      <c r="AX92" s="513"/>
      <c r="AY92" s="513"/>
      <c r="AZ92" s="513"/>
      <c r="BA92" s="513"/>
      <c r="BB92" s="513"/>
      <c r="BC92" s="513"/>
      <c r="BD92" s="513"/>
      <c r="BE92" s="513"/>
      <c r="BF92" s="513"/>
      <c r="BG92" s="513"/>
      <c r="BH92" s="513"/>
      <c r="BI92" s="507"/>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513"/>
      <c r="DI92" s="513"/>
      <c r="DJ92" s="513"/>
      <c r="DK92" s="513"/>
      <c r="DL92" s="513"/>
      <c r="DM92" s="513"/>
      <c r="DN92" s="513"/>
      <c r="DO92" s="513"/>
      <c r="DP92" s="513"/>
      <c r="DQ92" s="513"/>
      <c r="DR92" s="513"/>
      <c r="DS92" s="513"/>
      <c r="DT92" s="513"/>
      <c r="DU92" s="513"/>
      <c r="DV92" s="513"/>
      <c r="DW92" s="513"/>
      <c r="DX92" s="513"/>
      <c r="DY92" s="513"/>
      <c r="DZ92" s="513"/>
      <c r="EA92" s="513"/>
      <c r="EB92" s="513"/>
      <c r="EC92" s="513"/>
      <c r="ED92" s="513"/>
      <c r="EE92" s="513"/>
      <c r="EF92" s="513"/>
      <c r="EG92" s="513"/>
      <c r="EH92" s="513"/>
      <c r="EI92" s="513"/>
      <c r="EJ92" s="513"/>
      <c r="EK92" s="513"/>
      <c r="EL92" s="513"/>
      <c r="EM92" s="513"/>
      <c r="EN92" s="513"/>
      <c r="EO92" s="513"/>
      <c r="EP92" s="513"/>
      <c r="EQ92" s="513"/>
      <c r="ER92" s="513"/>
      <c r="ES92" s="513"/>
      <c r="ET92" s="513"/>
      <c r="EU92" s="513"/>
      <c r="EV92" s="513"/>
      <c r="EW92" s="513"/>
      <c r="EX92" s="513"/>
      <c r="EY92" s="513"/>
      <c r="EZ92" s="513"/>
      <c r="FA92" s="513"/>
      <c r="FB92" s="513"/>
      <c r="FC92" s="513"/>
      <c r="FD92" s="513"/>
      <c r="FE92" s="513"/>
      <c r="FF92" s="513"/>
      <c r="FG92" s="513"/>
      <c r="FH92" s="513"/>
      <c r="FI92" s="513"/>
      <c r="FJ92" s="513"/>
      <c r="FK92" s="513"/>
      <c r="FL92" s="513"/>
      <c r="FM92" s="513"/>
      <c r="FN92" s="513"/>
      <c r="FO92" s="513"/>
      <c r="FP92" s="513"/>
      <c r="FQ92" s="513"/>
      <c r="FR92" s="513"/>
      <c r="FS92" s="513"/>
      <c r="FT92" s="513"/>
      <c r="FU92" s="513"/>
      <c r="FV92" s="513"/>
      <c r="FW92" s="513"/>
      <c r="FX92" s="513"/>
      <c r="FY92" s="513"/>
      <c r="FZ92" s="513"/>
      <c r="GA92" s="513"/>
      <c r="GB92" s="513"/>
      <c r="GC92" s="513"/>
      <c r="GD92" s="513"/>
      <c r="GE92" s="513"/>
      <c r="GF92" s="513"/>
      <c r="GG92" s="513"/>
      <c r="GH92" s="513"/>
      <c r="GI92" s="513"/>
      <c r="GJ92" s="513"/>
      <c r="GK92" s="513"/>
      <c r="GL92" s="513"/>
      <c r="GM92" s="513"/>
      <c r="GN92" s="513"/>
      <c r="GO92" s="513"/>
      <c r="GP92" s="513"/>
      <c r="GQ92" s="513"/>
      <c r="GR92" s="513"/>
      <c r="GS92" s="513"/>
      <c r="GT92" s="513"/>
      <c r="GU92" s="513"/>
      <c r="GV92" s="513"/>
      <c r="GW92" s="513"/>
      <c r="GX92" s="513"/>
      <c r="GY92" s="513"/>
      <c r="GZ92" s="513"/>
      <c r="HA92" s="513"/>
      <c r="HB92" s="513"/>
      <c r="HC92" s="513"/>
      <c r="HD92" s="513"/>
      <c r="HE92" s="513"/>
      <c r="HF92" s="513"/>
      <c r="HG92" s="513"/>
      <c r="HH92" s="513"/>
      <c r="HI92" s="513"/>
      <c r="HJ92" s="513"/>
      <c r="HK92" s="513"/>
      <c r="HL92" s="513"/>
      <c r="HM92" s="513"/>
      <c r="HN92" s="513"/>
      <c r="HO92" s="513"/>
      <c r="HP92" s="513"/>
      <c r="HQ92" s="513"/>
      <c r="HR92" s="513"/>
      <c r="HS92" s="513"/>
      <c r="HT92" s="513"/>
      <c r="HU92" s="513"/>
      <c r="HV92" s="513"/>
      <c r="HW92" s="513"/>
      <c r="HX92" s="513"/>
      <c r="HY92" s="513"/>
      <c r="HZ92" s="513"/>
      <c r="IA92" s="513"/>
      <c r="IB92" s="513"/>
      <c r="IC92" s="513"/>
      <c r="ID92" s="513"/>
      <c r="IE92" s="513"/>
      <c r="IF92" s="513"/>
      <c r="IG92" s="513"/>
      <c r="IH92" s="513"/>
      <c r="II92" s="513"/>
      <c r="IJ92" s="513"/>
      <c r="IK92" s="513"/>
      <c r="IL92" s="513"/>
      <c r="IM92" s="513"/>
    </row>
    <row r="93" spans="1:248" s="514" customFormat="1" ht="31.5" customHeight="1" x14ac:dyDescent="0.2">
      <c r="A93" s="846"/>
      <c r="B93" s="1549"/>
      <c r="C93" s="1623" t="s">
        <v>1003</v>
      </c>
      <c r="D93" s="1624"/>
      <c r="E93" s="1625"/>
      <c r="F93" s="1626"/>
      <c r="G93" s="1626"/>
      <c r="H93" s="1627"/>
      <c r="I93" s="1626">
        <f>+I94+I95+I96+I100+I101</f>
        <v>19</v>
      </c>
      <c r="J93" s="1626">
        <f>+J94+J95+J96+J100+J101</f>
        <v>19</v>
      </c>
      <c r="K93" s="1626"/>
      <c r="L93" s="1628"/>
      <c r="M93" s="1625"/>
      <c r="N93" s="1629"/>
      <c r="O93" s="1629"/>
      <c r="P93" s="1629"/>
      <c r="Q93" s="1629"/>
      <c r="R93" s="1629"/>
      <c r="S93" s="1654"/>
      <c r="T93" s="1695"/>
      <c r="U93" s="1696"/>
      <c r="V93" s="1216"/>
      <c r="W93" s="847"/>
      <c r="X93" s="847"/>
      <c r="Y93" s="847"/>
      <c r="Z93" s="847"/>
      <c r="AA93" s="852"/>
      <c r="AB93" s="852"/>
      <c r="AC93" s="850"/>
      <c r="AD93" s="1307"/>
      <c r="AE93" s="1308"/>
      <c r="AF93" s="1267"/>
      <c r="AG93" s="852"/>
      <c r="AH93" s="852"/>
      <c r="AI93" s="852"/>
      <c r="AJ93" s="852"/>
      <c r="AK93" s="1267"/>
      <c r="AL93" s="852"/>
      <c r="AM93" s="852"/>
      <c r="AN93" s="850"/>
      <c r="AO93" s="845"/>
      <c r="AP93" s="513"/>
      <c r="AQ93" s="513"/>
      <c r="AR93" s="513"/>
      <c r="AS93" s="513"/>
      <c r="AT93" s="513"/>
      <c r="AU93" s="513"/>
      <c r="AV93" s="513"/>
      <c r="AW93" s="513"/>
      <c r="AX93" s="513"/>
      <c r="AY93" s="513"/>
      <c r="AZ93" s="513"/>
      <c r="BA93" s="513"/>
      <c r="BB93" s="513"/>
      <c r="BC93" s="513"/>
      <c r="BD93" s="513"/>
      <c r="BE93" s="513"/>
      <c r="BF93" s="513"/>
      <c r="BG93" s="513"/>
      <c r="BH93" s="513"/>
      <c r="BI93" s="844"/>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c r="CK93" s="513"/>
      <c r="CL93" s="513"/>
      <c r="CM93" s="513"/>
      <c r="CN93" s="513"/>
      <c r="CO93" s="513"/>
      <c r="CP93" s="513"/>
      <c r="CQ93" s="513"/>
      <c r="CR93" s="513"/>
      <c r="CS93" s="513"/>
      <c r="CT93" s="513"/>
      <c r="CU93" s="513"/>
      <c r="CV93" s="513"/>
      <c r="CW93" s="513"/>
      <c r="CX93" s="513"/>
      <c r="CY93" s="513"/>
      <c r="CZ93" s="513"/>
      <c r="DA93" s="513"/>
      <c r="DB93" s="513"/>
      <c r="DC93" s="513"/>
      <c r="DD93" s="513"/>
      <c r="DE93" s="513"/>
      <c r="DF93" s="513"/>
      <c r="DG93" s="513"/>
      <c r="DH93" s="513"/>
      <c r="DI93" s="513"/>
      <c r="DJ93" s="513"/>
      <c r="DK93" s="513"/>
      <c r="DL93" s="513"/>
      <c r="DM93" s="513"/>
      <c r="DN93" s="513"/>
      <c r="DO93" s="513"/>
      <c r="DP93" s="513"/>
      <c r="DQ93" s="513"/>
      <c r="DR93" s="513"/>
      <c r="DS93" s="513"/>
      <c r="DT93" s="513"/>
      <c r="DU93" s="513"/>
      <c r="DV93" s="513"/>
      <c r="DW93" s="513"/>
      <c r="DX93" s="513"/>
      <c r="DY93" s="513"/>
      <c r="DZ93" s="513"/>
      <c r="EA93" s="513"/>
      <c r="EB93" s="513"/>
      <c r="EC93" s="513"/>
      <c r="ED93" s="513"/>
      <c r="EE93" s="513"/>
      <c r="EF93" s="513"/>
      <c r="EG93" s="513"/>
      <c r="EH93" s="513"/>
      <c r="EI93" s="513"/>
      <c r="EJ93" s="513"/>
      <c r="EK93" s="513"/>
      <c r="EL93" s="513"/>
      <c r="EM93" s="513"/>
      <c r="EN93" s="513"/>
      <c r="EO93" s="513"/>
      <c r="EP93" s="513"/>
      <c r="EQ93" s="513"/>
      <c r="ER93" s="513"/>
      <c r="ES93" s="513"/>
      <c r="ET93" s="513"/>
      <c r="EU93" s="513"/>
      <c r="EV93" s="513"/>
      <c r="EW93" s="513"/>
      <c r="EX93" s="513"/>
      <c r="EY93" s="513"/>
      <c r="EZ93" s="513"/>
      <c r="FA93" s="513"/>
      <c r="FB93" s="513"/>
      <c r="FC93" s="513"/>
      <c r="FD93" s="513"/>
      <c r="FE93" s="513"/>
      <c r="FF93" s="513"/>
      <c r="FG93" s="513"/>
      <c r="FH93" s="513"/>
      <c r="FI93" s="513"/>
      <c r="FJ93" s="513"/>
      <c r="FK93" s="513"/>
      <c r="FL93" s="513"/>
      <c r="FM93" s="513"/>
      <c r="FN93" s="513"/>
      <c r="FO93" s="513"/>
      <c r="FP93" s="513"/>
      <c r="FQ93" s="513"/>
      <c r="FR93" s="513"/>
      <c r="FS93" s="513"/>
      <c r="FT93" s="513"/>
      <c r="FU93" s="513"/>
      <c r="FV93" s="513"/>
      <c r="FW93" s="513"/>
      <c r="FX93" s="513"/>
      <c r="FY93" s="513"/>
      <c r="FZ93" s="513"/>
      <c r="GA93" s="513"/>
      <c r="GB93" s="513"/>
      <c r="GC93" s="513"/>
      <c r="GD93" s="513"/>
      <c r="GE93" s="513"/>
      <c r="GF93" s="513"/>
      <c r="GG93" s="513"/>
      <c r="GH93" s="513"/>
      <c r="GI93" s="513"/>
      <c r="GJ93" s="513"/>
      <c r="GK93" s="513"/>
      <c r="GL93" s="513"/>
      <c r="GM93" s="513"/>
      <c r="GN93" s="513"/>
      <c r="GO93" s="513"/>
      <c r="GP93" s="513"/>
      <c r="GQ93" s="513"/>
      <c r="GR93" s="513"/>
      <c r="GS93" s="513"/>
      <c r="GT93" s="513"/>
      <c r="GU93" s="513"/>
      <c r="GV93" s="513"/>
      <c r="GW93" s="513"/>
      <c r="GX93" s="513"/>
      <c r="GY93" s="513"/>
      <c r="GZ93" s="513"/>
      <c r="HA93" s="513"/>
      <c r="HB93" s="513"/>
      <c r="HC93" s="513"/>
      <c r="HD93" s="513"/>
      <c r="HE93" s="513"/>
      <c r="HF93" s="513"/>
      <c r="HG93" s="513"/>
      <c r="HH93" s="513"/>
      <c r="HI93" s="513"/>
      <c r="HJ93" s="513"/>
      <c r="HK93" s="513"/>
      <c r="HL93" s="513"/>
      <c r="HM93" s="513"/>
      <c r="HN93" s="513"/>
      <c r="HO93" s="513"/>
      <c r="HP93" s="513"/>
      <c r="HQ93" s="513"/>
      <c r="HR93" s="513"/>
      <c r="HS93" s="513"/>
      <c r="HT93" s="513"/>
      <c r="HU93" s="513"/>
      <c r="HV93" s="513"/>
      <c r="HW93" s="513"/>
      <c r="HX93" s="513"/>
      <c r="HY93" s="513"/>
      <c r="HZ93" s="513"/>
      <c r="IA93" s="513"/>
      <c r="IB93" s="513"/>
      <c r="IC93" s="513"/>
      <c r="ID93" s="513"/>
      <c r="IE93" s="513"/>
      <c r="IF93" s="513"/>
      <c r="IG93" s="513"/>
      <c r="IH93" s="513"/>
      <c r="II93" s="513"/>
      <c r="IJ93" s="513"/>
      <c r="IK93" s="513"/>
      <c r="IL93" s="513"/>
      <c r="IM93" s="513"/>
    </row>
    <row r="94" spans="1:248" ht="63" customHeight="1" x14ac:dyDescent="0.2">
      <c r="A94" s="294"/>
      <c r="B94" s="1548" t="s">
        <v>433</v>
      </c>
      <c r="C94" s="1592" t="str">
        <f>IF('M3C 2020-21 Histoir OR hypotez1'!C215="","",'M3C 2020-21 Histoir OR hypotez1'!C215)</f>
        <v>Savoirs, pouvoirs et société dans l’Europe médiévale</v>
      </c>
      <c r="D94" s="1568" t="s">
        <v>1063</v>
      </c>
      <c r="E94" s="1568" t="s">
        <v>130</v>
      </c>
      <c r="F94" s="1620"/>
      <c r="G94" s="1568" t="s">
        <v>22</v>
      </c>
      <c r="H94" s="1593"/>
      <c r="I94" s="1568" t="s">
        <v>84</v>
      </c>
      <c r="J94" s="1568" t="s">
        <v>84</v>
      </c>
      <c r="K94" s="1621" t="str">
        <f>IF('M3C 2020-21 Histoir OR hypotez1'!K215="","",'M3C 2020-21 Histoir OR hypotez1'!K215)</f>
        <v>DUMASY Juliette</v>
      </c>
      <c r="L94" s="1622" t="str">
        <f>IF('M3C 2020-21 Histoir OR hypotez1'!L215="","",'M3C 2020-21 Histoir OR hypotez1'!L215)</f>
        <v>21</v>
      </c>
      <c r="M94" s="1595">
        <v>25</v>
      </c>
      <c r="N94" s="1571">
        <f>IF('M3C 2020-21 Histoir OR hypotez1'!N215="","",'M3C 2020-21 Histoir OR hypotez1'!N215)</f>
        <v>24</v>
      </c>
      <c r="O94" s="1571"/>
      <c r="P94" s="1571">
        <f>IF('M3C 2020-21 Histoir OR hypotez1'!P215="","",'M3C 2020-21 Histoir OR hypotez1'!P215)</f>
        <v>24</v>
      </c>
      <c r="Q94" s="1571"/>
      <c r="R94" s="1571" t="str">
        <f>IF('M3C 2020-21 Histoir OR hypotez1'!R215="","",'M3C 2020-21 Histoir OR hypotez1'!R215)</f>
        <v/>
      </c>
      <c r="S94" s="1647" t="str">
        <f>IF('M3C 2020-21 Histoir OR hypotez1'!S215="","",'M3C 2020-21 Histoir OR hypotez1'!S215)</f>
        <v/>
      </c>
      <c r="T94" s="1706" t="s">
        <v>1170</v>
      </c>
      <c r="U94" s="1707" t="s">
        <v>1171</v>
      </c>
      <c r="V94" s="1087" t="str">
        <f>IF('M3C 2020-21 Histoir OR hypotez1'!V215="","",'M3C 2020-21 Histoir OR hypotez1'!V215)</f>
        <v>50% CC
50% CT</v>
      </c>
      <c r="W94" s="640" t="str">
        <f>IF('M3C 2020-21 Histoir OR hypotez1'!W215="","",'M3C 2020-21 Histoir OR hypotez1'!W215)</f>
        <v>Mixte</v>
      </c>
      <c r="X94" s="640" t="str">
        <f>IF('M3C 2020-21 Histoir OR hypotez1'!X215="","",'M3C 2020-21 Histoir OR hypotez1'!X215)</f>
        <v>écrit</v>
      </c>
      <c r="Y94" s="640" t="str">
        <f>IF('M3C 2020-21 Histoir OR hypotez1'!Y215="","",'M3C 2020-21 Histoir OR hypotez1'!Y215)</f>
        <v>CT = écrit 4h00</v>
      </c>
      <c r="Z94" s="400">
        <f>IF('M3C 2020-21 Histoir OR hypotez1'!Z215="","",'M3C 2020-21 Histoir OR hypotez1'!Z215)</f>
        <v>1</v>
      </c>
      <c r="AA94" s="386" t="str">
        <f>IF('M3C 2020-21 Histoir OR hypotez1'!AA215="","",'M3C 2020-21 Histoir OR hypotez1'!AA215)</f>
        <v>CT</v>
      </c>
      <c r="AB94" s="386" t="str">
        <f>IF('M3C 2020-21 Histoir OR hypotez1'!AB215="","",'M3C 2020-21 Histoir OR hypotez1'!AB215)</f>
        <v>écrit</v>
      </c>
      <c r="AC94" s="1291" t="str">
        <f>IF('M3C 2020-21 Histoir OR hypotez1'!AC215="","",'M3C 2020-21 Histoir OR hypotez1'!AC215)</f>
        <v>4h00</v>
      </c>
      <c r="AD94" s="1145" t="str">
        <f>+'M3C 2020-21 Histoir OR hypotez2'!AD215</f>
        <v xml:space="preserve">100% CT= DM devoir maison en temps libre
dépôt sujet et restitution copie sur CELENE </v>
      </c>
      <c r="AE94" s="1712" t="str">
        <f t="shared" ref="AE94:AE95" si="16">+AD94</f>
        <v xml:space="preserve">100% CT= DM devoir maison en temps libre
dépôt sujet et restitution copie sur CELENE </v>
      </c>
      <c r="AF94" s="1214">
        <f>IF('M3C 2020-21 Histoir OR hypotez1'!AF215="","",'M3C 2020-21 Histoir OR hypotez1'!AF215)</f>
        <v>1</v>
      </c>
      <c r="AG94" s="640" t="str">
        <f>IF('M3C 2020-21 Histoir OR hypotez1'!AG215="","",'M3C 2020-21 Histoir OR hypotez1'!AG215)</f>
        <v>CT</v>
      </c>
      <c r="AH94" s="640" t="str">
        <f>IF('M3C 2020-21 Histoir OR hypotez1'!AH215="","",'M3C 2020-21 Histoir OR hypotez1'!AH215)</f>
        <v>écrit</v>
      </c>
      <c r="AI94" s="640" t="str">
        <f>IF('M3C 2020-21 Histoir OR hypotez1'!AI215="","",'M3C 2020-21 Histoir OR hypotez1'!AI215)</f>
        <v>4h00</v>
      </c>
      <c r="AJ94" s="400">
        <f>IF('M3C 2020-21 Histoir OR hypotez1'!AJ215="","",'M3C 2020-21 Histoir OR hypotez1'!AJ215)</f>
        <v>1</v>
      </c>
      <c r="AK94" s="1266"/>
      <c r="AL94" s="386" t="str">
        <f>IF('M3C 2020-21 Histoir OR hypotez1'!AK215="","",'M3C 2020-21 Histoir OR hypotez1'!AK215)</f>
        <v>CT</v>
      </c>
      <c r="AM94" s="386" t="str">
        <f>IF('M3C 2020-21 Histoir OR hypotez1'!AL215="","",'M3C 2020-21 Histoir OR hypotez1'!AL215)</f>
        <v>écrit</v>
      </c>
      <c r="AN94" s="758" t="str">
        <f>IF('M3C 2020-21 Histoir OR hypotez1'!AM215="","",'M3C 2020-21 Histoir OR hypotez1'!AM215)</f>
        <v>4h00</v>
      </c>
      <c r="AO94" s="875" t="str">
        <f>IF('M3C 2020-21 Histoir OR hypotez1'!AN215="","",'M3C 2020-21 Histoir OR hypotez1'!AN215)</f>
        <v>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v>
      </c>
    </row>
    <row r="95" spans="1:248" ht="63" customHeight="1" x14ac:dyDescent="0.2">
      <c r="A95" s="294"/>
      <c r="B95" s="1548" t="s">
        <v>434</v>
      </c>
      <c r="C95" s="1592" t="str">
        <f>IF('M3C 2020-21 Histoir OR hypotez1'!C216="","",'M3C 2020-21 Histoir OR hypotez1'!C216)</f>
        <v xml:space="preserve">Pouvoirs et sociétés en Occident à l’époque contemporaine </v>
      </c>
      <c r="D95" s="1568" t="s">
        <v>1064</v>
      </c>
      <c r="E95" s="1568" t="s">
        <v>130</v>
      </c>
      <c r="F95" s="1620"/>
      <c r="G95" s="1568" t="s">
        <v>22</v>
      </c>
      <c r="H95" s="1593"/>
      <c r="I95" s="1568" t="s">
        <v>84</v>
      </c>
      <c r="J95" s="1568" t="s">
        <v>84</v>
      </c>
      <c r="K95" s="1639" t="s">
        <v>1226</v>
      </c>
      <c r="L95" s="1622" t="str">
        <f>IF('M3C 2020-21 Histoir OR hypotez1'!L216="","",'M3C 2020-21 Histoir OR hypotez1'!L216)</f>
        <v>22</v>
      </c>
      <c r="M95" s="1595">
        <v>25</v>
      </c>
      <c r="N95" s="1571">
        <f>IF('M3C 2020-21 Histoir OR hypotez1'!N216="","",'M3C 2020-21 Histoir OR hypotez1'!N216)</f>
        <v>24</v>
      </c>
      <c r="O95" s="1571"/>
      <c r="P95" s="1571">
        <f>IF('M3C 2020-21 Histoir OR hypotez1'!P216="","",'M3C 2020-21 Histoir OR hypotez1'!P216)</f>
        <v>24</v>
      </c>
      <c r="Q95" s="1571"/>
      <c r="R95" s="1571" t="str">
        <f>IF('M3C 2020-21 Histoir OR hypotez1'!R216="","",'M3C 2020-21 Histoir OR hypotez1'!R216)</f>
        <v/>
      </c>
      <c r="S95" s="1647" t="str">
        <f>IF('M3C 2020-21 Histoir OR hypotez1'!S216="","",'M3C 2020-21 Histoir OR hypotez1'!S216)</f>
        <v/>
      </c>
      <c r="T95" s="1706" t="s">
        <v>1155</v>
      </c>
      <c r="U95" s="1707" t="s">
        <v>1172</v>
      </c>
      <c r="V95" s="1087" t="str">
        <f>IF('M3C 2020-21 Histoir OR hypotez1'!V216="","",'M3C 2020-21 Histoir OR hypotez1'!V216)</f>
        <v>50% CC
50% CT</v>
      </c>
      <c r="W95" s="640" t="str">
        <f>IF('M3C 2020-21 Histoir OR hypotez1'!W216="","",'M3C 2020-21 Histoir OR hypotez1'!W216)</f>
        <v>Mixte</v>
      </c>
      <c r="X95" s="640" t="str">
        <f>IF('M3C 2020-21 Histoir OR hypotez1'!X216="","",'M3C 2020-21 Histoir OR hypotez1'!X216)</f>
        <v>écrit et oral</v>
      </c>
      <c r="Y95" s="640" t="str">
        <f>IF('M3C 2020-21 Histoir OR hypotez1'!Y216="","",'M3C 2020-21 Histoir OR hypotez1'!Y216)</f>
        <v>CT = écrit 4h00</v>
      </c>
      <c r="Z95" s="400">
        <f>IF('M3C 2020-21 Histoir OR hypotez1'!Z216="","",'M3C 2020-21 Histoir OR hypotez1'!Z216)</f>
        <v>1</v>
      </c>
      <c r="AA95" s="386" t="str">
        <f>IF('M3C 2020-21 Histoir OR hypotez1'!AA216="","",'M3C 2020-21 Histoir OR hypotez1'!AA216)</f>
        <v>CT</v>
      </c>
      <c r="AB95" s="386" t="str">
        <f>IF('M3C 2020-21 Histoir OR hypotez1'!AB216="","",'M3C 2020-21 Histoir OR hypotez1'!AB216)</f>
        <v>Ecrit</v>
      </c>
      <c r="AC95" s="1291" t="str">
        <f>IF('M3C 2020-21 Histoir OR hypotez1'!AC216="","",'M3C 2020-21 Histoir OR hypotez1'!AC216)</f>
        <v>4h00</v>
      </c>
      <c r="AD95" s="1145" t="str">
        <f>+'M3C 2020-21 Histoir OR hypotez2'!AD216</f>
        <v xml:space="preserve">100% CT= DM devoir maison en temps libre
plusieurs jours pour composer
dépôt sujet et restitution copie sur CELENE </v>
      </c>
      <c r="AE95" s="1712" t="str">
        <f t="shared" si="16"/>
        <v xml:space="preserve">100% CT= DM devoir maison en temps libre
plusieurs jours pour composer
dépôt sujet et restitution copie sur CELENE </v>
      </c>
      <c r="AF95" s="1214">
        <f>IF('M3C 2020-21 Histoir OR hypotez1'!AF216="","",'M3C 2020-21 Histoir OR hypotez1'!AF216)</f>
        <v>1</v>
      </c>
      <c r="AG95" s="640" t="str">
        <f>IF('M3C 2020-21 Histoir OR hypotez1'!AG216="","",'M3C 2020-21 Histoir OR hypotez1'!AG216)</f>
        <v>CT</v>
      </c>
      <c r="AH95" s="640" t="str">
        <f>IF('M3C 2020-21 Histoir OR hypotez1'!AH216="","",'M3C 2020-21 Histoir OR hypotez1'!AH216)</f>
        <v>Ecrit</v>
      </c>
      <c r="AI95" s="640" t="str">
        <f>IF('M3C 2020-21 Histoir OR hypotez1'!AI216="","",'M3C 2020-21 Histoir OR hypotez1'!AI216)</f>
        <v>4h00</v>
      </c>
      <c r="AJ95" s="400">
        <f>IF('M3C 2020-21 Histoir OR hypotez1'!AJ216="","",'M3C 2020-21 Histoir OR hypotez1'!AJ216)</f>
        <v>1</v>
      </c>
      <c r="AK95" s="1266"/>
      <c r="AL95" s="386" t="str">
        <f>IF('M3C 2020-21 Histoir OR hypotez1'!AK216="","",'M3C 2020-21 Histoir OR hypotez1'!AK216)</f>
        <v>CT</v>
      </c>
      <c r="AM95" s="386" t="str">
        <f>IF('M3C 2020-21 Histoir OR hypotez1'!AL216="","",'M3C 2020-21 Histoir OR hypotez1'!AL216)</f>
        <v>Ecrit</v>
      </c>
      <c r="AN95" s="758" t="str">
        <f>IF('M3C 2020-21 Histoir OR hypotez1'!AM216="","",'M3C 2020-21 Histoir OR hypotez1'!AM216)</f>
        <v>4h00</v>
      </c>
      <c r="AO95" s="875" t="str">
        <f>IF('M3C 2020-21 Histoir OR hypotez1'!AN216="","",'M3C 2020-21 Histoir OR hypotez1'!AN216)</f>
        <v>La démocratie aux Etats-Unis et en Europe d'une guerre à l'autre (1914-1946).
On étudiera l'évolution du modèle démocratique (institutions, forces politiques, contre-pouvoirs, opinion…) dans les grands pays d'Europe occidentale et aux Etats-Unis, des débuts de la Première guerre mondiale à la fin de la Seconde. On pourra ainsi mesurer l'impact de ses conflits et de la crise de l'entre-deux-guerres sur les différents modèles démocratiques, et leur capacité de résistance à la tentation de l'autoritarisme ou du totalitarisme.</v>
      </c>
    </row>
    <row r="96" spans="1:248" s="521" customFormat="1" ht="28.5" customHeight="1" x14ac:dyDescent="0.2">
      <c r="A96" s="524" t="s">
        <v>1012</v>
      </c>
      <c r="B96" s="1537" t="s">
        <v>1006</v>
      </c>
      <c r="C96" s="1575" t="s">
        <v>231</v>
      </c>
      <c r="D96" s="1576"/>
      <c r="E96" s="1577" t="s">
        <v>727</v>
      </c>
      <c r="F96" s="1576"/>
      <c r="G96" s="1578" t="s">
        <v>22</v>
      </c>
      <c r="H96" s="1579" t="s">
        <v>1007</v>
      </c>
      <c r="I96" s="1580">
        <f>+I97+I98</f>
        <v>4</v>
      </c>
      <c r="J96" s="1580">
        <f>+J97+J98</f>
        <v>4</v>
      </c>
      <c r="K96" s="1580"/>
      <c r="L96" s="1581"/>
      <c r="M96" s="1582"/>
      <c r="N96" s="1583"/>
      <c r="O96" s="1583"/>
      <c r="P96" s="1583"/>
      <c r="Q96" s="1583"/>
      <c r="R96" s="1584"/>
      <c r="S96" s="1648"/>
      <c r="T96" s="1669"/>
      <c r="U96" s="1670"/>
      <c r="V96" s="1212"/>
      <c r="W96" s="532"/>
      <c r="X96" s="532"/>
      <c r="Y96" s="533"/>
      <c r="Z96" s="534"/>
      <c r="AA96" s="534"/>
      <c r="AB96" s="534"/>
      <c r="AC96" s="1272"/>
      <c r="AD96" s="1299"/>
      <c r="AE96" s="1300"/>
      <c r="AF96" s="1274"/>
      <c r="AG96" s="534"/>
      <c r="AH96" s="534"/>
      <c r="AI96" s="535"/>
      <c r="AJ96" s="534"/>
      <c r="AK96" s="1264"/>
      <c r="AL96" s="534"/>
      <c r="AM96" s="534"/>
      <c r="AN96" s="757"/>
      <c r="AO96" s="754"/>
    </row>
    <row r="97" spans="1:248" ht="63" customHeight="1" x14ac:dyDescent="0.2">
      <c r="A97" s="294"/>
      <c r="B97" s="1548" t="s">
        <v>1009</v>
      </c>
      <c r="C97" s="1592" t="str">
        <f>IF('M3C 2020-21 Histoir OR hypotez1'!C225="","",'M3C 2020-21 Histoir OR hypotez1'!C225)</f>
        <v>Numismatique romaine</v>
      </c>
      <c r="D97" s="1568" t="s">
        <v>1065</v>
      </c>
      <c r="E97" s="1568" t="s">
        <v>130</v>
      </c>
      <c r="F97" s="1620"/>
      <c r="G97" s="1568" t="s">
        <v>22</v>
      </c>
      <c r="H97" s="1593"/>
      <c r="I97" s="1568">
        <v>2</v>
      </c>
      <c r="J97" s="1568" t="s">
        <v>56</v>
      </c>
      <c r="K97" s="1621" t="s">
        <v>753</v>
      </c>
      <c r="L97" s="1622" t="str">
        <f>IF('M3C 2020-21 Histoir OR hypotez1'!L225="","",'M3C 2020-21 Histoir OR hypotez1'!L225)</f>
        <v>21</v>
      </c>
      <c r="M97" s="1595">
        <v>25</v>
      </c>
      <c r="N97" s="1571" t="str">
        <f>IF('M3C 2020-21 Histoir OR hypotez1'!N225="","",'M3C 2020-21 Histoir OR hypotez1'!N225)</f>
        <v/>
      </c>
      <c r="O97" s="1571"/>
      <c r="P97" s="1571">
        <f>IF('M3C 2020-21 Histoir OR hypotez1'!P225="","",'M3C 2020-21 Histoir OR hypotez1'!P225)</f>
        <v>24</v>
      </c>
      <c r="Q97" s="1571"/>
      <c r="R97" s="1571" t="str">
        <f>IF('M3C 2020-21 Histoir OR hypotez1'!R225="","",'M3C 2020-21 Histoir OR hypotez1'!R225)</f>
        <v/>
      </c>
      <c r="S97" s="1647" t="str">
        <f>IF('M3C 2020-21 Histoir OR hypotez1'!S225="","",'M3C 2020-21 Histoir OR hypotez1'!S225)</f>
        <v/>
      </c>
      <c r="T97" s="1706" t="s">
        <v>1155</v>
      </c>
      <c r="U97" s="1707" t="s">
        <v>1173</v>
      </c>
      <c r="V97" s="1087" t="str">
        <f>IF('M3C 2020-21 Histoir OR hypotez1'!V225="","",'M3C 2020-21 Histoir OR hypotez1'!V225)</f>
        <v>50% CC
50% CT</v>
      </c>
      <c r="W97" s="640" t="str">
        <f>IF('M3C 2020-21 Histoir OR hypotez1'!W225="","",'M3C 2020-21 Histoir OR hypotez1'!W225)</f>
        <v>Mixte</v>
      </c>
      <c r="X97" s="640" t="str">
        <f>IF('M3C 2020-21 Histoir OR hypotez1'!X225="","",'M3C 2020-21 Histoir OR hypotez1'!X225)</f>
        <v>écrit</v>
      </c>
      <c r="Y97" s="640" t="str">
        <f>IF('M3C 2020-21 Histoir OR hypotez1'!Y225="","",'M3C 2020-21 Histoir OR hypotez1'!Y225)</f>
        <v>CT = écrit 2h00</v>
      </c>
      <c r="Z97" s="400">
        <f>IF('M3C 2020-21 Histoir OR hypotez1'!Z225="","",'M3C 2020-21 Histoir OR hypotez1'!Z225)</f>
        <v>1</v>
      </c>
      <c r="AA97" s="386" t="str">
        <f>IF('M3C 2020-21 Histoir OR hypotez1'!AA225="","",'M3C 2020-21 Histoir OR hypotez1'!AA225)</f>
        <v>CT</v>
      </c>
      <c r="AB97" s="386" t="str">
        <f>IF('M3C 2020-21 Histoir OR hypotez1'!AB225="","",'M3C 2020-21 Histoir OR hypotez1'!AB225)</f>
        <v>écrit</v>
      </c>
      <c r="AC97" s="1291" t="str">
        <f>IF('M3C 2020-21 Histoir OR hypotez1'!AC225="","",'M3C 2020-21 Histoir OR hypotez1'!AC225)</f>
        <v>2h00</v>
      </c>
      <c r="AD97" s="1145" t="str">
        <f>+'M3C 2020-21 Histoir OR hypotez2'!AD225</f>
        <v>100% CT = DM devoir maison en temps libre
plusieurs jours pour composer
dépôt sujet et restitution copie sur CELENE</v>
      </c>
      <c r="AE97" s="1712" t="str">
        <f t="shared" ref="AE97:AE98" si="17">+AD97</f>
        <v>100% CT = DM devoir maison en temps libre
plusieurs jours pour composer
dépôt sujet et restitution copie sur CELENE</v>
      </c>
      <c r="AF97" s="1214">
        <f>IF('M3C 2020-21 Histoir OR hypotez1'!AF225="","",'M3C 2020-21 Histoir OR hypotez1'!AF225)</f>
        <v>1</v>
      </c>
      <c r="AG97" s="640" t="str">
        <f>IF('M3C 2020-21 Histoir OR hypotez1'!AG225="","",'M3C 2020-21 Histoir OR hypotez1'!AG225)</f>
        <v>CT</v>
      </c>
      <c r="AH97" s="640" t="str">
        <f>IF('M3C 2020-21 Histoir OR hypotez1'!AH225="","",'M3C 2020-21 Histoir OR hypotez1'!AH225)</f>
        <v>écrit</v>
      </c>
      <c r="AI97" s="640" t="str">
        <f>IF('M3C 2020-21 Histoir OR hypotez1'!AI225="","",'M3C 2020-21 Histoir OR hypotez1'!AI225)</f>
        <v>2h00</v>
      </c>
      <c r="AJ97" s="400">
        <f>IF('M3C 2020-21 Histoir OR hypotez1'!AJ225="","",'M3C 2020-21 Histoir OR hypotez1'!AJ225)</f>
        <v>1</v>
      </c>
      <c r="AK97" s="1266"/>
      <c r="AL97" s="386" t="str">
        <f>IF('M3C 2020-21 Histoir OR hypotez1'!AK225="","",'M3C 2020-21 Histoir OR hypotez1'!AK225)</f>
        <v>CT</v>
      </c>
      <c r="AM97" s="386" t="str">
        <f>IF('M3C 2020-21 Histoir OR hypotez1'!AL225="","",'M3C 2020-21 Histoir OR hypotez1'!AL225)</f>
        <v>écrit</v>
      </c>
      <c r="AN97" s="758" t="str">
        <f>IF('M3C 2020-21 Histoir OR hypotez1'!AM225="","",'M3C 2020-21 Histoir OR hypotez1'!AM225)</f>
        <v>2h00</v>
      </c>
      <c r="AO97" s="875" t="str">
        <f>IF('M3C 2020-21 Histoir OR hypotez1'!AN225="","",'M3C 2020-21 Histoir OR hypotez1'!AN225)</f>
        <v>Apprendre et comprendre l'évolution de la monnaie romaine entre la République et le Principat (naissance de la monnaie romaine, émergence d'un monnayage provincial, réforme augustéenne, monneyage impérial, choix et réception des images, questions politiques).</v>
      </c>
    </row>
    <row r="98" spans="1:248" ht="63" customHeight="1" x14ac:dyDescent="0.2">
      <c r="A98" s="294"/>
      <c r="B98" s="1548" t="s">
        <v>1010</v>
      </c>
      <c r="C98" s="1592" t="str">
        <f>IF('M3C 2020-21 Histoir OR hypotez1'!C226="","",'M3C 2020-21 Histoir OR hypotez1'!C226)</f>
        <v>La presse, des Lumières à l’âge contemporain</v>
      </c>
      <c r="D98" s="1568" t="s">
        <v>1066</v>
      </c>
      <c r="E98" s="1568" t="s">
        <v>130</v>
      </c>
      <c r="F98" s="1620"/>
      <c r="G98" s="1568" t="s">
        <v>22</v>
      </c>
      <c r="H98" s="1593"/>
      <c r="I98" s="1568">
        <v>2</v>
      </c>
      <c r="J98" s="1568" t="s">
        <v>56</v>
      </c>
      <c r="K98" s="1638" t="s">
        <v>1223</v>
      </c>
      <c r="L98" s="1622" t="str">
        <f>IF('M3C 2020-21 Histoir OR hypotez1'!L226="","",'M3C 2020-21 Histoir OR hypotez1'!L226)</f>
        <v>22</v>
      </c>
      <c r="M98" s="1595">
        <v>25</v>
      </c>
      <c r="N98" s="1571" t="str">
        <f>IF('M3C 2020-21 Histoir OR hypotez1'!N226="","",'M3C 2020-21 Histoir OR hypotez1'!N226)</f>
        <v/>
      </c>
      <c r="O98" s="1571"/>
      <c r="P98" s="1571">
        <f>IF('M3C 2020-21 Histoir OR hypotez1'!P226="","",'M3C 2020-21 Histoir OR hypotez1'!P226)</f>
        <v>24</v>
      </c>
      <c r="Q98" s="1571"/>
      <c r="R98" s="1571" t="str">
        <f>IF('M3C 2020-21 Histoir OR hypotez1'!R226="","",'M3C 2020-21 Histoir OR hypotez1'!R226)</f>
        <v/>
      </c>
      <c r="S98" s="1647" t="str">
        <f>IF('M3C 2020-21 Histoir OR hypotez1'!S226="","",'M3C 2020-21 Histoir OR hypotez1'!S226)</f>
        <v/>
      </c>
      <c r="T98" s="1706" t="s">
        <v>1174</v>
      </c>
      <c r="U98" s="1707" t="s">
        <v>1173</v>
      </c>
      <c r="V98" s="1087">
        <f>IF('M3C 2020-21 Histoir OR hypotez1'!V226="","",'M3C 2020-21 Histoir OR hypotez1'!V226)</f>
        <v>1</v>
      </c>
      <c r="W98" s="640" t="str">
        <f>IF('M3C 2020-21 Histoir OR hypotez1'!W226="","",'M3C 2020-21 Histoir OR hypotez1'!W226)</f>
        <v>CC</v>
      </c>
      <c r="X98" s="640" t="str">
        <f>IF('M3C 2020-21 Histoir OR hypotez1'!X226="","",'M3C 2020-21 Histoir OR hypotez1'!X226)</f>
        <v/>
      </c>
      <c r="Y98" s="640" t="str">
        <f>IF('M3C 2020-21 Histoir OR hypotez1'!Y226="","",'M3C 2020-21 Histoir OR hypotez1'!Y226)</f>
        <v/>
      </c>
      <c r="Z98" s="400">
        <f>IF('M3C 2020-21 Histoir OR hypotez1'!Z226="","",'M3C 2020-21 Histoir OR hypotez1'!Z226)</f>
        <v>1</v>
      </c>
      <c r="AA98" s="386" t="str">
        <f>IF('M3C 2020-21 Histoir OR hypotez1'!AA226="","",'M3C 2020-21 Histoir OR hypotez1'!AA226)</f>
        <v>CT</v>
      </c>
      <c r="AB98" s="386" t="str">
        <f>IF('M3C 2020-21 Histoir OR hypotez1'!AB226="","",'M3C 2020-21 Histoir OR hypotez1'!AB226)</f>
        <v>écrit</v>
      </c>
      <c r="AC98" s="1291" t="str">
        <f>IF('M3C 2020-21 Histoir OR hypotez1'!AC226="","",'M3C 2020-21 Histoir OR hypotez1'!AC226)</f>
        <v>2h00</v>
      </c>
      <c r="AD98" s="1145" t="str">
        <f>+'M3C 2020-21 Histoir OR hypotez2'!AD226</f>
        <v>100% CT = DM devoir maison en temps libre
plusieurs jours pour composer
dépôt sujet et restitution copie sur CELENE</v>
      </c>
      <c r="AE98" s="1712" t="str">
        <f t="shared" si="17"/>
        <v>100% CT = DM devoir maison en temps libre
plusieurs jours pour composer
dépôt sujet et restitution copie sur CELENE</v>
      </c>
      <c r="AF98" s="1214">
        <f>IF('M3C 2020-21 Histoir OR hypotez1'!AF226="","",'M3C 2020-21 Histoir OR hypotez1'!AF226)</f>
        <v>1</v>
      </c>
      <c r="AG98" s="640" t="str">
        <f>IF('M3C 2020-21 Histoir OR hypotez1'!AG226="","",'M3C 2020-21 Histoir OR hypotez1'!AG226)</f>
        <v>CT</v>
      </c>
      <c r="AH98" s="640" t="str">
        <f>IF('M3C 2020-21 Histoir OR hypotez1'!AH226="","",'M3C 2020-21 Histoir OR hypotez1'!AH226)</f>
        <v>écrit</v>
      </c>
      <c r="AI98" s="640" t="str">
        <f>IF('M3C 2020-21 Histoir OR hypotez1'!AI226="","",'M3C 2020-21 Histoir OR hypotez1'!AI226)</f>
        <v>2h00</v>
      </c>
      <c r="AJ98" s="400">
        <f>IF('M3C 2020-21 Histoir OR hypotez1'!AJ226="","",'M3C 2020-21 Histoir OR hypotez1'!AJ226)</f>
        <v>1</v>
      </c>
      <c r="AK98" s="1266"/>
      <c r="AL98" s="386" t="str">
        <f>IF('M3C 2020-21 Histoir OR hypotez1'!AK226="","",'M3C 2020-21 Histoir OR hypotez1'!AK226)</f>
        <v>CT</v>
      </c>
      <c r="AM98" s="386" t="str">
        <f>IF('M3C 2020-21 Histoir OR hypotez1'!AL226="","",'M3C 2020-21 Histoir OR hypotez1'!AL226)</f>
        <v>écrit</v>
      </c>
      <c r="AN98" s="758" t="str">
        <f>IF('M3C 2020-21 Histoir OR hypotez1'!AM226="","",'M3C 2020-21 Histoir OR hypotez1'!AM226)</f>
        <v>2h00</v>
      </c>
      <c r="AO98" s="875" t="str">
        <f>IF('M3C 2020-21 Histoir OR hypotez1'!AN226="","",'M3C 2020-21 Histoir OR hypotez1'!AN226)</f>
        <v>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v>
      </c>
    </row>
    <row r="99" spans="1:248" ht="11.25" customHeight="1" x14ac:dyDescent="0.2">
      <c r="A99" s="858"/>
      <c r="B99" s="1551"/>
      <c r="C99" s="1640"/>
      <c r="D99" s="1568"/>
      <c r="E99" s="1568"/>
      <c r="F99" s="1568"/>
      <c r="G99" s="1568"/>
      <c r="H99" s="1593"/>
      <c r="I99" s="1568"/>
      <c r="J99" s="1568"/>
      <c r="K99" s="1640"/>
      <c r="L99" s="1640"/>
      <c r="M99" s="1595"/>
      <c r="N99" s="1640"/>
      <c r="O99" s="1640"/>
      <c r="P99" s="1640"/>
      <c r="Q99" s="1640"/>
      <c r="R99" s="1640"/>
      <c r="S99" s="1656"/>
      <c r="T99" s="1703"/>
      <c r="U99" s="1704"/>
      <c r="V99" s="1218"/>
      <c r="W99" s="859"/>
      <c r="X99" s="859"/>
      <c r="Y99" s="859"/>
      <c r="Z99" s="859"/>
      <c r="AA99" s="859"/>
      <c r="AB99" s="859"/>
      <c r="AC99" s="1293"/>
      <c r="AD99" s="1313"/>
      <c r="AE99" s="1314"/>
      <c r="AF99" s="1218"/>
      <c r="AG99" s="859"/>
      <c r="AH99" s="859"/>
      <c r="AI99" s="859"/>
      <c r="AJ99" s="859"/>
      <c r="AK99" s="1205"/>
      <c r="AL99" s="859"/>
      <c r="AM99" s="859"/>
      <c r="AN99" s="859"/>
      <c r="AO99" s="859"/>
    </row>
    <row r="100" spans="1:248" ht="63" customHeight="1" x14ac:dyDescent="0.2">
      <c r="A100" s="294"/>
      <c r="B100" s="1548" t="s">
        <v>1008</v>
      </c>
      <c r="C100" s="1592" t="str">
        <f>IF('M3C 2020-21 Histoir OR hypotez1'!C229="","",'M3C 2020-21 Histoir OR hypotez1'!C229)</f>
        <v>Familles et sociétés dans l’Antiquité</v>
      </c>
      <c r="D100" s="1568" t="s">
        <v>1068</v>
      </c>
      <c r="E100" s="1568" t="s">
        <v>130</v>
      </c>
      <c r="F100" s="1620"/>
      <c r="G100" s="1568" t="s">
        <v>22</v>
      </c>
      <c r="H100" s="1593"/>
      <c r="I100" s="1568">
        <v>3</v>
      </c>
      <c r="J100" s="1568">
        <v>3</v>
      </c>
      <c r="K100" s="1638" t="str">
        <f>IF('M3C 2020-21 Histoir OR hypotez1'!K229="","",'M3C 2020-21 Histoir OR hypotez1'!K229)</f>
        <v>SUSPENE Arnaud (Enseignant : CHAUSSERIE Hugo)</v>
      </c>
      <c r="L100" s="1622" t="str">
        <f>IF('M3C 2020-21 Histoir OR hypotez1'!L229="","",'M3C 2020-21 Histoir OR hypotez1'!L229)</f>
        <v>21</v>
      </c>
      <c r="M100" s="1595">
        <v>25</v>
      </c>
      <c r="N100" s="1571">
        <f>IF('M3C 2020-21 Histoir OR hypotez1'!N229="","",'M3C 2020-21 Histoir OR hypotez1'!N229)</f>
        <v>12</v>
      </c>
      <c r="O100" s="1571"/>
      <c r="P100" s="1571">
        <f>IF('M3C 2020-21 Histoir OR hypotez1'!P229="","",'M3C 2020-21 Histoir OR hypotez1'!P229)</f>
        <v>12</v>
      </c>
      <c r="Q100" s="1571"/>
      <c r="R100" s="1571" t="str">
        <f>IF('M3C 2020-21 Histoir OR hypotez1'!R229="","",'M3C 2020-21 Histoir OR hypotez1'!R229)</f>
        <v/>
      </c>
      <c r="S100" s="1647" t="str">
        <f>IF('M3C 2020-21 Histoir OR hypotez1'!S229="","",'M3C 2020-21 Histoir OR hypotez1'!S229)</f>
        <v/>
      </c>
      <c r="T100" s="1495" t="str">
        <f>+'M3C 2020-21 Histoir OR hypotez2'!T229</f>
        <v xml:space="preserve">50% CC + 50%CT
CT = DM devoir maison
dépôt sujet et restitution copie sur CELENE </v>
      </c>
      <c r="U100" s="1677" t="str">
        <f>+'M3C 2020-21 Histoir OR hypotez2'!U229</f>
        <v xml:space="preserve">100% CT = DM devoir maison en temps libre
plusieurs  jours pour composer
dépôt sujet et restitution copie sur CELENE </v>
      </c>
      <c r="V100" s="1087" t="str">
        <f>IF('M3C 2020-21 Histoir OR hypotez1'!V229="","",'M3C 2020-21 Histoir OR hypotez1'!V229)</f>
        <v>50% CC
50% CT</v>
      </c>
      <c r="W100" s="640" t="str">
        <f>IF('M3C 2020-21 Histoir OR hypotez1'!W229="","",'M3C 2020-21 Histoir OR hypotez1'!W229)</f>
        <v>Mixte</v>
      </c>
      <c r="X100" s="640" t="str">
        <f>IF('M3C 2020-21 Histoir OR hypotez1'!X229="","",'M3C 2020-21 Histoir OR hypotez1'!X229)</f>
        <v>écrit</v>
      </c>
      <c r="Y100" s="640" t="str">
        <f>IF('M3C 2020-21 Histoir OR hypotez1'!Y229="","",'M3C 2020-21 Histoir OR hypotez1'!Y229)</f>
        <v>CT = écrit 3h00</v>
      </c>
      <c r="Z100" s="400">
        <f>IF('M3C 2020-21 Histoir OR hypotez1'!Z229="","",'M3C 2020-21 Histoir OR hypotez1'!Z229)</f>
        <v>1</v>
      </c>
      <c r="AA100" s="386" t="str">
        <f>IF('M3C 2020-21 Histoir OR hypotez1'!AA229="","",'M3C 2020-21 Histoir OR hypotez1'!AA229)</f>
        <v>CT</v>
      </c>
      <c r="AB100" s="386" t="str">
        <f>IF('M3C 2020-21 Histoir OR hypotez1'!AB229="","",'M3C 2020-21 Histoir OR hypotez1'!AB229)</f>
        <v>écrit</v>
      </c>
      <c r="AC100" s="1291" t="str">
        <f>IF('M3C 2020-21 Histoir OR hypotez1'!AC229="","",'M3C 2020-21 Histoir OR hypotez1'!AC229)</f>
        <v>3h00</v>
      </c>
      <c r="AD100" s="1324" t="str">
        <f>+'M3C 2020-21 Histoir OR hypotez2'!AD229</f>
        <v xml:space="preserve">100% CT= DM devoir maison en temps libre
plusieurs jours pour composer
dépôt sujet et restitution copie sur CELENE </v>
      </c>
      <c r="AE100" s="1712" t="str">
        <f>+AD100</f>
        <v xml:space="preserve">100% CT= DM devoir maison en temps libre
plusieurs jours pour composer
dépôt sujet et restitution copie sur CELENE </v>
      </c>
      <c r="AF100" s="1214">
        <f>IF('M3C 2020-21 Histoir OR hypotez1'!AF229="","",'M3C 2020-21 Histoir OR hypotez1'!AF229)</f>
        <v>1</v>
      </c>
      <c r="AG100" s="640" t="str">
        <f>IF('M3C 2020-21 Histoir OR hypotez1'!AG229="","",'M3C 2020-21 Histoir OR hypotez1'!AG229)</f>
        <v>CT</v>
      </c>
      <c r="AH100" s="640" t="str">
        <f>IF('M3C 2020-21 Histoir OR hypotez1'!AH229="","",'M3C 2020-21 Histoir OR hypotez1'!AH229)</f>
        <v>écrit</v>
      </c>
      <c r="AI100" s="640" t="str">
        <f>IF('M3C 2020-21 Histoir OR hypotez1'!AI229="","",'M3C 2020-21 Histoir OR hypotez1'!AI229)</f>
        <v>3h00</v>
      </c>
      <c r="AJ100" s="400">
        <f>IF('M3C 2020-21 Histoir OR hypotez1'!AJ229="","",'M3C 2020-21 Histoir OR hypotez1'!AJ229)</f>
        <v>1</v>
      </c>
      <c r="AK100" s="1266"/>
      <c r="AL100" s="386" t="str">
        <f>IF('M3C 2020-21 Histoir OR hypotez1'!AK229="","",'M3C 2020-21 Histoir OR hypotez1'!AK229)</f>
        <v>CT</v>
      </c>
      <c r="AM100" s="386" t="str">
        <f>IF('M3C 2020-21 Histoir OR hypotez1'!AL229="","",'M3C 2020-21 Histoir OR hypotez1'!AL229)</f>
        <v>écrit</v>
      </c>
      <c r="AN100" s="758" t="str">
        <f>IF('M3C 2020-21 Histoir OR hypotez1'!AM229="","",'M3C 2020-21 Histoir OR hypotez1'!AM229)</f>
        <v>3h00</v>
      </c>
      <c r="AO100" s="875" t="str">
        <f>IF('M3C 2020-21 Histoir OR hypotez1'!AN229="","",'M3C 2020-21 Histoir OR hypotez1'!AN229)</f>
        <v>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v>
      </c>
    </row>
    <row r="101" spans="1:248" s="521" customFormat="1" ht="28.5" customHeight="1" x14ac:dyDescent="0.2">
      <c r="A101" s="524" t="s">
        <v>765</v>
      </c>
      <c r="B101" s="1537" t="s">
        <v>1085</v>
      </c>
      <c r="C101" s="1575" t="s">
        <v>209</v>
      </c>
      <c r="D101" s="1576"/>
      <c r="E101" s="1577" t="s">
        <v>130</v>
      </c>
      <c r="F101" s="1576" t="s">
        <v>199</v>
      </c>
      <c r="G101" s="1578" t="s">
        <v>41</v>
      </c>
      <c r="H101" s="1579">
        <v>1</v>
      </c>
      <c r="I101" s="1580" t="s">
        <v>56</v>
      </c>
      <c r="J101" s="1580" t="s">
        <v>56</v>
      </c>
      <c r="K101" s="1580"/>
      <c r="L101" s="1581"/>
      <c r="M101" s="1582"/>
      <c r="N101" s="1583"/>
      <c r="O101" s="1583"/>
      <c r="P101" s="1583"/>
      <c r="Q101" s="1583"/>
      <c r="R101" s="1584"/>
      <c r="S101" s="1648"/>
      <c r="T101" s="1669"/>
      <c r="U101" s="1670"/>
      <c r="V101" s="1212"/>
      <c r="W101" s="532"/>
      <c r="X101" s="532"/>
      <c r="Y101" s="533"/>
      <c r="Z101" s="534"/>
      <c r="AA101" s="534"/>
      <c r="AB101" s="534"/>
      <c r="AC101" s="1272"/>
      <c r="AD101" s="1299"/>
      <c r="AE101" s="1300"/>
      <c r="AF101" s="1274"/>
      <c r="AG101" s="534"/>
      <c r="AH101" s="534"/>
      <c r="AI101" s="535"/>
      <c r="AJ101" s="534"/>
      <c r="AK101" s="1264"/>
      <c r="AL101" s="534"/>
      <c r="AM101" s="534"/>
      <c r="AN101" s="757"/>
      <c r="AO101" s="754"/>
    </row>
    <row r="102" spans="1:248" ht="54.75" customHeight="1" x14ac:dyDescent="0.2">
      <c r="A102" s="294"/>
      <c r="B102" s="1548" t="s">
        <v>917</v>
      </c>
      <c r="C102" s="1592" t="str">
        <f>IF('M3C 2020-21 Histoir OR hypotez1'!C220="","",'M3C 2020-21 Histoir OR hypotez1'!C220)</f>
        <v>Anglais S6</v>
      </c>
      <c r="D102" s="1568" t="s">
        <v>1061</v>
      </c>
      <c r="E102" s="1568" t="s">
        <v>675</v>
      </c>
      <c r="F102" s="1620"/>
      <c r="G102" s="1618" t="s">
        <v>674</v>
      </c>
      <c r="H102" s="1593"/>
      <c r="I102" s="1568" t="s">
        <v>56</v>
      </c>
      <c r="J102" s="1568" t="s">
        <v>56</v>
      </c>
      <c r="K102" s="1621" t="str">
        <f>IF('M3C 2020-21 Histoir OR hypotez1'!K220="","",'M3C 2020-21 Histoir OR hypotez1'!K220)</f>
        <v>SOTTEAU Emilie</v>
      </c>
      <c r="L102" s="1622">
        <f>IF('M3C 2020-21 Histoir OR hypotez1'!L220="","",'M3C 2020-21 Histoir OR hypotez1'!L220)</f>
        <v>11</v>
      </c>
      <c r="M102" s="1595">
        <v>15</v>
      </c>
      <c r="N102" s="1571" t="str">
        <f>IF('M3C 2020-21 Histoir OR hypotez1'!N220="","",'M3C 2020-21 Histoir OR hypotez1'!N220)</f>
        <v/>
      </c>
      <c r="O102" s="1571"/>
      <c r="P102" s="1571">
        <f>IF('M3C 2020-21 Histoir OR hypotez1'!P220="","",'M3C 2020-21 Histoir OR hypotez1'!P220)</f>
        <v>18</v>
      </c>
      <c r="Q102" s="1571"/>
      <c r="R102" s="1571" t="str">
        <f>IF('M3C 2020-21 Histoir OR hypotez1'!R220="","",'M3C 2020-21 Histoir OR hypotez1'!R220)</f>
        <v/>
      </c>
      <c r="S102" s="1647" t="str">
        <f>IF('M3C 2020-21 Histoir OR hypotez1'!S220="","",'M3C 2020-21 Histoir OR hypotez1'!S220)</f>
        <v/>
      </c>
      <c r="T102" s="1495" t="str">
        <f>+$T$16</f>
        <v>100% CC ecrit et/ou oral en présentiel  ou en ligne temps limité</v>
      </c>
      <c r="U102" s="1677" t="str">
        <f>+$U$16</f>
        <v>100% CT écrit et/ou oral en presentiel ou ligne en temps limité  (écrit =2h ou oral 15mins)</v>
      </c>
      <c r="V102" s="1087">
        <f>IF('M3C 2020-21 Histoir OR hypotez1'!V220="","",'M3C 2020-21 Histoir OR hypotez1'!V220)</f>
        <v>1</v>
      </c>
      <c r="W102" s="640" t="str">
        <f>IF('M3C 2020-21 Histoir OR hypotez1'!W220="","",'M3C 2020-21 Histoir OR hypotez1'!W220)</f>
        <v>CC</v>
      </c>
      <c r="X102" s="640" t="str">
        <f>IF('M3C 2020-21 Histoir OR hypotez1'!X220="","",'M3C 2020-21 Histoir OR hypotez1'!X220)</f>
        <v/>
      </c>
      <c r="Y102" s="640" t="str">
        <f>IF('M3C 2020-21 Histoir OR hypotez1'!Y220="","",'M3C 2020-21 Histoir OR hypotez1'!Y220)</f>
        <v/>
      </c>
      <c r="Z102" s="400">
        <f>IF('M3C 2020-21 Histoir OR hypotez1'!Z220="","",'M3C 2020-21 Histoir OR hypotez1'!Z220)</f>
        <v>1</v>
      </c>
      <c r="AA102" s="386" t="str">
        <f>IF('M3C 2020-21 Histoir OR hypotez1'!AA220="","",'M3C 2020-21 Histoir OR hypotez1'!AA220)</f>
        <v>CT</v>
      </c>
      <c r="AB102" s="386" t="str">
        <f>IF('M3C 2020-21 Histoir OR hypotez1'!AB220="","",'M3C 2020-21 Histoir OR hypotez1'!AB220)</f>
        <v>Ecrit</v>
      </c>
      <c r="AC102" s="1291" t="str">
        <f>IF('M3C 2020-21 Histoir OR hypotez1'!AC220="","",'M3C 2020-21 Histoir OR hypotez1'!AC220)</f>
        <v>2h00</v>
      </c>
      <c r="AD102" s="1324" t="str">
        <f>+$AD$16</f>
        <v>DM sans temps limité, 
dépôt sujet sur CELENE le xx/06,
copie à rendre au plus tard le xx/06 sur mon adresse email emiliejanton@yahoo.fr, cmasarrre@yahoo.fr</v>
      </c>
      <c r="AE102" s="1712" t="str">
        <f t="shared" ref="AE102:AE103" si="18">+AD102</f>
        <v>DM sans temps limité, 
dépôt sujet sur CELENE le xx/06,
copie à rendre au plus tard le xx/06 sur mon adresse email emiliejanton@yahoo.fr, cmasarrre@yahoo.fr</v>
      </c>
      <c r="AF102" s="1214">
        <f>IF('M3C 2020-21 Histoir OR hypotez1'!AF220="","",'M3C 2020-21 Histoir OR hypotez1'!AF220)</f>
        <v>1</v>
      </c>
      <c r="AG102" s="640" t="str">
        <f>IF('M3C 2020-21 Histoir OR hypotez1'!AG220="","",'M3C 2020-21 Histoir OR hypotez1'!AG220)</f>
        <v>CT</v>
      </c>
      <c r="AH102" s="640" t="str">
        <f>IF('M3C 2020-21 Histoir OR hypotez1'!AH220="","",'M3C 2020-21 Histoir OR hypotez1'!AH220)</f>
        <v>Ecrit</v>
      </c>
      <c r="AI102" s="640" t="str">
        <f>IF('M3C 2020-21 Histoir OR hypotez1'!AI220="","",'M3C 2020-21 Histoir OR hypotez1'!AI220)</f>
        <v>2h00</v>
      </c>
      <c r="AJ102" s="400">
        <f>IF('M3C 2020-21 Histoir OR hypotez1'!AJ220="","",'M3C 2020-21 Histoir OR hypotez1'!AJ220)</f>
        <v>1</v>
      </c>
      <c r="AK102" s="1266"/>
      <c r="AL102" s="386" t="str">
        <f>IF('M3C 2020-21 Histoir OR hypotez1'!AK220="","",'M3C 2020-21 Histoir OR hypotez1'!AK220)</f>
        <v>CT</v>
      </c>
      <c r="AM102" s="386" t="str">
        <f>IF('M3C 2020-21 Histoir OR hypotez1'!AL220="","",'M3C 2020-21 Histoir OR hypotez1'!AL220)</f>
        <v>Ecrit</v>
      </c>
      <c r="AN102" s="758" t="str">
        <f>IF('M3C 2020-21 Histoir OR hypotez1'!AM220="","",'M3C 2020-21 Histoir OR hypotez1'!AM220)</f>
        <v>2h00</v>
      </c>
      <c r="AO102" s="875" t="str">
        <f>IF('M3C 2020-21 Histoir OR hypotez1'!AN220="","",'M3C 2020-21 Histoir OR hypotez1'!AN220)</f>
        <v>Pratique orale et écrite de langue vivante non spécialiste.</v>
      </c>
    </row>
    <row r="103" spans="1:248" ht="29.25" customHeight="1" x14ac:dyDescent="0.2">
      <c r="A103" s="294"/>
      <c r="B103" s="1548" t="s">
        <v>918</v>
      </c>
      <c r="C103" s="1592" t="str">
        <f>IF('M3C 2020-21 Histoir OR hypotez1'!C221="","",'M3C 2020-21 Histoir OR hypotez1'!C221)</f>
        <v>Espagnol S6</v>
      </c>
      <c r="D103" s="1568" t="s">
        <v>1062</v>
      </c>
      <c r="E103" s="1568" t="s">
        <v>675</v>
      </c>
      <c r="F103" s="1620"/>
      <c r="G103" s="1618" t="s">
        <v>674</v>
      </c>
      <c r="H103" s="1593"/>
      <c r="I103" s="1568" t="s">
        <v>56</v>
      </c>
      <c r="J103" s="1568" t="s">
        <v>56</v>
      </c>
      <c r="K103" s="1621" t="str">
        <f>IF('M3C 2020-21 Histoir OR hypotez1'!K221="","",'M3C 2020-21 Histoir OR hypotez1'!K221)</f>
        <v>EYMAR Marcos</v>
      </c>
      <c r="L103" s="1622">
        <f>IF('M3C 2020-21 Histoir OR hypotez1'!L221="","",'M3C 2020-21 Histoir OR hypotez1'!L221)</f>
        <v>14</v>
      </c>
      <c r="M103" s="1595">
        <v>10</v>
      </c>
      <c r="N103" s="1571" t="str">
        <f>IF('M3C 2020-21 Histoir OR hypotez1'!N221="","",'M3C 2020-21 Histoir OR hypotez1'!N221)</f>
        <v/>
      </c>
      <c r="O103" s="1571"/>
      <c r="P103" s="1571">
        <f>IF('M3C 2020-21 Histoir OR hypotez1'!P221="","",'M3C 2020-21 Histoir OR hypotez1'!P221)</f>
        <v>18</v>
      </c>
      <c r="Q103" s="1571"/>
      <c r="R103" s="1571" t="str">
        <f>IF('M3C 2020-21 Histoir OR hypotez1'!R221="","",'M3C 2020-21 Histoir OR hypotez1'!R221)</f>
        <v/>
      </c>
      <c r="S103" s="1647" t="str">
        <f>IF('M3C 2020-21 Histoir OR hypotez1'!S221="","",'M3C 2020-21 Histoir OR hypotez1'!S221)</f>
        <v/>
      </c>
      <c r="T103" s="1495" t="str">
        <f>+$T$17</f>
        <v>100% CC. 50% oral à distance, 50% DM écrit</v>
      </c>
      <c r="U103" s="1677" t="str">
        <f>+$U$17</f>
        <v>100% CT oral à distance</v>
      </c>
      <c r="V103" s="1087">
        <f>IF('M3C 2020-21 Histoir OR hypotez1'!V221="","",'M3C 2020-21 Histoir OR hypotez1'!V221)</f>
        <v>1</v>
      </c>
      <c r="W103" s="640" t="str">
        <f>IF('M3C 2020-21 Histoir OR hypotez1'!W221="","",'M3C 2020-21 Histoir OR hypotez1'!W221)</f>
        <v>CC</v>
      </c>
      <c r="X103" s="640" t="str">
        <f>IF('M3C 2020-21 Histoir OR hypotez1'!X221="","",'M3C 2020-21 Histoir OR hypotez1'!X221)</f>
        <v/>
      </c>
      <c r="Y103" s="640" t="str">
        <f>IF('M3C 2020-21 Histoir OR hypotez1'!Y221="","",'M3C 2020-21 Histoir OR hypotez1'!Y221)</f>
        <v/>
      </c>
      <c r="Z103" s="400">
        <f>IF('M3C 2020-21 Histoir OR hypotez1'!Z221="","",'M3C 2020-21 Histoir OR hypotez1'!Z221)</f>
        <v>1</v>
      </c>
      <c r="AA103" s="386" t="str">
        <f>IF('M3C 2020-21 Histoir OR hypotez1'!AA221="","",'M3C 2020-21 Histoir OR hypotez1'!AA221)</f>
        <v>CT</v>
      </c>
      <c r="AB103" s="386" t="str">
        <f>IF('M3C 2020-21 Histoir OR hypotez1'!AB221="","",'M3C 2020-21 Histoir OR hypotez1'!AB221)</f>
        <v>Ecrit</v>
      </c>
      <c r="AC103" s="1291" t="str">
        <f>IF('M3C 2020-21 Histoir OR hypotez1'!AC221="","",'M3C 2020-21 Histoir OR hypotez1'!AC221)</f>
        <v>2h00</v>
      </c>
      <c r="AD103" s="1324" t="str">
        <f>+$AD$17</f>
        <v>100% CT oral à distance</v>
      </c>
      <c r="AE103" s="1712" t="str">
        <f t="shared" si="18"/>
        <v>100% CT oral à distance</v>
      </c>
      <c r="AF103" s="1214">
        <f>IF('M3C 2020-21 Histoir OR hypotez1'!AF221="","",'M3C 2020-21 Histoir OR hypotez1'!AF221)</f>
        <v>1</v>
      </c>
      <c r="AG103" s="640" t="str">
        <f>IF('M3C 2020-21 Histoir OR hypotez1'!AG221="","",'M3C 2020-21 Histoir OR hypotez1'!AG221)</f>
        <v>CT</v>
      </c>
      <c r="AH103" s="640" t="str">
        <f>IF('M3C 2020-21 Histoir OR hypotez1'!AH221="","",'M3C 2020-21 Histoir OR hypotez1'!AH221)</f>
        <v>Ecrit</v>
      </c>
      <c r="AI103" s="640" t="str">
        <f>IF('M3C 2020-21 Histoir OR hypotez1'!AI221="","",'M3C 2020-21 Histoir OR hypotez1'!AI221)</f>
        <v>2h00</v>
      </c>
      <c r="AJ103" s="400">
        <f>IF('M3C 2020-21 Histoir OR hypotez1'!AJ221="","",'M3C 2020-21 Histoir OR hypotez1'!AJ221)</f>
        <v>1</v>
      </c>
      <c r="AK103" s="1266"/>
      <c r="AL103" s="386" t="str">
        <f>IF('M3C 2020-21 Histoir OR hypotez1'!AK221="","",'M3C 2020-21 Histoir OR hypotez1'!AK221)</f>
        <v>CT</v>
      </c>
      <c r="AM103" s="386" t="str">
        <f>IF('M3C 2020-21 Histoir OR hypotez1'!AL221="","",'M3C 2020-21 Histoir OR hypotez1'!AL221)</f>
        <v>Ecrit</v>
      </c>
      <c r="AN103" s="758" t="str">
        <f>IF('M3C 2020-21 Histoir OR hypotez1'!AM221="","",'M3C 2020-21 Histoir OR hypotez1'!AM221)</f>
        <v>2h00</v>
      </c>
      <c r="AO103" s="875" t="str">
        <f>IF('M3C 2020-21 Histoir OR hypotez1'!AN221="","",'M3C 2020-21 Histoir OR hypotez1'!AN221)</f>
        <v>Pratique orale et écrite de langue vivante non spécialiste.</v>
      </c>
    </row>
    <row r="104" spans="1:248" ht="11.25" customHeight="1" x14ac:dyDescent="0.2">
      <c r="A104" s="858"/>
      <c r="B104" s="1551"/>
      <c r="C104" s="1640"/>
      <c r="D104" s="1568"/>
      <c r="E104" s="1568"/>
      <c r="F104" s="1568"/>
      <c r="G104" s="1568"/>
      <c r="H104" s="1593"/>
      <c r="I104" s="1568"/>
      <c r="J104" s="1568"/>
      <c r="K104" s="1640"/>
      <c r="L104" s="1640"/>
      <c r="M104" s="1595"/>
      <c r="N104" s="1640"/>
      <c r="O104" s="1640"/>
      <c r="P104" s="1640"/>
      <c r="Q104" s="1640"/>
      <c r="R104" s="1640"/>
      <c r="S104" s="1656"/>
      <c r="T104" s="1703"/>
      <c r="U104" s="1704"/>
      <c r="V104" s="1218"/>
      <c r="W104" s="859"/>
      <c r="X104" s="859"/>
      <c r="Y104" s="859"/>
      <c r="Z104" s="859"/>
      <c r="AA104" s="859"/>
      <c r="AB104" s="859"/>
      <c r="AC104" s="1293"/>
      <c r="AD104" s="1313"/>
      <c r="AE104" s="1314"/>
      <c r="AF104" s="1218"/>
      <c r="AG104" s="859"/>
      <c r="AH104" s="859"/>
      <c r="AI104" s="859"/>
      <c r="AJ104" s="859"/>
      <c r="AK104" s="1205"/>
      <c r="AL104" s="859"/>
      <c r="AM104" s="859"/>
      <c r="AN104" s="859"/>
      <c r="AO104" s="859"/>
    </row>
    <row r="105" spans="1:248" ht="45" customHeight="1" x14ac:dyDescent="0.2">
      <c r="A105" s="294"/>
      <c r="B105" s="1548" t="s">
        <v>1086</v>
      </c>
      <c r="C105" s="1592" t="s">
        <v>1087</v>
      </c>
      <c r="D105" s="1568"/>
      <c r="E105" s="1568" t="s">
        <v>130</v>
      </c>
      <c r="F105" s="1620"/>
      <c r="G105" s="1618" t="s">
        <v>22</v>
      </c>
      <c r="H105" s="1593"/>
      <c r="I105" s="1568" t="s">
        <v>36</v>
      </c>
      <c r="J105" s="1568" t="s">
        <v>36</v>
      </c>
      <c r="K105" s="1639" t="s">
        <v>1227</v>
      </c>
      <c r="L105" s="1622" t="str">
        <f>IF('M3C 2020-21 Histoir OR hypotez1'!L217="","",'M3C 2020-21 Histoir OR hypotez1'!L217)</f>
        <v>80</v>
      </c>
      <c r="M105" s="1595">
        <v>25</v>
      </c>
      <c r="N105" s="1571" t="str">
        <f>IF('M3C 2020-21 Histoir OR hypotez1'!N217="","",'M3C 2020-21 Histoir OR hypotez1'!N217)</f>
        <v/>
      </c>
      <c r="O105" s="1571"/>
      <c r="P105" s="1571">
        <v>24</v>
      </c>
      <c r="Q105" s="1571"/>
      <c r="R105" s="1571" t="str">
        <f>IF('M3C 2020-21 Histoir OR hypotez1'!R217="","",'M3C 2020-21 Histoir OR hypotez1'!R217)</f>
        <v/>
      </c>
      <c r="S105" s="1647" t="str">
        <f>IF('M3C 2020-21 Histoir OR hypotez1'!S217="","",'M3C 2020-21 Histoir OR hypotez1'!S217)</f>
        <v/>
      </c>
      <c r="T105" s="1701" t="s">
        <v>1130</v>
      </c>
      <c r="U105" s="1702" t="s">
        <v>1130</v>
      </c>
      <c r="V105" s="1087">
        <f>IF('M3C 2020-21 Histoir OR hypotez1'!V217="","",'M3C 2020-21 Histoir OR hypotez1'!V217)</f>
        <v>1</v>
      </c>
      <c r="W105" s="640" t="str">
        <f>IF('M3C 2020-21 Histoir OR hypotez1'!W217="","",'M3C 2020-21 Histoir OR hypotez1'!W217)</f>
        <v>CT</v>
      </c>
      <c r="X105" s="640" t="str">
        <f>IF('M3C 2020-21 Histoir OR hypotez1'!X217="","",'M3C 2020-21 Histoir OR hypotez1'!X217)</f>
        <v>dossier</v>
      </c>
      <c r="Y105" s="640" t="str">
        <f>IF('M3C 2020-21 Histoir OR hypotez1'!Y217="","",'M3C 2020-21 Histoir OR hypotez1'!Y217)</f>
        <v/>
      </c>
      <c r="Z105" s="400">
        <f>IF('M3C 2020-21 Histoir OR hypotez1'!Z217="","",'M3C 2020-21 Histoir OR hypotez1'!Z217)</f>
        <v>1</v>
      </c>
      <c r="AA105" s="386" t="str">
        <f>IF('M3C 2020-21 Histoir OR hypotez1'!AA217="","",'M3C 2020-21 Histoir OR hypotez1'!AA217)</f>
        <v>CT</v>
      </c>
      <c r="AB105" s="386" t="str">
        <f>IF('M3C 2020-21 Histoir OR hypotez1'!AB217="","",'M3C 2020-21 Histoir OR hypotez1'!AB217)</f>
        <v>dossier</v>
      </c>
      <c r="AC105" s="1291" t="str">
        <f>IF('M3C 2020-21 Histoir OR hypotez1'!AC217="","",'M3C 2020-21 Histoir OR hypotez1'!AC217)</f>
        <v/>
      </c>
      <c r="AD105" s="1327" t="s">
        <v>1130</v>
      </c>
      <c r="AE105" s="1712" t="str">
        <f t="shared" ref="AE105:AE107" si="19">+AD105</f>
        <v>pas de changement</v>
      </c>
      <c r="AF105" s="1214">
        <f>IF('M3C 2020-21 Histoir OR hypotez1'!AF217="","",'M3C 2020-21 Histoir OR hypotez1'!AF217)</f>
        <v>1</v>
      </c>
      <c r="AG105" s="640" t="str">
        <f>IF('M3C 2020-21 Histoir OR hypotez1'!AG217="","",'M3C 2020-21 Histoir OR hypotez1'!AG217)</f>
        <v>CT</v>
      </c>
      <c r="AH105" s="640" t="str">
        <f>IF('M3C 2020-21 Histoir OR hypotez1'!AH217="","",'M3C 2020-21 Histoir OR hypotez1'!AH217)</f>
        <v>dossier</v>
      </c>
      <c r="AI105" s="640" t="str">
        <f>IF('M3C 2020-21 Histoir OR hypotez1'!AI217="","",'M3C 2020-21 Histoir OR hypotez1'!AI217)</f>
        <v/>
      </c>
      <c r="AJ105" s="400">
        <f>IF('M3C 2020-21 Histoir OR hypotez1'!AJ217="","",'M3C 2020-21 Histoir OR hypotez1'!AJ217)</f>
        <v>1</v>
      </c>
      <c r="AK105" s="1266"/>
      <c r="AL105" s="386" t="str">
        <f>IF('M3C 2020-21 Histoir OR hypotez1'!AK217="","",'M3C 2020-21 Histoir OR hypotez1'!AK217)</f>
        <v>CT</v>
      </c>
      <c r="AM105" s="386" t="str">
        <f>IF('M3C 2020-21 Histoir OR hypotez1'!AL217="","",'M3C 2020-21 Histoir OR hypotez1'!AL217)</f>
        <v>dossier</v>
      </c>
      <c r="AN105" s="758" t="str">
        <f>IF('M3C 2020-21 Histoir OR hypotez1'!AM217="","",'M3C 2020-21 Histoir OR hypotez1'!AM217)</f>
        <v/>
      </c>
      <c r="AO105" s="875" t="str">
        <f>IF('M3C 2020-21 Histoir OR hypotez1'!AN217="","",'M3C 2020-21 Histoir OR hypotez1'!AN217)</f>
        <v>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v>
      </c>
    </row>
    <row r="106" spans="1:248" ht="82.5" customHeight="1" x14ac:dyDescent="0.2">
      <c r="A106" s="294"/>
      <c r="B106" s="1548" t="s">
        <v>1011</v>
      </c>
      <c r="C106" s="1641" t="s">
        <v>1127</v>
      </c>
      <c r="D106" s="1568" t="s">
        <v>1067</v>
      </c>
      <c r="E106" s="1568" t="s">
        <v>120</v>
      </c>
      <c r="F106" s="1620"/>
      <c r="G106" s="1618" t="s">
        <v>22</v>
      </c>
      <c r="H106" s="1593"/>
      <c r="I106" s="1568" t="s">
        <v>36</v>
      </c>
      <c r="J106" s="1568" t="s">
        <v>36</v>
      </c>
      <c r="K106" s="1638" t="str">
        <f>IF('M3C 2020-21 Histoir OR hypotez1'!K238="","",'M3C 2020-21 Histoir OR hypotez1'!K238)</f>
        <v xml:space="preserve">
SKRZYPCZAK Karol</v>
      </c>
      <c r="L106" s="1622" t="str">
        <f>IF('M3C 2020-21 Histoir OR hypotez1'!L238="","",'M3C 2020-21 Histoir OR hypotez1'!L238)</f>
        <v>21-22</v>
      </c>
      <c r="M106" s="1595">
        <v>25</v>
      </c>
      <c r="N106" s="1571">
        <f>IF('M3C 2020-21 Histoir OR hypotez1'!N238="","",'M3C 2020-21 Histoir OR hypotez1'!N238)</f>
        <v>18</v>
      </c>
      <c r="O106" s="1571"/>
      <c r="P106" s="1571">
        <v>18</v>
      </c>
      <c r="Q106" s="1571"/>
      <c r="R106" s="1571" t="str">
        <f>IF('M3C 2020-21 Histoir OR hypotez1'!R238="","",'M3C 2020-21 Histoir OR hypotez1'!R238)</f>
        <v/>
      </c>
      <c r="S106" s="1647" t="str">
        <f>IF('M3C 2020-21 Histoir OR hypotez1'!S238="","",'M3C 2020-21 Histoir OR hypotez1'!S238)</f>
        <v/>
      </c>
      <c r="T106" s="1701" t="s">
        <v>1202</v>
      </c>
      <c r="U106" s="1677" t="s">
        <v>1229</v>
      </c>
      <c r="V106" s="1087" t="str">
        <f>IF('M3C 2020-21 Histoir OR hypotez1'!V238="","",'M3C 2020-21 Histoir OR hypotez1'!V238)</f>
        <v>50% CC
50% CT</v>
      </c>
      <c r="W106" s="640" t="str">
        <f>IF('M3C 2020-21 Histoir OR hypotez1'!W238="","",'M3C 2020-21 Histoir OR hypotez1'!W238)</f>
        <v>Mixte</v>
      </c>
      <c r="X106" s="640" t="str">
        <f>IF('M3C 2020-21 Histoir OR hypotez1'!X238="","",'M3C 2020-21 Histoir OR hypotez1'!X238)</f>
        <v>écrit</v>
      </c>
      <c r="Y106" s="640" t="str">
        <f>IF('M3C 2020-21 Histoir OR hypotez1'!Y238="","",'M3C 2020-21 Histoir OR hypotez1'!Y238)</f>
        <v>CT = écrit 3h00</v>
      </c>
      <c r="Z106" s="400">
        <f>IF('M3C 2020-21 Histoir OR hypotez1'!Z238="","",'M3C 2020-21 Histoir OR hypotez1'!Z238)</f>
        <v>1</v>
      </c>
      <c r="AA106" s="386" t="str">
        <f>IF('M3C 2020-21 Histoir OR hypotez1'!AA238="","",'M3C 2020-21 Histoir OR hypotez1'!AA238)</f>
        <v>CT</v>
      </c>
      <c r="AB106" s="386" t="str">
        <f>IF('M3C 2020-21 Histoir OR hypotez1'!AB238="","",'M3C 2020-21 Histoir OR hypotez1'!AB238)</f>
        <v xml:space="preserve">écrit </v>
      </c>
      <c r="AC106" s="1291" t="str">
        <f>IF('M3C 2020-21 Histoir OR hypotez1'!AC238="","",'M3C 2020-21 Histoir OR hypotez1'!AC238)</f>
        <v>3h00</v>
      </c>
      <c r="AD106" s="1365" t="s">
        <v>1229</v>
      </c>
      <c r="AE106" s="1712" t="str">
        <f t="shared" si="19"/>
        <v>100% CT dossier</v>
      </c>
      <c r="AF106" s="1214">
        <f>IF('M3C 2020-21 Histoir OR hypotez1'!AF238="","",'M3C 2020-21 Histoir OR hypotez1'!AF238)</f>
        <v>1</v>
      </c>
      <c r="AG106" s="640" t="str">
        <f>IF('M3C 2020-21 Histoir OR hypotez1'!AG238="","",'M3C 2020-21 Histoir OR hypotez1'!AG238)</f>
        <v>CT</v>
      </c>
      <c r="AH106" s="640" t="str">
        <f>IF('M3C 2020-21 Histoir OR hypotez1'!AH238="","",'M3C 2020-21 Histoir OR hypotez1'!AH238)</f>
        <v xml:space="preserve">écrit </v>
      </c>
      <c r="AI106" s="640" t="str">
        <f>IF('M3C 2020-21 Histoir OR hypotez1'!AI238="","",'M3C 2020-21 Histoir OR hypotez1'!AI238)</f>
        <v>3h00</v>
      </c>
      <c r="AJ106" s="400">
        <f>IF('M3C 2020-21 Histoir OR hypotez1'!AJ238="","",'M3C 2020-21 Histoir OR hypotez1'!AJ238)</f>
        <v>1</v>
      </c>
      <c r="AK106" s="1266"/>
      <c r="AL106" s="386" t="str">
        <f>IF('M3C 2020-21 Histoir OR hypotez1'!AK238="","",'M3C 2020-21 Histoir OR hypotez1'!AK238)</f>
        <v>CT</v>
      </c>
      <c r="AM106" s="386" t="str">
        <f>IF('M3C 2020-21 Histoir OR hypotez1'!AL238="","",'M3C 2020-21 Histoir OR hypotez1'!AL238)</f>
        <v xml:space="preserve">écrit </v>
      </c>
      <c r="AN106" s="758" t="str">
        <f>IF('M3C 2020-21 Histoir OR hypotez1'!AM238="","",'M3C 2020-21 Histoir OR hypotez1'!AM238)</f>
        <v>3h00</v>
      </c>
      <c r="AO106" s="875" t="str">
        <f>IF('M3C 2020-21 Histoir OR hypotez1'!AN238="","",'M3C 2020-21 Histoir OR hypotez1'!AN238)</f>
        <v>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v>
      </c>
    </row>
    <row r="107" spans="1:248" s="900" customFormat="1" ht="45" customHeight="1" x14ac:dyDescent="0.2">
      <c r="A107" s="417"/>
      <c r="B107" s="1552" t="s">
        <v>1098</v>
      </c>
      <c r="C107" s="1641" t="str">
        <f>IF('M3C 2020-21 Histoir OR hypotez1'!C233="","",'M3C 2020-21 Histoir OR hypotez1'!C233)</f>
        <v>Histoire, épistémologie et didactique de la Géographie</v>
      </c>
      <c r="D107" s="1616" t="s">
        <v>1099</v>
      </c>
      <c r="E107" s="1616" t="s">
        <v>120</v>
      </c>
      <c r="F107" s="1642"/>
      <c r="G107" s="1643" t="s">
        <v>41</v>
      </c>
      <c r="H107" s="1595"/>
      <c r="I107" s="1616">
        <v>3</v>
      </c>
      <c r="J107" s="1616">
        <v>3</v>
      </c>
      <c r="K107" s="1638" t="s">
        <v>1219</v>
      </c>
      <c r="L107" s="1622" t="str">
        <f>IF('M3C 2020-21 Histoir OR hypotez1'!L233="","",'M3C 2020-21 Histoir OR hypotez1'!L233)</f>
        <v>23 : Géographie physique, humaine, économique et régionale</v>
      </c>
      <c r="M107" s="1595"/>
      <c r="N107" s="1644">
        <v>20</v>
      </c>
      <c r="O107" s="1644"/>
      <c r="P107" s="1644"/>
      <c r="Q107" s="1644"/>
      <c r="R107" s="1644" t="str">
        <f>IF('M3C 2020-21 Histoir OR hypotez1'!R233="","",'M3C 2020-21 Histoir OR hypotez1'!R233)</f>
        <v/>
      </c>
      <c r="S107" s="1657" t="str">
        <f>IF('M3C 2020-21 Histoir OR hypotez1'!S233="","",'M3C 2020-21 Histoir OR hypotez1'!S233)</f>
        <v/>
      </c>
      <c r="T107" s="1489" t="s">
        <v>1131</v>
      </c>
      <c r="U107" s="1705" t="s">
        <v>1230</v>
      </c>
      <c r="V107" s="1219" t="str">
        <f>IF('M3C 2020-21 Histoir OR hypotez1'!V233="","",'M3C 2020-21 Histoir OR hypotez1'!V233)</f>
        <v>2 CC x 30% 
1 CT x 40% (Partiel)</v>
      </c>
      <c r="W107" s="892" t="str">
        <f>IF('M3C 2020-21 Histoir OR hypotez1'!W233="","",'M3C 2020-21 Histoir OR hypotez1'!W233)</f>
        <v>Mixte</v>
      </c>
      <c r="X107" s="892" t="str">
        <f>IF('M3C 2020-21 Histoir OR hypotez1'!X233="","",'M3C 2020-21 Histoir OR hypotez1'!X233)</f>
        <v>Ecrit</v>
      </c>
      <c r="Y107" s="892" t="str">
        <f>IF('M3C 2020-21 Histoir OR hypotez1'!Y233="","",'M3C 2020-21 Histoir OR hypotez1'!Y233)</f>
        <v>2h00</v>
      </c>
      <c r="Z107" s="895">
        <f>IF('M3C 2020-21 Histoir OR hypotez1'!Z233="","",'M3C 2020-21 Histoir OR hypotez1'!Z233)</f>
        <v>1</v>
      </c>
      <c r="AA107" s="896" t="str">
        <f>IF('M3C 2020-21 Histoir OR hypotez1'!AA233="","",'M3C 2020-21 Histoir OR hypotez1'!AA233)</f>
        <v>CT</v>
      </c>
      <c r="AB107" s="896" t="str">
        <f>IF('M3C 2020-21 Histoir OR hypotez1'!AB233="","",'M3C 2020-21 Histoir OR hypotez1'!AB233)</f>
        <v>Ecrit</v>
      </c>
      <c r="AC107" s="1294" t="str">
        <f>IF('M3C 2020-21 Histoir OR hypotez1'!AC233="","",'M3C 2020-21 Histoir OR hypotez1'!AC233)</f>
        <v>2h00</v>
      </c>
      <c r="AD107" s="1365" t="s">
        <v>1132</v>
      </c>
      <c r="AE107" s="1712" t="str">
        <f t="shared" si="19"/>
        <v>100% CT DOSSIER</v>
      </c>
      <c r="AF107" s="1296">
        <f>IF('M3C 2020-21 Histoir OR hypotez1'!AF233="","",'M3C 2020-21 Histoir OR hypotez1'!AF233)</f>
        <v>1</v>
      </c>
      <c r="AG107" s="892" t="str">
        <f>IF('M3C 2020-21 Histoir OR hypotez1'!AG233="","",'M3C 2020-21 Histoir OR hypotez1'!AG233)</f>
        <v>CT</v>
      </c>
      <c r="AH107" s="892" t="str">
        <f>IF('M3C 2020-21 Histoir OR hypotez1'!AH233="","",'M3C 2020-21 Histoir OR hypotez1'!AH233)</f>
        <v>Ecrit</v>
      </c>
      <c r="AI107" s="892" t="str">
        <f>IF('M3C 2020-21 Histoir OR hypotez1'!AI233="","",'M3C 2020-21 Histoir OR hypotez1'!AI233)</f>
        <v>2h00</v>
      </c>
      <c r="AJ107" s="895">
        <f>IF('M3C 2020-21 Histoir OR hypotez1'!AJ233="","",'M3C 2020-21 Histoir OR hypotez1'!AJ233)</f>
        <v>1</v>
      </c>
      <c r="AK107" s="1268"/>
      <c r="AL107" s="896" t="str">
        <f>IF('M3C 2020-21 Histoir OR hypotez1'!AK233="","",'M3C 2020-21 Histoir OR hypotez1'!AK233)</f>
        <v>CT</v>
      </c>
      <c r="AM107" s="896" t="str">
        <f>IF('M3C 2020-21 Histoir OR hypotez1'!AL233="","",'M3C 2020-21 Histoir OR hypotez1'!AL233)</f>
        <v>Ecrit</v>
      </c>
      <c r="AN107" s="898" t="str">
        <f>IF('M3C 2020-21 Histoir OR hypotez1'!AM233="","",'M3C 2020-21 Histoir OR hypotez1'!AM233)</f>
        <v>2h00</v>
      </c>
      <c r="AO107" s="899" t="str">
        <f>IF('M3C 2020-21 Histoir OR hypotez1'!AN233="","",'M3C 2020-21 Histoir OR hypotez1'!AN233)</f>
        <v>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v>
      </c>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8"/>
      <c r="BT107" s="838"/>
      <c r="BU107" s="838"/>
      <c r="BV107" s="838"/>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c r="DH107" s="838"/>
      <c r="DI107" s="838"/>
      <c r="DJ107" s="838"/>
      <c r="DK107" s="838"/>
      <c r="DL107" s="838"/>
      <c r="DM107" s="838"/>
      <c r="DN107" s="838"/>
      <c r="DO107" s="838"/>
      <c r="DP107" s="838"/>
      <c r="DQ107" s="838"/>
      <c r="DR107" s="838"/>
      <c r="DS107" s="838"/>
      <c r="DT107" s="838"/>
      <c r="DU107" s="838"/>
      <c r="DV107" s="838"/>
      <c r="DW107" s="838"/>
      <c r="DX107" s="838"/>
      <c r="DY107" s="838"/>
      <c r="DZ107" s="838"/>
      <c r="EA107" s="838"/>
      <c r="EB107" s="838"/>
      <c r="EC107" s="838"/>
      <c r="ED107" s="838"/>
      <c r="EE107" s="838"/>
      <c r="EF107" s="838"/>
      <c r="EG107" s="838"/>
      <c r="EH107" s="838"/>
      <c r="EI107" s="838"/>
      <c r="EJ107" s="838"/>
      <c r="EK107" s="838"/>
      <c r="EL107" s="838"/>
      <c r="EM107" s="838"/>
      <c r="EN107" s="838"/>
      <c r="EO107" s="838"/>
      <c r="EP107" s="838"/>
      <c r="EQ107" s="838"/>
      <c r="ER107" s="838"/>
      <c r="ES107" s="838"/>
      <c r="ET107" s="838"/>
      <c r="EU107" s="838"/>
      <c r="EV107" s="838"/>
      <c r="EW107" s="838"/>
      <c r="EX107" s="838"/>
      <c r="EY107" s="838"/>
      <c r="EZ107" s="838"/>
      <c r="FA107" s="838"/>
      <c r="FB107" s="838"/>
      <c r="FC107" s="838"/>
      <c r="FD107" s="838"/>
      <c r="FE107" s="838"/>
      <c r="FF107" s="838"/>
      <c r="FG107" s="838"/>
      <c r="FH107" s="838"/>
      <c r="FI107" s="838"/>
      <c r="FJ107" s="838"/>
      <c r="FK107" s="838"/>
      <c r="FL107" s="838"/>
      <c r="FM107" s="838"/>
      <c r="FN107" s="838"/>
      <c r="FO107" s="838"/>
      <c r="FP107" s="838"/>
      <c r="FQ107" s="838"/>
      <c r="FR107" s="838"/>
      <c r="FS107" s="838"/>
      <c r="FT107" s="838"/>
      <c r="FU107" s="838"/>
      <c r="FV107" s="838"/>
      <c r="FW107" s="838"/>
      <c r="FX107" s="838"/>
      <c r="FY107" s="838"/>
      <c r="FZ107" s="838"/>
      <c r="GA107" s="838"/>
      <c r="GB107" s="838"/>
      <c r="GC107" s="838"/>
      <c r="GD107" s="838"/>
      <c r="GE107" s="838"/>
      <c r="GF107" s="838"/>
      <c r="GG107" s="838"/>
      <c r="GH107" s="838"/>
      <c r="GI107" s="838"/>
      <c r="GJ107" s="838"/>
      <c r="GK107" s="838"/>
      <c r="GL107" s="838"/>
      <c r="GM107" s="838"/>
      <c r="GN107" s="838"/>
      <c r="GO107" s="838"/>
      <c r="GP107" s="838"/>
      <c r="GQ107" s="838"/>
      <c r="GR107" s="838"/>
      <c r="GS107" s="838"/>
      <c r="GT107" s="838"/>
      <c r="GU107" s="838"/>
      <c r="GV107" s="838"/>
      <c r="GW107" s="838"/>
      <c r="GX107" s="838"/>
      <c r="GY107" s="838"/>
      <c r="GZ107" s="838"/>
      <c r="HA107" s="838"/>
      <c r="HB107" s="838"/>
      <c r="HC107" s="838"/>
      <c r="HD107" s="838"/>
      <c r="HE107" s="838"/>
      <c r="HF107" s="838"/>
      <c r="HG107" s="838"/>
      <c r="HH107" s="838"/>
      <c r="HI107" s="838"/>
      <c r="HJ107" s="838"/>
      <c r="HK107" s="838"/>
      <c r="HL107" s="838"/>
      <c r="HM107" s="838"/>
      <c r="HN107" s="838"/>
      <c r="HO107" s="838"/>
      <c r="HP107" s="838"/>
      <c r="HQ107" s="838"/>
      <c r="HR107" s="838"/>
      <c r="HS107" s="838"/>
      <c r="HT107" s="838"/>
      <c r="HU107" s="838"/>
      <c r="HV107" s="838"/>
      <c r="HW107" s="838"/>
      <c r="HX107" s="838"/>
      <c r="HY107" s="838"/>
      <c r="HZ107" s="838"/>
      <c r="IA107" s="838"/>
      <c r="IB107" s="838"/>
      <c r="IC107" s="838"/>
      <c r="ID107" s="838"/>
      <c r="IE107" s="838"/>
      <c r="IF107" s="838"/>
      <c r="IG107" s="838"/>
      <c r="IH107" s="838"/>
      <c r="II107" s="838"/>
      <c r="IJ107" s="838"/>
      <c r="IK107" s="838"/>
      <c r="IL107" s="838"/>
      <c r="IM107" s="838"/>
      <c r="IN107" s="838"/>
    </row>
  </sheetData>
  <mergeCells count="42">
    <mergeCell ref="A1:A3"/>
    <mergeCell ref="B1:B3"/>
    <mergeCell ref="C1:C3"/>
    <mergeCell ref="D1:D3"/>
    <mergeCell ref="E1:E3"/>
    <mergeCell ref="AF1:AN1"/>
    <mergeCell ref="AO1:AO3"/>
    <mergeCell ref="N2:O2"/>
    <mergeCell ref="P2:Q2"/>
    <mergeCell ref="R2:S2"/>
    <mergeCell ref="V2:Y2"/>
    <mergeCell ref="Z2:AC2"/>
    <mergeCell ref="AF2:AI2"/>
    <mergeCell ref="AJ2:AN2"/>
    <mergeCell ref="C32:M32"/>
    <mergeCell ref="T1:U2"/>
    <mergeCell ref="AD1:AE2"/>
    <mergeCell ref="M1:M3"/>
    <mergeCell ref="N1:S1"/>
    <mergeCell ref="V1:AC1"/>
    <mergeCell ref="G1:G3"/>
    <mergeCell ref="H1:H3"/>
    <mergeCell ref="I1:I3"/>
    <mergeCell ref="J1:J3"/>
    <mergeCell ref="K1:K3"/>
    <mergeCell ref="L1:L3"/>
    <mergeCell ref="F1:F3"/>
    <mergeCell ref="C18:M18"/>
    <mergeCell ref="C19:M19"/>
    <mergeCell ref="C31:M31"/>
    <mergeCell ref="C49:M49"/>
    <mergeCell ref="V49:AI49"/>
    <mergeCell ref="E50:S50"/>
    <mergeCell ref="X50:AM50"/>
    <mergeCell ref="C69:M69"/>
    <mergeCell ref="V69:AI69"/>
    <mergeCell ref="E70:S70"/>
    <mergeCell ref="X70:AM70"/>
    <mergeCell ref="C89:M89"/>
    <mergeCell ref="V89:AI89"/>
    <mergeCell ref="E90:S90"/>
    <mergeCell ref="X90:AM90"/>
  </mergeCells>
  <dataValidations count="3">
    <dataValidation type="list" allowBlank="1" showInputMessage="1" showErrorMessage="1" sqref="AA11:AA14 W11:W14 AL11:AL14 AG60 AL60 AA60 AA64 AG45:AG46 W64 AG80 W45:W46 AG22:AG27 AL40 AA57:AA58 AL80 AA80 W80 AL64 AG64 W60 AG40 AL57:AL58 AG57:AG58 W57:W58 AA45:AA46 AL22:AL27 AA22:AA27 W22:W27 AL45:AL46 AA40 W40 AL6:AL9 W6:W9 AA6:AA9 AG6:AG9 AG11:AG14 AG84 AL84 AA84 W84 AL16:AL17 AA16:AA17 W16:W17 AG16:AG17 W29:W31 AA29:AA31 AG29:AG31 AL29:AL31">
      <formula1>mod</formula1>
    </dataValidation>
    <dataValidation type="list" allowBlank="1" showInputMessage="1" showErrorMessage="1" sqref="AM22:AM27 X40 AM11:AM14 AH60 AB60 X64 AM60 AB64 AM80 AB57:AB58 AB40 AM40 AH80 X80 AB80 AB22:AB27 AH64 AM45:AM46 AM57:AM58 X60 AM64 AB45:AB46 AH40 AM6:AM9 AB6:AB9 AB11:AB14 AM84 AH84 X84 AB84 AH16:AH17 AM16:AM17 X16:X17 AB16:AB17 AH29:AH30 X29:X30 AB29:AB31 AM29:AM31">
      <formula1>nat</formula1>
    </dataValidation>
    <dataValidation type="list" allowBlank="1" showInputMessage="1" showErrorMessage="1" sqref="AB101 AM101 X101 AH101 AH57:AH58 X57:X58 AH45:AH46 X45:X46 X33 AB33 AH33 AH11:AH14 AH31 X31 X22:X27 AH22:AH27 AH6:AH9 X6:X9 X11:X14">
      <formula1>Nature2</formula1>
    </dataValidation>
  </dataValidations>
  <pageMargins left="0.11811023622047245" right="0.11811023622047245" top="0.39370078740157483" bottom="0.39370078740157483" header="0.31496062992125984" footer="0.31496062992125984"/>
  <pageSetup paperSize="8" scale="65" fitToWidth="3" fitToHeight="3" orientation="landscape" r:id="rId1"/>
  <headerFooter>
    <oddHeader>&amp;RMCC 2018-2022 L2 &amp; L3 Histoire  Chateauroux au &amp;D</oddHeader>
    <oddFooter>&amp;R&amp;A</oddFooter>
  </headerFooter>
  <rowBreaks count="2" manualBreakCount="2">
    <brk id="71" max="39" man="1"/>
    <brk id="91" max="3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17"/>
  <sheetViews>
    <sheetView topLeftCell="A94" workbookViewId="0">
      <selection activeCell="N107" sqref="N107:P108"/>
    </sheetView>
  </sheetViews>
  <sheetFormatPr baseColWidth="10" defaultColWidth="8.09765625" defaultRowHeight="15" x14ac:dyDescent="0.2"/>
  <cols>
    <col min="1" max="1" width="8.09765625" style="25" customWidth="1"/>
    <col min="2" max="2" width="34.5" style="25" customWidth="1"/>
    <col min="3" max="3" width="8.09765625" style="25" customWidth="1"/>
    <col min="4" max="4" width="19.3984375" style="25" customWidth="1"/>
    <col min="5" max="5" width="14.09765625" style="25" customWidth="1"/>
    <col min="6" max="6" width="6" style="25" customWidth="1"/>
    <col min="7" max="7" width="11.59765625" style="25" customWidth="1"/>
    <col min="8" max="8" width="8.5" style="25" bestFit="1" customWidth="1"/>
    <col min="9" max="9" width="5.69921875" style="25" customWidth="1"/>
    <col min="10" max="10" width="10.5" style="25"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x14ac:dyDescent="0.2">
      <c r="A1" s="1811" t="s">
        <v>0</v>
      </c>
      <c r="B1" s="1811" t="s">
        <v>1</v>
      </c>
      <c r="C1" s="1811" t="s">
        <v>334</v>
      </c>
      <c r="D1" s="1811" t="s">
        <v>3</v>
      </c>
      <c r="E1" s="1811" t="s">
        <v>4</v>
      </c>
      <c r="F1" s="1808" t="s">
        <v>5</v>
      </c>
      <c r="G1" s="1811" t="s">
        <v>6</v>
      </c>
      <c r="H1" s="1811" t="s">
        <v>7</v>
      </c>
      <c r="I1" s="1811" t="s">
        <v>8</v>
      </c>
      <c r="J1" s="1811" t="s">
        <v>9</v>
      </c>
      <c r="K1" s="1811" t="s">
        <v>245</v>
      </c>
      <c r="L1" s="261"/>
      <c r="M1" s="261"/>
      <c r="N1" s="1844" t="s">
        <v>10</v>
      </c>
      <c r="O1" s="1845"/>
      <c r="P1" s="1845"/>
      <c r="Q1" s="1846"/>
      <c r="R1" s="1824" t="s">
        <v>248</v>
      </c>
      <c r="S1" s="1825"/>
      <c r="T1" s="1825"/>
      <c r="U1" s="1825"/>
      <c r="V1" s="1826"/>
      <c r="W1" s="1824" t="s">
        <v>257</v>
      </c>
      <c r="X1" s="1825"/>
      <c r="Y1" s="1825"/>
      <c r="Z1" s="1825"/>
      <c r="AA1" s="1826"/>
      <c r="AB1" s="1824" t="s">
        <v>254</v>
      </c>
      <c r="AC1" s="1825"/>
      <c r="AD1" s="1825"/>
      <c r="AE1" s="1825"/>
      <c r="AF1" s="1826"/>
      <c r="AG1" s="1824" t="s">
        <v>256</v>
      </c>
      <c r="AH1" s="1825"/>
      <c r="AI1" s="1825"/>
      <c r="AJ1" s="1825"/>
      <c r="AK1" s="1826"/>
    </row>
    <row r="2" spans="1:37" ht="51" customHeight="1" x14ac:dyDescent="0.2">
      <c r="A2" s="1812"/>
      <c r="B2" s="1812"/>
      <c r="C2" s="1812"/>
      <c r="D2" s="1812"/>
      <c r="E2" s="1812"/>
      <c r="F2" s="1809"/>
      <c r="G2" s="1814"/>
      <c r="H2" s="1812"/>
      <c r="I2" s="1812"/>
      <c r="J2" s="1812"/>
      <c r="K2" s="1812"/>
      <c r="L2" s="259" t="s">
        <v>246</v>
      </c>
      <c r="M2" s="259" t="s">
        <v>247</v>
      </c>
      <c r="N2" s="1811" t="s">
        <v>11</v>
      </c>
      <c r="O2" s="1811" t="s">
        <v>12</v>
      </c>
      <c r="P2" s="1816" t="s">
        <v>13</v>
      </c>
      <c r="Q2" s="1818" t="s">
        <v>255</v>
      </c>
      <c r="R2" s="1820" t="s">
        <v>249</v>
      </c>
      <c r="S2" s="1820" t="s">
        <v>250</v>
      </c>
      <c r="T2" s="1822" t="s">
        <v>251</v>
      </c>
      <c r="U2" s="1822" t="s">
        <v>252</v>
      </c>
      <c r="V2" s="1827" t="s">
        <v>253</v>
      </c>
      <c r="W2" s="1822" t="s">
        <v>249</v>
      </c>
      <c r="X2" s="1822" t="s">
        <v>250</v>
      </c>
      <c r="Y2" s="1822" t="s">
        <v>251</v>
      </c>
      <c r="Z2" s="1822" t="s">
        <v>252</v>
      </c>
      <c r="AA2" s="1827" t="s">
        <v>253</v>
      </c>
      <c r="AB2" s="1822" t="s">
        <v>249</v>
      </c>
      <c r="AC2" s="1822" t="s">
        <v>250</v>
      </c>
      <c r="AD2" s="1822" t="s">
        <v>251</v>
      </c>
      <c r="AE2" s="1822" t="s">
        <v>252</v>
      </c>
      <c r="AF2" s="1827" t="s">
        <v>253</v>
      </c>
      <c r="AG2" s="1822" t="s">
        <v>249</v>
      </c>
      <c r="AH2" s="1822" t="s">
        <v>250</v>
      </c>
      <c r="AI2" s="1822" t="s">
        <v>251</v>
      </c>
      <c r="AJ2" s="1822" t="s">
        <v>252</v>
      </c>
      <c r="AK2" s="1827" t="s">
        <v>253</v>
      </c>
    </row>
    <row r="3" spans="1:37" ht="34.5" customHeight="1" x14ac:dyDescent="0.2">
      <c r="A3" s="1813"/>
      <c r="B3" s="1813"/>
      <c r="C3" s="1813"/>
      <c r="D3" s="1813"/>
      <c r="E3" s="1813"/>
      <c r="F3" s="1810"/>
      <c r="G3" s="1815"/>
      <c r="H3" s="1813"/>
      <c r="I3" s="1813"/>
      <c r="J3" s="1813"/>
      <c r="K3" s="1813"/>
      <c r="L3" s="260"/>
      <c r="M3" s="260"/>
      <c r="N3" s="1813"/>
      <c r="O3" s="1813"/>
      <c r="P3" s="1817"/>
      <c r="Q3" s="1819"/>
      <c r="R3" s="1821"/>
      <c r="S3" s="1821"/>
      <c r="T3" s="1822"/>
      <c r="U3" s="1822"/>
      <c r="V3" s="1827"/>
      <c r="W3" s="1823"/>
      <c r="X3" s="1823"/>
      <c r="Y3" s="1822"/>
      <c r="Z3" s="1822"/>
      <c r="AA3" s="1827"/>
      <c r="AB3" s="1823"/>
      <c r="AC3" s="1823"/>
      <c r="AD3" s="1822"/>
      <c r="AE3" s="1822"/>
      <c r="AF3" s="1827"/>
      <c r="AG3" s="1823"/>
      <c r="AH3" s="1823"/>
      <c r="AI3" s="1822"/>
      <c r="AJ3" s="1822"/>
      <c r="AK3" s="1827"/>
    </row>
    <row r="4" spans="1:37" ht="17.100000000000001" customHeight="1" x14ac:dyDescent="0.2">
      <c r="A4" s="36"/>
      <c r="B4" s="37" t="str">
        <f>'M3C 2020-21 Hist Chtx hypotez1'!C4</f>
        <v>LICENCE 1 HISTOIRE CHATEAUROUX</v>
      </c>
      <c r="C4" s="37" t="str">
        <f>'M3C 2020-21 Hist Chtx hypotez1'!D4</f>
        <v xml:space="preserve"> </v>
      </c>
      <c r="D4" s="36"/>
      <c r="E4" s="36"/>
      <c r="F4" s="36"/>
      <c r="G4" s="36"/>
      <c r="H4" s="38"/>
      <c r="I4" s="38"/>
      <c r="J4" s="39" t="s">
        <v>15</v>
      </c>
      <c r="K4" s="40">
        <v>48</v>
      </c>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customHeight="1" x14ac:dyDescent="0.2">
      <c r="A5" s="36"/>
      <c r="B5" s="43" t="e">
        <f>'M3C 2020-21 Hist Chtx hypotez1'!#REF!</f>
        <v>#REF!</v>
      </c>
      <c r="C5" s="36" t="e">
        <f>'M3C 2020-21 Hist Chtx hypotez1'!#REF!</f>
        <v>#REF!</v>
      </c>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customHeight="1" x14ac:dyDescent="0.25">
      <c r="A6" s="1" t="s">
        <v>17</v>
      </c>
      <c r="B6" s="3" t="str">
        <f>'M3C 2020-21 Hist Chtx hypotez1'!C6</f>
        <v>Approches de l’histoire moderne</v>
      </c>
      <c r="C6" s="4" t="str">
        <f>'M3C 2020-21 Hist Chtx hypotez1'!D6</f>
        <v>LXL1E21
LXL1E22</v>
      </c>
      <c r="D6" s="6"/>
      <c r="E6" s="6"/>
      <c r="F6" s="6" t="s">
        <v>22</v>
      </c>
      <c r="G6" s="8"/>
      <c r="H6" s="5" t="s">
        <v>23</v>
      </c>
      <c r="I6" s="5">
        <v>6</v>
      </c>
      <c r="J6" s="5" t="s">
        <v>24</v>
      </c>
      <c r="K6" s="9">
        <v>48</v>
      </c>
      <c r="L6" s="9">
        <v>48</v>
      </c>
      <c r="M6" s="196">
        <f>(K6/L6)*100</f>
        <v>100</v>
      </c>
      <c r="N6" s="10">
        <f>'M3C 2020-21 Hist Chtx hypotez1'!N6</f>
        <v>24</v>
      </c>
      <c r="O6" s="10">
        <f>'M3C 2020-21 Hist Chtx hypotez1'!P6</f>
        <v>24</v>
      </c>
      <c r="P6" s="26">
        <f>'M3C 2020-21 Hist Chtx hypotez1'!S6</f>
        <v>0</v>
      </c>
      <c r="Q6" s="187">
        <f>V6+AA6+AF6+AK6</f>
        <v>84</v>
      </c>
      <c r="R6" s="52">
        <v>1.5</v>
      </c>
      <c r="S6" s="53">
        <v>1</v>
      </c>
      <c r="T6" s="53">
        <v>24</v>
      </c>
      <c r="U6" s="53">
        <v>36</v>
      </c>
      <c r="V6" s="134">
        <f>U6*M6%</f>
        <v>36</v>
      </c>
      <c r="W6" s="53">
        <v>1</v>
      </c>
      <c r="X6" s="185">
        <v>2</v>
      </c>
      <c r="Y6" s="53">
        <v>24</v>
      </c>
      <c r="Z6" s="53">
        <f>X6*Y6</f>
        <v>48</v>
      </c>
      <c r="AA6" s="53">
        <f>Z6*M6%</f>
        <v>48</v>
      </c>
      <c r="AB6" s="53"/>
      <c r="AC6" s="53"/>
      <c r="AD6" s="29"/>
      <c r="AE6" s="29"/>
      <c r="AF6" s="29"/>
      <c r="AG6" s="29"/>
      <c r="AH6" s="29"/>
      <c r="AI6" s="29"/>
      <c r="AJ6" s="29"/>
      <c r="AK6" s="29"/>
    </row>
    <row r="7" spans="1:37" ht="23.25" customHeight="1" x14ac:dyDescent="0.25">
      <c r="A7" s="1" t="s">
        <v>25</v>
      </c>
      <c r="B7" s="3" t="str">
        <f>'M3C 2020-21 Hist Chtx hypotez1'!C7</f>
        <v>Initiation à l’histoire ancienne</v>
      </c>
      <c r="C7" s="4" t="str">
        <f>'M3C 2020-21 Hist Chtx hypotez1'!D7</f>
        <v>LXL1E11
LXL1E12</v>
      </c>
      <c r="D7" s="6"/>
      <c r="E7" s="6"/>
      <c r="F7" s="6" t="s">
        <v>22</v>
      </c>
      <c r="G7" s="8"/>
      <c r="H7" s="5" t="s">
        <v>30</v>
      </c>
      <c r="I7" s="5">
        <v>3</v>
      </c>
      <c r="J7" s="5" t="s">
        <v>31</v>
      </c>
      <c r="K7" s="9">
        <v>48</v>
      </c>
      <c r="L7" s="9">
        <v>48</v>
      </c>
      <c r="M7" s="196">
        <f t="shared" ref="M7:M17" si="0">(K7/L7)*100</f>
        <v>100</v>
      </c>
      <c r="N7" s="10">
        <f>'M3C 2020-21 Hist Chtx hypotez1'!N7</f>
        <v>20</v>
      </c>
      <c r="O7" s="10">
        <f>'M3C 2020-21 Hist Chtx hypotez1'!P7</f>
        <v>0</v>
      </c>
      <c r="P7" s="26">
        <f>'M3C 2020-21 Hist Chtx hypotez1'!S7</f>
        <v>0</v>
      </c>
      <c r="Q7" s="187">
        <f>V7+AA7+AF7+AK7</f>
        <v>30</v>
      </c>
      <c r="R7" s="52">
        <v>1.5</v>
      </c>
      <c r="S7" s="53">
        <v>1</v>
      </c>
      <c r="T7" s="53">
        <v>20</v>
      </c>
      <c r="U7" s="53">
        <v>30</v>
      </c>
      <c r="V7" s="186">
        <f>U7*M7%</f>
        <v>30</v>
      </c>
      <c r="W7" s="53"/>
      <c r="X7" s="185"/>
      <c r="Y7" s="53"/>
      <c r="Z7" s="53"/>
      <c r="AA7" s="53"/>
      <c r="AB7" s="53"/>
      <c r="AC7" s="53"/>
      <c r="AD7" s="29"/>
      <c r="AE7" s="29"/>
      <c r="AF7" s="29"/>
      <c r="AG7" s="29"/>
      <c r="AH7" s="29"/>
      <c r="AI7" s="29"/>
      <c r="AJ7" s="29"/>
      <c r="AK7" s="29"/>
    </row>
    <row r="8" spans="1:37" ht="23.25" customHeight="1" x14ac:dyDescent="0.25">
      <c r="A8" s="1" t="s">
        <v>32</v>
      </c>
      <c r="B8" s="264" t="str">
        <f>'M3C 2020-21 Hist Chtx hypotez1'!C8</f>
        <v>Méthodologie du travail universitaire en Histoire</v>
      </c>
      <c r="C8" s="4" t="str">
        <f>'M3C 2020-21 Hist Chtx hypotez1'!D8</f>
        <v>LXL1E30
LXL1E31</v>
      </c>
      <c r="D8" s="6"/>
      <c r="E8" s="6"/>
      <c r="F8" s="6" t="s">
        <v>22</v>
      </c>
      <c r="G8" s="8"/>
      <c r="H8" s="5" t="s">
        <v>36</v>
      </c>
      <c r="I8" s="5">
        <v>4</v>
      </c>
      <c r="J8" s="5" t="s">
        <v>24</v>
      </c>
      <c r="K8" s="9">
        <v>48</v>
      </c>
      <c r="L8" s="9">
        <v>48</v>
      </c>
      <c r="M8" s="196">
        <f t="shared" si="0"/>
        <v>100</v>
      </c>
      <c r="N8" s="10">
        <f>'M3C 2020-21 Hist Chtx hypotez1'!N8</f>
        <v>0</v>
      </c>
      <c r="O8" s="10">
        <f>'M3C 2020-21 Hist Chtx hypotez1'!P8</f>
        <v>30</v>
      </c>
      <c r="P8" s="26">
        <f>'M3C 2020-21 Hist Chtx hypotez1'!S8</f>
        <v>0</v>
      </c>
      <c r="Q8" s="187">
        <f t="shared" ref="Q8:Q17" si="1">V8+AA8+AF8+AK8</f>
        <v>60</v>
      </c>
      <c r="R8" s="52"/>
      <c r="S8" s="53"/>
      <c r="T8" s="53"/>
      <c r="U8" s="53"/>
      <c r="V8" s="186"/>
      <c r="W8" s="53">
        <v>1</v>
      </c>
      <c r="X8" s="185">
        <v>2</v>
      </c>
      <c r="Y8" s="53">
        <v>30</v>
      </c>
      <c r="Z8" s="53">
        <f>X8*Y8</f>
        <v>60</v>
      </c>
      <c r="AA8" s="53">
        <f>Z8*M8%</f>
        <v>60</v>
      </c>
      <c r="AB8" s="53"/>
      <c r="AC8" s="53"/>
      <c r="AD8" s="29"/>
      <c r="AE8" s="29"/>
      <c r="AF8" s="29"/>
      <c r="AG8" s="29"/>
      <c r="AH8" s="29"/>
      <c r="AI8" s="29"/>
      <c r="AJ8" s="29"/>
      <c r="AK8" s="29"/>
    </row>
    <row r="9" spans="1:37" ht="23.25" customHeight="1" x14ac:dyDescent="0.25">
      <c r="A9" s="1" t="s">
        <v>37</v>
      </c>
      <c r="B9" s="3" t="str">
        <f>'M3C 2020-21 Hist Chtx hypotez1'!C11</f>
        <v>Introduction à la géographie humaine</v>
      </c>
      <c r="C9" s="4">
        <f>'M3C 2020-21 Hist Chtx hypotez1'!D11</f>
        <v>0</v>
      </c>
      <c r="D9" s="6"/>
      <c r="E9" s="6"/>
      <c r="F9" s="6" t="s">
        <v>41</v>
      </c>
      <c r="G9" s="8"/>
      <c r="H9" s="5" t="s">
        <v>30</v>
      </c>
      <c r="I9" s="5">
        <v>3</v>
      </c>
      <c r="J9" s="5" t="s">
        <v>42</v>
      </c>
      <c r="K9" s="9">
        <v>48</v>
      </c>
      <c r="L9" s="9">
        <v>48</v>
      </c>
      <c r="M9" s="196">
        <f t="shared" si="0"/>
        <v>100</v>
      </c>
      <c r="N9" s="10">
        <f>'M3C 2020-21 Hist Chtx hypotez1'!N11</f>
        <v>20</v>
      </c>
      <c r="O9" s="10">
        <f>'M3C 2020-21 Hist Chtx hypotez1'!P11</f>
        <v>0</v>
      </c>
      <c r="P9" s="26">
        <f>'M3C 2020-21 Hist Chtx hypotez1'!S11</f>
        <v>0</v>
      </c>
      <c r="Q9" s="187">
        <f t="shared" si="1"/>
        <v>30</v>
      </c>
      <c r="R9" s="52">
        <v>1.5</v>
      </c>
      <c r="S9" s="53">
        <v>1</v>
      </c>
      <c r="T9" s="53">
        <v>20</v>
      </c>
      <c r="U9" s="53">
        <v>30</v>
      </c>
      <c r="V9" s="186">
        <f>U9*M9%</f>
        <v>30</v>
      </c>
      <c r="W9" s="53"/>
      <c r="X9" s="53"/>
      <c r="Y9" s="53"/>
      <c r="Z9" s="53"/>
      <c r="AA9" s="53"/>
      <c r="AB9" s="53"/>
      <c r="AC9" s="53"/>
      <c r="AD9" s="29"/>
      <c r="AE9" s="29"/>
      <c r="AF9" s="29"/>
      <c r="AG9" s="29"/>
      <c r="AH9" s="29"/>
      <c r="AI9" s="29"/>
      <c r="AJ9" s="29"/>
      <c r="AK9" s="29"/>
    </row>
    <row r="10" spans="1:37" ht="23.25" customHeight="1" x14ac:dyDescent="0.25">
      <c r="A10" s="1" t="s">
        <v>43</v>
      </c>
      <c r="B10" s="12" t="str">
        <f>'M3C 2020-21 Hist Chtx hypotez1'!C13</f>
        <v>Climat, océans, changement climatique</v>
      </c>
      <c r="C10" s="4" t="str">
        <f>'M3C 2020-21 Hist Chtx hypotez1'!D13</f>
        <v>LXL2D10</v>
      </c>
      <c r="D10" s="6"/>
      <c r="E10" s="6"/>
      <c r="F10" s="6" t="s">
        <v>41</v>
      </c>
      <c r="G10" s="8"/>
      <c r="H10" s="5" t="s">
        <v>30</v>
      </c>
      <c r="I10" s="5">
        <v>3</v>
      </c>
      <c r="J10" s="5" t="s">
        <v>42</v>
      </c>
      <c r="K10" s="9">
        <v>48</v>
      </c>
      <c r="L10" s="9">
        <v>48</v>
      </c>
      <c r="M10" s="196">
        <f t="shared" si="0"/>
        <v>100</v>
      </c>
      <c r="N10" s="10">
        <f>'M3C 2020-21 Hist Chtx hypotez1'!N13</f>
        <v>20</v>
      </c>
      <c r="O10" s="10">
        <f>'M3C 2020-21 Hist Chtx hypotez1'!P13</f>
        <v>0</v>
      </c>
      <c r="P10" s="26">
        <f>'M3C 2020-21 Hist Chtx hypotez1'!S13</f>
        <v>0</v>
      </c>
      <c r="Q10" s="187">
        <f t="shared" si="1"/>
        <v>30</v>
      </c>
      <c r="R10" s="52">
        <v>1.5</v>
      </c>
      <c r="S10" s="53">
        <v>1</v>
      </c>
      <c r="T10" s="53">
        <v>20</v>
      </c>
      <c r="U10" s="53">
        <v>30</v>
      </c>
      <c r="V10" s="186">
        <f>U10*M10%</f>
        <v>30</v>
      </c>
      <c r="W10" s="53"/>
      <c r="X10" s="53"/>
      <c r="Y10" s="53"/>
      <c r="Z10" s="53"/>
      <c r="AA10" s="53"/>
      <c r="AB10" s="53"/>
      <c r="AC10" s="53"/>
      <c r="AD10" s="29"/>
      <c r="AE10" s="29"/>
      <c r="AF10" s="29"/>
      <c r="AG10" s="29"/>
      <c r="AH10" s="29"/>
      <c r="AI10" s="29"/>
      <c r="AJ10" s="29"/>
      <c r="AK10" s="29"/>
    </row>
    <row r="11" spans="1:37" ht="23.25" customHeight="1" x14ac:dyDescent="0.25">
      <c r="A11" s="1" t="s">
        <v>46</v>
      </c>
      <c r="B11" s="12" t="str">
        <f>'M3C 2020-21 Hist Chtx hypotez1'!C14</f>
        <v>Géographie culturelle</v>
      </c>
      <c r="C11" s="4">
        <f>'M3C 2020-21 Hist Chtx hypotez1'!D14</f>
        <v>0</v>
      </c>
      <c r="D11" s="6"/>
      <c r="E11" s="6"/>
      <c r="F11" s="6" t="s">
        <v>41</v>
      </c>
      <c r="G11" s="8"/>
      <c r="H11" s="5" t="s">
        <v>30</v>
      </c>
      <c r="I11" s="5">
        <v>3</v>
      </c>
      <c r="J11" s="5" t="s">
        <v>42</v>
      </c>
      <c r="K11" s="9">
        <v>48</v>
      </c>
      <c r="L11" s="9">
        <v>48</v>
      </c>
      <c r="M11" s="196">
        <f t="shared" si="0"/>
        <v>100</v>
      </c>
      <c r="N11" s="10">
        <f>'M3C 2020-21 Hist Chtx hypotez1'!N14</f>
        <v>20</v>
      </c>
      <c r="O11" s="10">
        <f>'M3C 2020-21 Hist Chtx hypotez1'!P14</f>
        <v>0</v>
      </c>
      <c r="P11" s="26">
        <f>'M3C 2020-21 Hist Chtx hypotez1'!S14</f>
        <v>0</v>
      </c>
      <c r="Q11" s="187">
        <f t="shared" si="1"/>
        <v>30</v>
      </c>
      <c r="R11" s="52">
        <v>1.5</v>
      </c>
      <c r="S11" s="53">
        <v>1</v>
      </c>
      <c r="T11" s="53">
        <v>20</v>
      </c>
      <c r="U11" s="53">
        <v>30</v>
      </c>
      <c r="V11" s="186">
        <f>U11*M11%</f>
        <v>30</v>
      </c>
      <c r="W11" s="53"/>
      <c r="X11" s="53"/>
      <c r="Y11" s="53"/>
      <c r="Z11" s="53"/>
      <c r="AA11" s="53"/>
      <c r="AB11" s="53"/>
      <c r="AC11" s="53"/>
      <c r="AD11" s="29"/>
      <c r="AE11" s="29"/>
      <c r="AF11" s="29"/>
      <c r="AG11" s="29"/>
      <c r="AH11" s="29"/>
      <c r="AI11" s="29"/>
      <c r="AJ11" s="29"/>
      <c r="AK11" s="29"/>
    </row>
    <row r="12" spans="1:37" ht="23.25" customHeight="1" x14ac:dyDescent="0.25">
      <c r="A12" s="1" t="s">
        <v>49</v>
      </c>
      <c r="B12" s="264" t="str">
        <f>'M3C 2020-21 Hist Chtx hypotez1'!C12</f>
        <v>Méthodes de la géographie</v>
      </c>
      <c r="C12" s="4" t="str">
        <f>'M3C 2020-21 Hist Chtx hypotez1'!D12</f>
        <v>LXL1E71
LXL1E72</v>
      </c>
      <c r="D12" s="6"/>
      <c r="E12" s="6"/>
      <c r="F12" s="6" t="s">
        <v>41</v>
      </c>
      <c r="G12" s="8"/>
      <c r="H12" s="5" t="s">
        <v>36</v>
      </c>
      <c r="I12" s="5">
        <v>4</v>
      </c>
      <c r="J12" s="5" t="s">
        <v>42</v>
      </c>
      <c r="K12" s="9">
        <v>48</v>
      </c>
      <c r="L12" s="9">
        <v>48</v>
      </c>
      <c r="M12" s="196">
        <f t="shared" si="0"/>
        <v>100</v>
      </c>
      <c r="N12" s="10">
        <f>'M3C 2020-21 Hist Chtx hypotez1'!N12</f>
        <v>0</v>
      </c>
      <c r="O12" s="10">
        <f>'M3C 2020-21 Hist Chtx hypotez1'!P12</f>
        <v>30</v>
      </c>
      <c r="P12" s="26">
        <f>'M3C 2020-21 Hist Chtx hypotez1'!S12</f>
        <v>0</v>
      </c>
      <c r="Q12" s="187">
        <f t="shared" si="1"/>
        <v>60</v>
      </c>
      <c r="R12" s="52"/>
      <c r="S12" s="53"/>
      <c r="T12" s="53"/>
      <c r="U12" s="53"/>
      <c r="V12" s="134"/>
      <c r="W12" s="53">
        <v>1</v>
      </c>
      <c r="X12" s="53">
        <v>2</v>
      </c>
      <c r="Y12" s="53">
        <v>30</v>
      </c>
      <c r="Z12" s="53">
        <f>X12*Y12</f>
        <v>60</v>
      </c>
      <c r="AA12" s="198">
        <f>Z12*M12%</f>
        <v>60</v>
      </c>
      <c r="AB12" s="53"/>
      <c r="AC12" s="53"/>
      <c r="AD12" s="29"/>
      <c r="AE12" s="29"/>
      <c r="AF12" s="29"/>
      <c r="AG12" s="29"/>
      <c r="AH12" s="29"/>
      <c r="AI12" s="29"/>
      <c r="AJ12" s="29"/>
      <c r="AK12" s="29"/>
    </row>
    <row r="13" spans="1:37" ht="23.25" customHeight="1" x14ac:dyDescent="0.25">
      <c r="A13" s="1" t="s">
        <v>52</v>
      </c>
      <c r="B13" s="3" t="str">
        <f>'M3C 2020-21 Hist Chtx hypotez1'!C9</f>
        <v>Atelier d’écriture universitaire S1</v>
      </c>
      <c r="C13" s="4" t="str">
        <f>'M3C 2020-21 Hist Chtx hypotez1'!D9</f>
        <v>LXL1E60
LXL1E61</v>
      </c>
      <c r="D13" s="6"/>
      <c r="E13" s="6"/>
      <c r="F13" s="6" t="s">
        <v>22</v>
      </c>
      <c r="G13" s="8"/>
      <c r="H13" s="5" t="s">
        <v>56</v>
      </c>
      <c r="I13" s="5">
        <v>2</v>
      </c>
      <c r="J13" s="5" t="s">
        <v>57</v>
      </c>
      <c r="K13" s="9">
        <v>48</v>
      </c>
      <c r="L13" s="9">
        <v>48</v>
      </c>
      <c r="M13" s="196">
        <f t="shared" si="0"/>
        <v>100</v>
      </c>
      <c r="N13" s="10">
        <f>'M3C 2020-21 Hist Chtx hypotez1'!N9</f>
        <v>0</v>
      </c>
      <c r="O13" s="10">
        <f>'M3C 2020-21 Hist Chtx hypotez1'!P9</f>
        <v>15</v>
      </c>
      <c r="P13" s="26">
        <f>'M3C 2020-21 Hist Chtx hypotez1'!S9</f>
        <v>0</v>
      </c>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customHeight="1" x14ac:dyDescent="0.25">
      <c r="A14" s="1" t="s">
        <v>58</v>
      </c>
      <c r="B14" s="177" t="str">
        <f>'M3C 2020-21 Hist Chtx hypotez1'!C15</f>
        <v xml:space="preserve">Choix langue vivante S1 </v>
      </c>
      <c r="C14" s="165">
        <f>'M3C 2020-21 Hist Chtx hypotez1'!D15</f>
        <v>0</v>
      </c>
      <c r="D14" s="166"/>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customHeight="1" x14ac:dyDescent="0.25">
      <c r="A15" s="1" t="s">
        <v>61</v>
      </c>
      <c r="B15" s="13" t="e">
        <f>'M3C 2020-21 Hist Chtx hypotez1'!#REF!</f>
        <v>#REF!</v>
      </c>
      <c r="C15" s="5" t="e">
        <f>'M3C 2020-21 Hist Chtx hypotez1'!#REF!</f>
        <v>#REF!</v>
      </c>
      <c r="D15" s="6"/>
      <c r="E15" s="6"/>
      <c r="F15" s="6" t="s">
        <v>41</v>
      </c>
      <c r="G15" s="8"/>
      <c r="H15" s="5" t="s">
        <v>56</v>
      </c>
      <c r="I15" s="5">
        <v>2</v>
      </c>
      <c r="J15" s="10"/>
      <c r="K15" s="9">
        <v>0</v>
      </c>
      <c r="L15" s="9">
        <v>4</v>
      </c>
      <c r="M15" s="196">
        <f t="shared" si="0"/>
        <v>0</v>
      </c>
      <c r="N15" s="10" t="e">
        <f>'M3C 2020-21 Hist Chtx hypotez1'!#REF!</f>
        <v>#REF!</v>
      </c>
      <c r="O15" s="10" t="e">
        <f>'M3C 2020-21 Hist Chtx hypotez1'!#REF!</f>
        <v>#REF!</v>
      </c>
      <c r="P15" s="26" t="e">
        <f>'M3C 2020-21 Hist Chtx hypotez1'!#REF!</f>
        <v>#REF!</v>
      </c>
      <c r="Q15" s="187">
        <f t="shared" si="1"/>
        <v>0</v>
      </c>
      <c r="R15" s="52"/>
      <c r="S15" s="53"/>
      <c r="T15" s="53"/>
      <c r="U15" s="53"/>
      <c r="V15" s="134"/>
      <c r="W15" s="53">
        <v>1</v>
      </c>
      <c r="X15" s="185">
        <v>1</v>
      </c>
      <c r="Y15" s="53">
        <v>18</v>
      </c>
      <c r="Z15" s="53">
        <f>X15*Y15</f>
        <v>18</v>
      </c>
      <c r="AA15" s="53">
        <f>Z15*M15%</f>
        <v>0</v>
      </c>
      <c r="AB15" s="53"/>
      <c r="AC15" s="53"/>
      <c r="AD15" s="29"/>
      <c r="AE15" s="29"/>
      <c r="AF15" s="29"/>
      <c r="AG15" s="29"/>
      <c r="AH15" s="29"/>
      <c r="AI15" s="29"/>
      <c r="AJ15" s="29"/>
      <c r="AK15" s="29"/>
    </row>
    <row r="16" spans="1:37" ht="23.25" customHeight="1" x14ac:dyDescent="0.25">
      <c r="A16" s="1" t="s">
        <v>65</v>
      </c>
      <c r="B16" s="13" t="str">
        <f>'M3C 2020-21 Hist Chtx hypotez1'!C16</f>
        <v>Anglais S1</v>
      </c>
      <c r="C16" s="5" t="str">
        <f>'M3C 2020-21 Hist Chtx hypotez1'!D16</f>
        <v>LXL1E4E</v>
      </c>
      <c r="D16" s="6"/>
      <c r="E16" s="6"/>
      <c r="F16" s="6" t="s">
        <v>41</v>
      </c>
      <c r="G16" s="8"/>
      <c r="H16" s="5" t="s">
        <v>56</v>
      </c>
      <c r="I16" s="5">
        <v>2</v>
      </c>
      <c r="J16" s="10"/>
      <c r="K16" s="9">
        <v>29</v>
      </c>
      <c r="L16" s="9">
        <v>29</v>
      </c>
      <c r="M16" s="196">
        <f t="shared" si="0"/>
        <v>100</v>
      </c>
      <c r="N16" s="10">
        <f>'M3C 2020-21 Hist Chtx hypotez1'!N16</f>
        <v>0</v>
      </c>
      <c r="O16" s="10">
        <f>'M3C 2020-21 Hist Chtx hypotez1'!P16</f>
        <v>18</v>
      </c>
      <c r="P16" s="26">
        <f>'M3C 2020-21 Hist Chtx hypotez1'!S16</f>
        <v>0</v>
      </c>
      <c r="Q16" s="187">
        <f t="shared" si="1"/>
        <v>18</v>
      </c>
      <c r="R16" s="52"/>
      <c r="S16" s="53"/>
      <c r="T16" s="53"/>
      <c r="U16" s="53"/>
      <c r="V16" s="134"/>
      <c r="W16" s="53">
        <v>1</v>
      </c>
      <c r="X16" s="185">
        <v>1</v>
      </c>
      <c r="Y16" s="53">
        <v>18</v>
      </c>
      <c r="Z16" s="53">
        <f>X16*Y16</f>
        <v>18</v>
      </c>
      <c r="AA16" s="198">
        <f>Z16*M16%</f>
        <v>18</v>
      </c>
      <c r="AB16" s="53"/>
      <c r="AC16" s="53"/>
      <c r="AD16" s="29"/>
      <c r="AE16" s="29"/>
      <c r="AF16" s="29"/>
      <c r="AG16" s="29"/>
      <c r="AH16" s="29"/>
      <c r="AI16" s="29"/>
      <c r="AJ16" s="29"/>
      <c r="AK16" s="29"/>
    </row>
    <row r="17" spans="1:37" ht="23.25" customHeight="1" x14ac:dyDescent="0.25">
      <c r="A17" s="1" t="s">
        <v>68</v>
      </c>
      <c r="B17" s="13" t="str">
        <f>'M3C 2020-21 Hist Chtx hypotez1'!C17</f>
        <v>Espagnol S1</v>
      </c>
      <c r="C17" s="5" t="str">
        <f>'M3C 2020-21 Hist Chtx hypotez1'!D17</f>
        <v>LXL1E4F</v>
      </c>
      <c r="D17" s="6"/>
      <c r="E17" s="6"/>
      <c r="F17" s="6" t="s">
        <v>41</v>
      </c>
      <c r="G17" s="8"/>
      <c r="H17" s="5" t="s">
        <v>56</v>
      </c>
      <c r="I17" s="5">
        <v>2</v>
      </c>
      <c r="J17" s="10"/>
      <c r="K17" s="9">
        <v>13</v>
      </c>
      <c r="L17" s="9">
        <v>56</v>
      </c>
      <c r="M17" s="196">
        <f t="shared" si="0"/>
        <v>23.214285714285715</v>
      </c>
      <c r="N17" s="10">
        <f>'M3C 2020-21 Hist Chtx hypotez1'!N17</f>
        <v>0</v>
      </c>
      <c r="O17" s="10">
        <f>'M3C 2020-21 Hist Chtx hypotez1'!P17</f>
        <v>18</v>
      </c>
      <c r="P17" s="26">
        <f>'M3C 2020-21 Hist Chtx hypotez1'!S17</f>
        <v>0</v>
      </c>
      <c r="Q17" s="187">
        <f t="shared" si="1"/>
        <v>4.1785714285714288</v>
      </c>
      <c r="R17" s="52"/>
      <c r="S17" s="53"/>
      <c r="T17" s="53"/>
      <c r="U17" s="53"/>
      <c r="V17" s="134"/>
      <c r="W17" s="53">
        <v>1</v>
      </c>
      <c r="X17" s="185">
        <v>1</v>
      </c>
      <c r="Y17" s="53">
        <v>18</v>
      </c>
      <c r="Z17" s="53">
        <f>X17*Y17</f>
        <v>18</v>
      </c>
      <c r="AA17" s="198">
        <f>Z17*M17%</f>
        <v>4.1785714285714288</v>
      </c>
      <c r="AB17" s="53"/>
      <c r="AC17" s="53"/>
      <c r="AD17" s="29"/>
      <c r="AE17" s="29"/>
      <c r="AF17" s="29"/>
      <c r="AG17" s="29"/>
      <c r="AH17" s="29"/>
      <c r="AI17" s="29"/>
      <c r="AJ17" s="29"/>
      <c r="AK17" s="29"/>
    </row>
    <row r="18" spans="1:37" ht="23.25" customHeight="1" x14ac:dyDescent="0.25">
      <c r="A18" s="199"/>
      <c r="B18" s="1936" t="s">
        <v>295</v>
      </c>
      <c r="C18" s="1829"/>
      <c r="D18" s="1829"/>
      <c r="E18" s="1829"/>
      <c r="F18" s="1829"/>
      <c r="G18" s="1829"/>
      <c r="H18" s="1829"/>
      <c r="I18" s="1829"/>
      <c r="J18" s="1829"/>
      <c r="K18" s="1829"/>
      <c r="L18" s="1829"/>
      <c r="M18" s="1829"/>
      <c r="N18" s="221" t="e">
        <f>SUM(N6:N17)</f>
        <v>#REF!</v>
      </c>
      <c r="O18" s="209" t="e">
        <f>SUM(O6:O17)</f>
        <v>#REF!</v>
      </c>
      <c r="P18" s="209"/>
      <c r="Q18" s="210"/>
      <c r="R18" s="148"/>
      <c r="S18" s="149"/>
      <c r="T18" s="149"/>
      <c r="U18" s="149"/>
      <c r="V18" s="149"/>
      <c r="W18" s="149"/>
      <c r="X18" s="149"/>
      <c r="Y18" s="149"/>
      <c r="Z18" s="149"/>
      <c r="AA18" s="149"/>
      <c r="AB18" s="149"/>
      <c r="AC18" s="149"/>
      <c r="AD18" s="112"/>
      <c r="AE18" s="112"/>
      <c r="AF18" s="112"/>
      <c r="AG18" s="112"/>
      <c r="AH18" s="112"/>
      <c r="AI18" s="112"/>
      <c r="AJ18" s="112"/>
      <c r="AK18" s="112"/>
    </row>
    <row r="19" spans="1:37" ht="23.25" customHeight="1" x14ac:dyDescent="0.25">
      <c r="A19" s="214"/>
      <c r="B19" s="1830" t="s">
        <v>261</v>
      </c>
      <c r="C19" s="1831"/>
      <c r="D19" s="1831"/>
      <c r="E19" s="1831"/>
      <c r="F19" s="1831"/>
      <c r="G19" s="1831"/>
      <c r="H19" s="1831"/>
      <c r="I19" s="1831"/>
      <c r="J19" s="1831"/>
      <c r="K19" s="1831"/>
      <c r="L19" s="1831"/>
      <c r="M19" s="1831"/>
      <c r="N19" s="209"/>
      <c r="O19" s="209"/>
      <c r="P19" s="209"/>
      <c r="Q19" s="210">
        <f>SUM(Q6:Q17)</f>
        <v>346.17857142857144</v>
      </c>
      <c r="R19" s="215"/>
      <c r="S19" s="220"/>
      <c r="T19" s="216"/>
      <c r="U19" s="216"/>
      <c r="V19" s="220"/>
      <c r="W19" s="216"/>
      <c r="X19" s="220"/>
      <c r="Y19" s="216"/>
      <c r="Z19" s="216"/>
      <c r="AA19" s="220"/>
      <c r="AB19" s="220"/>
      <c r="AC19" s="220"/>
      <c r="AD19" s="218"/>
      <c r="AE19" s="217"/>
      <c r="AF19" s="218"/>
      <c r="AG19" s="112"/>
      <c r="AH19" s="218"/>
      <c r="AI19" s="112"/>
      <c r="AJ19" s="218"/>
      <c r="AK19" s="218"/>
    </row>
    <row r="20" spans="1:37" ht="23.25" customHeight="1" x14ac:dyDescent="0.25">
      <c r="A20" s="101"/>
      <c r="B20" s="102"/>
      <c r="C20" s="201"/>
      <c r="D20" s="202"/>
      <c r="E20" s="103"/>
      <c r="F20" s="103"/>
      <c r="G20" s="203"/>
      <c r="H20" s="102"/>
      <c r="I20" s="102"/>
      <c r="J20" s="102"/>
      <c r="K20" s="204"/>
      <c r="L20" s="205"/>
      <c r="M20" s="205"/>
      <c r="N20" s="207"/>
      <c r="O20" s="104"/>
      <c r="P20" s="208"/>
      <c r="Q20" s="105"/>
      <c r="R20" s="138"/>
      <c r="S20" s="219"/>
      <c r="T20" s="139"/>
      <c r="U20" s="139"/>
      <c r="V20" s="219"/>
      <c r="W20" s="139"/>
      <c r="X20" s="219"/>
      <c r="Y20" s="139"/>
      <c r="Z20" s="139"/>
      <c r="AA20" s="219"/>
      <c r="AB20" s="219"/>
      <c r="AC20" s="219"/>
      <c r="AD20" s="108"/>
      <c r="AE20" s="107"/>
      <c r="AF20" s="108"/>
      <c r="AG20" s="106"/>
      <c r="AH20" s="108"/>
      <c r="AI20" s="106"/>
      <c r="AJ20" s="108"/>
      <c r="AK20" s="108"/>
    </row>
    <row r="21" spans="1:37" ht="23.25" customHeight="1" x14ac:dyDescent="0.2">
      <c r="A21" s="65"/>
      <c r="B21" s="66" t="str">
        <f>'M3C 2020-21 Hist Chtx hypotez1'!C21</f>
        <v>Semestre 2  LICENCE 1 HISTOIRE CHATEAUROUX</v>
      </c>
      <c r="C21" s="72" t="str">
        <f>'M3C 2020-21 Hist Chtx hypotez1'!D21</f>
        <v xml:space="preserve"> LXL2EE</v>
      </c>
      <c r="D21" s="72"/>
      <c r="E21" s="65"/>
      <c r="F21" s="65"/>
      <c r="G21" s="72"/>
      <c r="H21" s="65"/>
      <c r="I21" s="65"/>
      <c r="J21" s="65"/>
      <c r="K21" s="65"/>
      <c r="L21" s="72"/>
      <c r="M21" s="72"/>
      <c r="N21" s="72"/>
      <c r="O21" s="65"/>
      <c r="P21" s="65"/>
      <c r="Q21" s="65"/>
      <c r="R21" s="140"/>
      <c r="S21" s="141"/>
      <c r="T21" s="142"/>
      <c r="U21" s="142"/>
      <c r="V21" s="143"/>
      <c r="W21" s="142"/>
      <c r="X21" s="143"/>
      <c r="Y21" s="142"/>
      <c r="Z21" s="142"/>
      <c r="AA21" s="143"/>
      <c r="AB21" s="143"/>
      <c r="AC21" s="143"/>
      <c r="AD21" s="75"/>
      <c r="AE21" s="67"/>
      <c r="AF21" s="75"/>
      <c r="AG21" s="75"/>
      <c r="AH21" s="75"/>
      <c r="AI21" s="75"/>
      <c r="AJ21" s="75"/>
      <c r="AK21" s="75"/>
    </row>
    <row r="22" spans="1:37" ht="23.25" customHeight="1" x14ac:dyDescent="0.2">
      <c r="A22" s="65"/>
      <c r="B22" s="68" t="e">
        <f>'M3C 2020-21 Hist Chtx hypotez1'!#REF!</f>
        <v>#REF!</v>
      </c>
      <c r="C22" s="65" t="e">
        <f>'M3C 2020-21 Hist Chtx hypotez1'!#REF!</f>
        <v>#REF!</v>
      </c>
      <c r="D22" s="65"/>
      <c r="E22" s="65"/>
      <c r="F22" s="65"/>
      <c r="G22" s="65"/>
      <c r="H22" s="65"/>
      <c r="I22" s="65"/>
      <c r="J22" s="65"/>
      <c r="K22" s="69"/>
      <c r="L22" s="69"/>
      <c r="M22" s="69"/>
      <c r="N22" s="65"/>
      <c r="O22" s="65"/>
      <c r="P22" s="65"/>
      <c r="Q22" s="65"/>
      <c r="R22" s="140"/>
      <c r="S22" s="144"/>
      <c r="T22" s="142"/>
      <c r="U22" s="142"/>
      <c r="V22" s="142"/>
      <c r="W22" s="142"/>
      <c r="X22" s="142"/>
      <c r="Y22" s="142"/>
      <c r="Z22" s="142"/>
      <c r="AA22" s="142"/>
      <c r="AB22" s="142"/>
      <c r="AC22" s="142"/>
      <c r="AD22" s="67"/>
      <c r="AE22" s="67"/>
      <c r="AF22" s="67"/>
      <c r="AG22" s="67"/>
      <c r="AH22" s="67"/>
      <c r="AI22" s="67"/>
      <c r="AJ22" s="67"/>
      <c r="AK22" s="67"/>
    </row>
    <row r="23" spans="1:37" ht="23.25" customHeight="1" x14ac:dyDescent="0.2">
      <c r="A23" s="65"/>
      <c r="B23" s="70" t="e">
        <f>'M3C 2020-21 Hist Chtx hypotez1'!#REF!</f>
        <v>#REF!</v>
      </c>
      <c r="C23" s="65" t="e">
        <f>'M3C 2020-21 Hist Chtx hypotez1'!#REF!</f>
        <v>#REF!</v>
      </c>
      <c r="D23" s="73"/>
      <c r="E23" s="73"/>
      <c r="F23" s="73"/>
      <c r="G23" s="65"/>
      <c r="H23" s="65"/>
      <c r="I23" s="73"/>
      <c r="J23" s="65"/>
      <c r="K23" s="73"/>
      <c r="L23" s="73"/>
      <c r="M23" s="73"/>
      <c r="N23" s="65"/>
      <c r="O23" s="73"/>
      <c r="P23" s="65"/>
      <c r="Q23" s="65"/>
      <c r="R23" s="145"/>
      <c r="S23" s="144"/>
      <c r="T23" s="146"/>
      <c r="U23" s="146"/>
      <c r="V23" s="142"/>
      <c r="W23" s="142"/>
      <c r="X23" s="146"/>
      <c r="Y23" s="146"/>
      <c r="Z23" s="146"/>
      <c r="AA23" s="146"/>
      <c r="AB23" s="146"/>
      <c r="AC23" s="146"/>
      <c r="AD23" s="79"/>
      <c r="AE23" s="79"/>
      <c r="AF23" s="67"/>
      <c r="AG23" s="79"/>
      <c r="AH23" s="79"/>
      <c r="AI23" s="79"/>
      <c r="AJ23" s="67"/>
      <c r="AK23" s="79"/>
    </row>
    <row r="24" spans="1:37" ht="27.75" customHeight="1" x14ac:dyDescent="0.25">
      <c r="A24" s="60" t="s">
        <v>17</v>
      </c>
      <c r="B24" s="61" t="str">
        <f>'M3C 2020-21 Hist Chtx hypotez1'!C22</f>
        <v>Approche de l'histoire contemporaine</v>
      </c>
      <c r="C24" s="62" t="str">
        <f>'M3C 2020-21 Hist Chtx hypotez1'!D22</f>
        <v>LXL2E20
LXL2E7D</v>
      </c>
      <c r="D24" s="76"/>
      <c r="E24" s="76"/>
      <c r="F24" s="76" t="s">
        <v>22</v>
      </c>
      <c r="G24" s="63"/>
      <c r="H24" s="62" t="s">
        <v>23</v>
      </c>
      <c r="I24" s="77">
        <v>6</v>
      </c>
      <c r="J24" s="62" t="s">
        <v>24</v>
      </c>
      <c r="K24" s="192">
        <v>48</v>
      </c>
      <c r="L24" s="192">
        <v>48</v>
      </c>
      <c r="M24" s="196">
        <f>(K24/L24)*100</f>
        <v>100</v>
      </c>
      <c r="N24" s="64">
        <f>'M3C 2020-21 Hist Chtx hypotez1'!N22</f>
        <v>24</v>
      </c>
      <c r="O24" s="78">
        <f>'M3C 2020-21 Hist Chtx hypotez1'!P22</f>
        <v>24</v>
      </c>
      <c r="P24" s="71">
        <f>'M3C 2020-21 Hist Chtx hypotez1'!S22</f>
        <v>0</v>
      </c>
      <c r="Q24" s="187">
        <f t="shared" ref="Q24:Q34" si="2">V24+AA24+AF24+AK24</f>
        <v>36</v>
      </c>
      <c r="R24" s="52">
        <v>1.5</v>
      </c>
      <c r="S24" s="147">
        <v>1</v>
      </c>
      <c r="T24" s="53">
        <v>24</v>
      </c>
      <c r="U24" s="53">
        <v>36</v>
      </c>
      <c r="V24" s="134">
        <f>U24*M24%</f>
        <v>36</v>
      </c>
      <c r="W24" s="147">
        <v>1</v>
      </c>
      <c r="X24" s="53"/>
      <c r="Y24" s="53">
        <v>24</v>
      </c>
      <c r="Z24" s="53">
        <f t="shared" ref="Z24:Z29" si="3">X24*Y24</f>
        <v>0</v>
      </c>
      <c r="AA24" s="53">
        <f>Z24*M24%</f>
        <v>0</v>
      </c>
      <c r="AB24" s="53"/>
      <c r="AC24" s="53"/>
      <c r="AD24" s="29"/>
      <c r="AE24" s="29"/>
      <c r="AF24" s="74"/>
      <c r="AG24" s="29"/>
      <c r="AH24" s="29"/>
      <c r="AI24" s="29"/>
      <c r="AJ24" s="74"/>
      <c r="AK24" s="29"/>
    </row>
    <row r="25" spans="1:37" ht="27.75" customHeight="1" x14ac:dyDescent="0.25">
      <c r="A25" s="1" t="s">
        <v>25</v>
      </c>
      <c r="B25" s="15" t="str">
        <f>'M3C 2020-21 Hist Chtx hypotez1'!C27</f>
        <v>Géographie régionale de la France</v>
      </c>
      <c r="C25" s="5" t="str">
        <f>'M3C 2020-21 Hist Chtx hypotez1'!D27</f>
        <v>LXL3E7A</v>
      </c>
      <c r="D25" s="6"/>
      <c r="E25" s="6"/>
      <c r="F25" s="6" t="s">
        <v>41</v>
      </c>
      <c r="G25" s="8"/>
      <c r="H25" s="5" t="s">
        <v>23</v>
      </c>
      <c r="I25" s="5">
        <v>6</v>
      </c>
      <c r="J25" s="5" t="s">
        <v>42</v>
      </c>
      <c r="K25" s="9">
        <v>48</v>
      </c>
      <c r="L25" s="9">
        <v>48</v>
      </c>
      <c r="M25" s="196">
        <f>(K25/L25)*100</f>
        <v>100</v>
      </c>
      <c r="N25" s="10">
        <f>'M3C 2020-21 Hist Chtx hypotez1'!N27</f>
        <v>24</v>
      </c>
      <c r="O25" s="265">
        <f>'M3C 2020-21 Hist Chtx hypotez1'!P27</f>
        <v>24</v>
      </c>
      <c r="P25" s="26">
        <f>'M3C 2020-21 Hist Chtx hypotez1'!S27</f>
        <v>0</v>
      </c>
      <c r="Q25" s="187">
        <f t="shared" si="2"/>
        <v>36</v>
      </c>
      <c r="R25" s="52">
        <v>1.5</v>
      </c>
      <c r="S25" s="147">
        <v>1</v>
      </c>
      <c r="T25" s="53">
        <v>24</v>
      </c>
      <c r="U25" s="53">
        <v>36</v>
      </c>
      <c r="V25" s="134">
        <f>U25*M25%</f>
        <v>36</v>
      </c>
      <c r="W25" s="53">
        <v>1</v>
      </c>
      <c r="X25" s="53"/>
      <c r="Y25" s="53">
        <v>21</v>
      </c>
      <c r="Z25" s="53">
        <f t="shared" si="3"/>
        <v>0</v>
      </c>
      <c r="AA25" s="53">
        <f>Z25*M25%</f>
        <v>0</v>
      </c>
      <c r="AB25" s="53"/>
      <c r="AC25" s="53"/>
      <c r="AD25" s="29"/>
      <c r="AE25" s="29"/>
      <c r="AF25" s="29"/>
      <c r="AG25" s="29"/>
      <c r="AH25" s="29"/>
      <c r="AI25" s="29"/>
      <c r="AJ25" s="29"/>
      <c r="AK25" s="29"/>
    </row>
    <row r="26" spans="1:37" ht="23.25" customHeight="1" x14ac:dyDescent="0.25">
      <c r="A26" s="47"/>
      <c r="B26" s="82" t="e">
        <f>'M3C 2020-21 Hist Chtx hypotez1'!#REF!</f>
        <v>#REF!</v>
      </c>
      <c r="C26" s="38" t="e">
        <f>'M3C 2020-21 Hist Chtx hypotez1'!#REF!</f>
        <v>#REF!</v>
      </c>
      <c r="D26" s="36"/>
      <c r="E26" s="36"/>
      <c r="F26" s="36"/>
      <c r="G26" s="40"/>
      <c r="H26" s="38"/>
      <c r="I26" s="38"/>
      <c r="J26" s="38"/>
      <c r="K26" s="47"/>
      <c r="L26" s="47"/>
      <c r="M26" s="47"/>
      <c r="N26" s="38"/>
      <c r="O26" s="38"/>
      <c r="P26" s="41"/>
      <c r="Q26" s="42"/>
      <c r="R26" s="125"/>
      <c r="S26" s="135"/>
      <c r="T26" s="135"/>
      <c r="U26" s="135"/>
      <c r="V26" s="135"/>
      <c r="W26" s="135"/>
      <c r="X26" s="135"/>
      <c r="Y26" s="135"/>
      <c r="Z26" s="135"/>
      <c r="AA26" s="135"/>
      <c r="AB26" s="135"/>
      <c r="AC26" s="135"/>
      <c r="AD26" s="33"/>
      <c r="AE26" s="33"/>
      <c r="AF26" s="33"/>
      <c r="AG26" s="33"/>
      <c r="AH26" s="33"/>
      <c r="AI26" s="33"/>
      <c r="AJ26" s="33"/>
      <c r="AK26" s="33"/>
    </row>
    <row r="27" spans="1:37" ht="23.25" customHeight="1" x14ac:dyDescent="0.25">
      <c r="A27" s="1" t="s">
        <v>32</v>
      </c>
      <c r="B27" s="15" t="str">
        <f>'M3C 2020-21 Hist Chtx hypotez1'!C23</f>
        <v>Approches de l'histoire médiévale</v>
      </c>
      <c r="C27" s="5" t="str">
        <f>'M3C 2020-21 Hist Chtx hypotez1'!D23</f>
        <v>LXL2E10
LXL2E7C</v>
      </c>
      <c r="D27" s="20"/>
      <c r="E27" s="6"/>
      <c r="F27" s="6" t="s">
        <v>22</v>
      </c>
      <c r="G27" s="8"/>
      <c r="H27" s="5" t="s">
        <v>23</v>
      </c>
      <c r="I27" s="5">
        <v>6</v>
      </c>
      <c r="J27" s="5" t="s">
        <v>31</v>
      </c>
      <c r="K27" s="9">
        <v>48</v>
      </c>
      <c r="L27" s="9">
        <v>48</v>
      </c>
      <c r="M27" s="196">
        <f>(K27/L27)*100</f>
        <v>100</v>
      </c>
      <c r="N27" s="10">
        <f>'M3C 2020-21 Hist Chtx hypotez1'!N23</f>
        <v>24</v>
      </c>
      <c r="O27" s="10">
        <f>'M3C 2020-21 Hist Chtx hypotez1'!P23</f>
        <v>24</v>
      </c>
      <c r="P27" s="26">
        <f>'M3C 2020-21 Hist Chtx hypotez1'!S23</f>
        <v>0</v>
      </c>
      <c r="Q27" s="187">
        <f t="shared" si="2"/>
        <v>60</v>
      </c>
      <c r="R27" s="52">
        <v>1.5</v>
      </c>
      <c r="S27" s="53">
        <v>1</v>
      </c>
      <c r="T27" s="53">
        <v>24</v>
      </c>
      <c r="U27" s="53">
        <v>36</v>
      </c>
      <c r="V27" s="134">
        <f>U27*M27%</f>
        <v>36</v>
      </c>
      <c r="W27" s="53">
        <v>1</v>
      </c>
      <c r="X27" s="53">
        <v>1</v>
      </c>
      <c r="Y27" s="53">
        <v>24</v>
      </c>
      <c r="Z27" s="53">
        <f t="shared" si="3"/>
        <v>24</v>
      </c>
      <c r="AA27" s="198">
        <f>Z27*M27%</f>
        <v>24</v>
      </c>
      <c r="AB27" s="53"/>
      <c r="AC27" s="53"/>
      <c r="AD27" s="29"/>
      <c r="AE27" s="29"/>
      <c r="AF27" s="29"/>
      <c r="AG27" s="29"/>
      <c r="AH27" s="29"/>
      <c r="AI27" s="29"/>
      <c r="AJ27" s="29"/>
      <c r="AK27" s="29"/>
    </row>
    <row r="28" spans="1:37" ht="23.25" customHeight="1" x14ac:dyDescent="0.25">
      <c r="A28" s="1" t="s">
        <v>37</v>
      </c>
      <c r="B28" s="15" t="str">
        <f>'M3C 2020-21 Hist Chtx hypotez1'!C24</f>
        <v>Fondamentaux de l’histoire des religions 1</v>
      </c>
      <c r="C28" s="5" t="str">
        <f>'M3C 2020-21 Hist Chtx hypotez1'!D24</f>
        <v>LXL2E31</v>
      </c>
      <c r="D28" s="20"/>
      <c r="E28" s="6"/>
      <c r="F28" s="6" t="s">
        <v>22</v>
      </c>
      <c r="G28" s="8"/>
      <c r="H28" s="5" t="s">
        <v>143</v>
      </c>
      <c r="I28" s="5">
        <v>3</v>
      </c>
      <c r="J28" s="5" t="s">
        <v>31</v>
      </c>
      <c r="K28" s="9">
        <v>48</v>
      </c>
      <c r="L28" s="9">
        <v>48</v>
      </c>
      <c r="M28" s="196">
        <f>(K28/L28)*100</f>
        <v>100</v>
      </c>
      <c r="N28" s="10">
        <f>'M3C 2020-21 Hist Chtx hypotez1'!N24</f>
        <v>24</v>
      </c>
      <c r="O28" s="10">
        <f>'M3C 2020-21 Hist Chtx hypotez1'!P24</f>
        <v>0</v>
      </c>
      <c r="P28" s="26">
        <f>'M3C 2020-21 Hist Chtx hypotez1'!S24</f>
        <v>0</v>
      </c>
      <c r="Q28" s="187">
        <f t="shared" si="2"/>
        <v>36</v>
      </c>
      <c r="R28" s="52">
        <v>1.5</v>
      </c>
      <c r="S28" s="53">
        <v>1</v>
      </c>
      <c r="T28" s="53">
        <v>24</v>
      </c>
      <c r="U28" s="53">
        <v>36</v>
      </c>
      <c r="V28" s="134">
        <f>U28*M28%</f>
        <v>36</v>
      </c>
      <c r="W28" s="53"/>
      <c r="X28" s="53"/>
      <c r="Y28" s="53"/>
      <c r="Z28" s="53"/>
      <c r="AA28" s="53"/>
      <c r="AB28" s="53"/>
      <c r="AC28" s="53"/>
      <c r="AD28" s="29"/>
      <c r="AE28" s="29"/>
      <c r="AF28" s="29"/>
      <c r="AG28" s="29"/>
      <c r="AH28" s="29"/>
      <c r="AI28" s="29"/>
      <c r="AJ28" s="29"/>
      <c r="AK28" s="29"/>
    </row>
    <row r="29" spans="1:37" ht="23.25" customHeight="1" x14ac:dyDescent="0.25">
      <c r="A29" s="1" t="s">
        <v>43</v>
      </c>
      <c r="B29" s="15" t="str">
        <f>'M3C 2020-21 Hist Chtx hypotez1'!C26</f>
        <v>Atelier d’histoire ancienne</v>
      </c>
      <c r="C29" s="5" t="str">
        <f>'M3C 2020-21 Hist Chtx hypotez1'!D26</f>
        <v>LXL2E6C</v>
      </c>
      <c r="D29" s="20"/>
      <c r="E29" s="11"/>
      <c r="F29" s="6" t="s">
        <v>22</v>
      </c>
      <c r="G29" s="8"/>
      <c r="H29" s="5" t="s">
        <v>36</v>
      </c>
      <c r="I29" s="5">
        <v>4</v>
      </c>
      <c r="J29" s="5" t="s">
        <v>31</v>
      </c>
      <c r="K29" s="9">
        <v>48</v>
      </c>
      <c r="L29" s="9">
        <v>48</v>
      </c>
      <c r="M29" s="196">
        <f>(K29/L29)*100</f>
        <v>100</v>
      </c>
      <c r="N29" s="10">
        <f>'M3C 2020-21 Hist Chtx hypotez1'!N26</f>
        <v>0</v>
      </c>
      <c r="O29" s="10">
        <f>'M3C 2020-21 Hist Chtx hypotez1'!P26</f>
        <v>30</v>
      </c>
      <c r="P29" s="26">
        <f>'M3C 2020-21 Hist Chtx hypotez1'!S26</f>
        <v>0</v>
      </c>
      <c r="Q29" s="187">
        <f t="shared" si="2"/>
        <v>30</v>
      </c>
      <c r="R29" s="52"/>
      <c r="S29" s="53"/>
      <c r="T29" s="53"/>
      <c r="U29" s="53"/>
      <c r="V29" s="53"/>
      <c r="W29" s="53">
        <v>1</v>
      </c>
      <c r="X29" s="53">
        <v>1</v>
      </c>
      <c r="Y29" s="53">
        <v>30</v>
      </c>
      <c r="Z29" s="53">
        <f t="shared" si="3"/>
        <v>30</v>
      </c>
      <c r="AA29" s="53">
        <f>Z29*M29%</f>
        <v>30</v>
      </c>
      <c r="AB29" s="53"/>
      <c r="AC29" s="53"/>
      <c r="AD29" s="29"/>
      <c r="AE29" s="29"/>
      <c r="AF29" s="29"/>
      <c r="AG29" s="29"/>
      <c r="AH29" s="29"/>
      <c r="AI29" s="29"/>
      <c r="AJ29" s="29"/>
      <c r="AK29" s="29"/>
    </row>
    <row r="30" spans="1:37" ht="23.25" customHeight="1" x14ac:dyDescent="0.25">
      <c r="A30" s="1" t="s">
        <v>46</v>
      </c>
      <c r="B30" s="15" t="str">
        <f>'M3C 2020-21 Hist Chtx hypotez1'!C25</f>
        <v>Introduction aux Sciences Humaines et Sociales</v>
      </c>
      <c r="C30" s="5">
        <f>'M3C 2020-21 Hist Chtx hypotez1'!D25</f>
        <v>0</v>
      </c>
      <c r="D30" s="20"/>
      <c r="E30" s="11"/>
      <c r="F30" s="6" t="s">
        <v>22</v>
      </c>
      <c r="G30" s="8"/>
      <c r="H30" s="5" t="s">
        <v>30</v>
      </c>
      <c r="I30" s="5">
        <v>3</v>
      </c>
      <c r="J30" s="5" t="s">
        <v>57</v>
      </c>
      <c r="K30" s="9">
        <v>48</v>
      </c>
      <c r="L30" s="9">
        <v>48</v>
      </c>
      <c r="M30" s="196">
        <f>(K30/L30)*100</f>
        <v>100</v>
      </c>
      <c r="N30" s="10">
        <f>'M3C 2020-21 Hist Chtx hypotez1'!N25</f>
        <v>24</v>
      </c>
      <c r="O30" s="10">
        <f>'M3C 2020-21 Hist Chtx hypotez1'!P25</f>
        <v>0</v>
      </c>
      <c r="P30" s="26">
        <f>'M3C 2020-21 Hist Chtx hypotez1'!S25</f>
        <v>0</v>
      </c>
      <c r="Q30" s="187">
        <f t="shared" si="2"/>
        <v>36</v>
      </c>
      <c r="R30" s="52">
        <v>1.5</v>
      </c>
      <c r="S30" s="53">
        <v>1</v>
      </c>
      <c r="T30" s="53">
        <v>24</v>
      </c>
      <c r="U30" s="53">
        <v>36</v>
      </c>
      <c r="V30" s="134">
        <f>U30*M30%</f>
        <v>36</v>
      </c>
      <c r="W30" s="53"/>
      <c r="X30" s="53"/>
      <c r="Y30" s="53"/>
      <c r="Z30" s="53"/>
      <c r="AA30" s="53"/>
      <c r="AB30" s="53"/>
      <c r="AC30" s="53"/>
      <c r="AD30" s="29"/>
      <c r="AE30" s="29"/>
      <c r="AF30" s="29"/>
      <c r="AG30" s="29"/>
      <c r="AH30" s="29"/>
      <c r="AI30" s="29"/>
      <c r="AJ30" s="29"/>
      <c r="AK30" s="29"/>
    </row>
    <row r="31" spans="1:37" ht="23.25" customHeight="1" x14ac:dyDescent="0.25">
      <c r="A31" s="184" t="s">
        <v>49</v>
      </c>
      <c r="B31" s="194" t="str">
        <f>'M3C 2020-21 Hist Chtx hypotez1'!C28</f>
        <v>Choix langue vivante S2</v>
      </c>
      <c r="C31" s="165">
        <f>'M3C 2020-21 Hist Chtx hypotez1'!D28</f>
        <v>0</v>
      </c>
      <c r="D31" s="189"/>
      <c r="E31" s="167"/>
      <c r="F31" s="166" t="s">
        <v>41</v>
      </c>
      <c r="G31" s="168"/>
      <c r="H31" s="169"/>
      <c r="I31" s="169"/>
      <c r="J31" s="169"/>
      <c r="K31" s="188"/>
      <c r="L31" s="188"/>
      <c r="M31" s="188"/>
      <c r="N31" s="169"/>
      <c r="O31" s="169"/>
      <c r="P31" s="171"/>
      <c r="Q31" s="172"/>
      <c r="R31" s="173"/>
      <c r="S31" s="174"/>
      <c r="T31" s="174"/>
      <c r="U31" s="174"/>
      <c r="V31" s="174"/>
      <c r="W31" s="174"/>
      <c r="X31" s="174"/>
      <c r="Y31" s="174"/>
      <c r="Z31" s="174"/>
      <c r="AA31" s="174"/>
      <c r="AB31" s="174"/>
      <c r="AC31" s="174"/>
      <c r="AD31" s="176"/>
      <c r="AE31" s="176"/>
      <c r="AF31" s="176"/>
      <c r="AG31" s="176"/>
      <c r="AH31" s="176"/>
      <c r="AI31" s="176"/>
      <c r="AJ31" s="176"/>
      <c r="AK31" s="176"/>
    </row>
    <row r="32" spans="1:37" ht="23.25" customHeight="1" x14ac:dyDescent="0.25">
      <c r="A32" s="1" t="s">
        <v>148</v>
      </c>
      <c r="B32" s="21" t="e">
        <f>'M3C 2020-21 Hist Chtx hypotez1'!#REF!</f>
        <v>#REF!</v>
      </c>
      <c r="C32" s="5" t="e">
        <f>'M3C 2020-21 Hist Chtx hypotez1'!#REF!</f>
        <v>#REF!</v>
      </c>
      <c r="D32" s="22"/>
      <c r="E32" s="6"/>
      <c r="F32" s="6" t="s">
        <v>41</v>
      </c>
      <c r="G32" s="8"/>
      <c r="H32" s="5" t="s">
        <v>56</v>
      </c>
      <c r="I32" s="5">
        <v>2</v>
      </c>
      <c r="J32" s="10"/>
      <c r="K32" s="9">
        <v>0</v>
      </c>
      <c r="L32" s="9">
        <v>4</v>
      </c>
      <c r="M32" s="196">
        <f>(K32/L32)*100</f>
        <v>0</v>
      </c>
      <c r="N32" s="10" t="e">
        <f>'M3C 2020-21 Hist Chtx hypotez1'!#REF!</f>
        <v>#REF!</v>
      </c>
      <c r="O32" s="10" t="e">
        <f>'M3C 2020-21 Hist Chtx hypotez1'!#REF!</f>
        <v>#REF!</v>
      </c>
      <c r="P32" s="26" t="e">
        <f>'M3C 2020-21 Hist Chtx hypotez1'!#REF!</f>
        <v>#REF!</v>
      </c>
      <c r="Q32" s="187">
        <f t="shared" si="2"/>
        <v>0</v>
      </c>
      <c r="R32" s="52"/>
      <c r="S32" s="53"/>
      <c r="T32" s="53"/>
      <c r="U32" s="53"/>
      <c r="V32" s="53"/>
      <c r="W32" s="53">
        <v>1</v>
      </c>
      <c r="X32" s="53">
        <v>1</v>
      </c>
      <c r="Y32" s="10">
        <v>18</v>
      </c>
      <c r="Z32" s="53">
        <f>X32*Y32</f>
        <v>18</v>
      </c>
      <c r="AA32" s="198">
        <f>Z32*M32%</f>
        <v>0</v>
      </c>
      <c r="AB32" s="53"/>
      <c r="AC32" s="53"/>
      <c r="AD32" s="29"/>
      <c r="AE32" s="29"/>
      <c r="AF32" s="29"/>
      <c r="AG32" s="29"/>
      <c r="AH32" s="29"/>
      <c r="AI32" s="29"/>
      <c r="AJ32" s="29"/>
      <c r="AK32" s="29"/>
    </row>
    <row r="33" spans="1:37" ht="23.25" customHeight="1" x14ac:dyDescent="0.25">
      <c r="A33" s="1" t="s">
        <v>150</v>
      </c>
      <c r="B33" s="21" t="str">
        <f>'M3C 2020-21 Hist Chtx hypotez1'!C29</f>
        <v>Anglais S2</v>
      </c>
      <c r="C33" s="5" t="str">
        <f>'M3C 2020-21 Hist Chtx hypotez1'!D29</f>
        <v>LXL2E4B</v>
      </c>
      <c r="D33" s="22"/>
      <c r="E33" s="6"/>
      <c r="F33" s="6" t="s">
        <v>41</v>
      </c>
      <c r="G33" s="8"/>
      <c r="H33" s="5" t="s">
        <v>56</v>
      </c>
      <c r="I33" s="5">
        <v>2</v>
      </c>
      <c r="J33" s="10"/>
      <c r="K33" s="9">
        <v>29</v>
      </c>
      <c r="L33" s="9">
        <v>29</v>
      </c>
      <c r="M33" s="196">
        <f>(K33/L33)*100</f>
        <v>100</v>
      </c>
      <c r="N33" s="10">
        <f>'M3C 2020-21 Hist Chtx hypotez1'!N29</f>
        <v>0</v>
      </c>
      <c r="O33" s="10">
        <f>'M3C 2020-21 Hist Chtx hypotez1'!P29</f>
        <v>18</v>
      </c>
      <c r="P33" s="26">
        <f>'M3C 2020-21 Hist Chtx hypotez1'!S29</f>
        <v>0</v>
      </c>
      <c r="Q33" s="187">
        <f t="shared" si="2"/>
        <v>18</v>
      </c>
      <c r="R33" s="52"/>
      <c r="S33" s="53"/>
      <c r="T33" s="53"/>
      <c r="U33" s="53"/>
      <c r="V33" s="53"/>
      <c r="W33" s="53">
        <v>1</v>
      </c>
      <c r="X33" s="53">
        <v>1</v>
      </c>
      <c r="Y33" s="10">
        <v>18</v>
      </c>
      <c r="Z33" s="53">
        <f>X33*Y33</f>
        <v>18</v>
      </c>
      <c r="AA33" s="198">
        <f>Z33*M33%</f>
        <v>18</v>
      </c>
      <c r="AB33" s="53"/>
      <c r="AC33" s="53"/>
      <c r="AD33" s="29"/>
      <c r="AE33" s="29"/>
      <c r="AF33" s="29"/>
      <c r="AG33" s="29"/>
      <c r="AH33" s="29"/>
      <c r="AI33" s="29"/>
      <c r="AJ33" s="29"/>
      <c r="AK33" s="29"/>
    </row>
    <row r="34" spans="1:37" ht="23.25" customHeight="1" x14ac:dyDescent="0.25">
      <c r="A34" s="1" t="s">
        <v>152</v>
      </c>
      <c r="B34" s="21" t="str">
        <f>'M3C 2020-21 Hist Chtx hypotez1'!C30</f>
        <v>Espagnol S2</v>
      </c>
      <c r="C34" s="5" t="str">
        <f>'M3C 2020-21 Hist Chtx hypotez1'!D30</f>
        <v>LXL2E4C</v>
      </c>
      <c r="D34" s="22"/>
      <c r="E34" s="6"/>
      <c r="F34" s="6" t="s">
        <v>41</v>
      </c>
      <c r="G34" s="8"/>
      <c r="H34" s="5" t="s">
        <v>56</v>
      </c>
      <c r="I34" s="5">
        <v>2</v>
      </c>
      <c r="J34" s="10"/>
      <c r="K34" s="9">
        <v>13</v>
      </c>
      <c r="L34" s="9">
        <v>56</v>
      </c>
      <c r="M34" s="196">
        <f>(K34/L34)*100</f>
        <v>23.214285714285715</v>
      </c>
      <c r="N34" s="10">
        <f>'M3C 2020-21 Hist Chtx hypotez1'!N30</f>
        <v>0</v>
      </c>
      <c r="O34" s="10">
        <f>'M3C 2020-21 Hist Chtx hypotez1'!P30</f>
        <v>18</v>
      </c>
      <c r="P34" s="26">
        <f>'M3C 2020-21 Hist Chtx hypotez1'!S30</f>
        <v>0</v>
      </c>
      <c r="Q34" s="187">
        <f t="shared" si="2"/>
        <v>4.1785714285714288</v>
      </c>
      <c r="R34" s="52"/>
      <c r="S34" s="53"/>
      <c r="T34" s="53"/>
      <c r="U34" s="53"/>
      <c r="V34" s="53"/>
      <c r="W34" s="53">
        <v>1</v>
      </c>
      <c r="X34" s="53">
        <v>1</v>
      </c>
      <c r="Y34" s="10">
        <v>18</v>
      </c>
      <c r="Z34" s="53">
        <f>X34*Y34</f>
        <v>18</v>
      </c>
      <c r="AA34" s="198">
        <f>Z34*M34%</f>
        <v>4.1785714285714288</v>
      </c>
      <c r="AB34" s="53"/>
      <c r="AC34" s="53"/>
      <c r="AD34" s="29"/>
      <c r="AE34" s="29"/>
      <c r="AF34" s="29"/>
      <c r="AG34" s="29"/>
      <c r="AH34" s="29"/>
      <c r="AI34" s="29"/>
      <c r="AJ34" s="29"/>
      <c r="AK34" s="29"/>
    </row>
    <row r="35" spans="1:37" ht="23.25" customHeight="1" x14ac:dyDescent="0.25">
      <c r="A35" s="199"/>
      <c r="B35" s="1936" t="s">
        <v>294</v>
      </c>
      <c r="C35" s="1829"/>
      <c r="D35" s="1829"/>
      <c r="E35" s="1829"/>
      <c r="F35" s="1829"/>
      <c r="G35" s="1829"/>
      <c r="H35" s="1829"/>
      <c r="I35" s="1829"/>
      <c r="J35" s="1829"/>
      <c r="K35" s="1829"/>
      <c r="L35" s="1829"/>
      <c r="M35" s="1829"/>
      <c r="N35" s="221" t="e">
        <f>SUM(N24:N34)</f>
        <v>#REF!</v>
      </c>
      <c r="O35" s="209">
        <f>SUM(O34,O24:O29)</f>
        <v>120</v>
      </c>
      <c r="P35" s="209"/>
      <c r="Q35" s="210"/>
      <c r="R35" s="148"/>
      <c r="S35" s="149"/>
      <c r="T35" s="149"/>
      <c r="U35" s="149"/>
      <c r="V35" s="149"/>
      <c r="W35" s="149"/>
      <c r="X35" s="149"/>
      <c r="Y35" s="149"/>
      <c r="Z35" s="149"/>
      <c r="AA35" s="149"/>
      <c r="AB35" s="149"/>
      <c r="AC35" s="149"/>
      <c r="AD35" s="112"/>
      <c r="AE35" s="112"/>
      <c r="AF35" s="112"/>
      <c r="AG35" s="112"/>
      <c r="AH35" s="112"/>
      <c r="AI35" s="112"/>
      <c r="AJ35" s="112"/>
      <c r="AK35" s="112"/>
    </row>
    <row r="36" spans="1:37" ht="23.25" customHeight="1" x14ac:dyDescent="0.25">
      <c r="A36" s="214"/>
      <c r="B36" s="1830" t="s">
        <v>265</v>
      </c>
      <c r="C36" s="1831"/>
      <c r="D36" s="1831"/>
      <c r="E36" s="1831"/>
      <c r="F36" s="1831"/>
      <c r="G36" s="1831"/>
      <c r="H36" s="1831"/>
      <c r="I36" s="1831"/>
      <c r="J36" s="1831"/>
      <c r="K36" s="1831"/>
      <c r="L36" s="1831"/>
      <c r="M36" s="1831"/>
      <c r="N36" s="209"/>
      <c r="O36" s="209"/>
      <c r="P36" s="209"/>
      <c r="Q36" s="210">
        <f>SUM(Q24:Q34)</f>
        <v>256.17857142857144</v>
      </c>
      <c r="R36" s="215"/>
      <c r="S36" s="220"/>
      <c r="T36" s="216"/>
      <c r="U36" s="216"/>
      <c r="V36" s="220"/>
      <c r="W36" s="216"/>
      <c r="X36" s="220"/>
      <c r="Y36" s="216"/>
      <c r="Z36" s="216"/>
      <c r="AA36" s="220"/>
      <c r="AB36" s="220"/>
      <c r="AC36" s="220"/>
      <c r="AD36" s="218"/>
      <c r="AE36" s="217"/>
      <c r="AF36" s="218"/>
      <c r="AG36" s="112"/>
      <c r="AH36" s="218"/>
      <c r="AI36" s="112"/>
      <c r="AJ36" s="218"/>
      <c r="AK36" s="218"/>
    </row>
    <row r="37" spans="1:37" ht="23.25" customHeight="1" x14ac:dyDescent="0.25">
      <c r="A37" s="110"/>
      <c r="B37" s="111"/>
      <c r="C37" s="111"/>
      <c r="D37" s="111"/>
      <c r="E37" s="111"/>
      <c r="F37" s="111"/>
      <c r="G37" s="111"/>
      <c r="H37" s="111"/>
      <c r="I37" s="111"/>
      <c r="J37" s="111"/>
      <c r="K37" s="111"/>
      <c r="L37" s="111"/>
      <c r="M37" s="111"/>
      <c r="N37" s="111"/>
      <c r="O37" s="111"/>
      <c r="P37" s="111"/>
      <c r="Q37" s="116"/>
      <c r="R37" s="150"/>
      <c r="S37" s="151"/>
      <c r="T37" s="151"/>
      <c r="U37" s="151"/>
      <c r="V37" s="151"/>
      <c r="W37" s="151"/>
      <c r="X37" s="151"/>
      <c r="Y37" s="151"/>
      <c r="Z37" s="151"/>
      <c r="AA37" s="151"/>
      <c r="AB37" s="151"/>
      <c r="AC37" s="151"/>
      <c r="AD37" s="109"/>
      <c r="AE37" s="109"/>
      <c r="AF37" s="109"/>
      <c r="AG37" s="109"/>
      <c r="AH37" s="109"/>
      <c r="AI37" s="109"/>
      <c r="AJ37" s="109"/>
      <c r="AK37" s="109"/>
    </row>
    <row r="38" spans="1:37" ht="23.25" customHeight="1" x14ac:dyDescent="0.2">
      <c r="A38" s="80"/>
      <c r="B38" s="96" t="e">
        <f>'M3C 2020-21 Hist Chtx hypotez1'!#REF!</f>
        <v>#REF!</v>
      </c>
      <c r="C38" s="80" t="e">
        <f>'M3C 2020-21 Hist Chtx hypotez1'!#REF!</f>
        <v>#REF!</v>
      </c>
      <c r="D38" s="80"/>
      <c r="E38" s="80"/>
      <c r="F38" s="80"/>
      <c r="G38" s="80"/>
      <c r="H38" s="80"/>
      <c r="I38" s="80"/>
      <c r="J38" s="80"/>
      <c r="K38" s="97">
        <v>23</v>
      </c>
      <c r="L38" s="97"/>
      <c r="M38" s="97"/>
      <c r="N38" s="80"/>
      <c r="O38" s="80"/>
      <c r="P38" s="98"/>
      <c r="Q38" s="99"/>
      <c r="R38" s="133"/>
      <c r="S38" s="152"/>
      <c r="T38" s="152"/>
      <c r="U38" s="152"/>
      <c r="V38" s="152"/>
      <c r="W38" s="152"/>
      <c r="X38" s="152"/>
      <c r="Y38" s="152"/>
      <c r="Z38" s="152"/>
      <c r="AA38" s="152"/>
      <c r="AB38" s="152"/>
      <c r="AC38" s="152"/>
      <c r="AD38" s="81"/>
      <c r="AE38" s="81"/>
      <c r="AF38" s="81"/>
      <c r="AG38" s="81"/>
      <c r="AH38" s="81"/>
      <c r="AI38" s="81"/>
      <c r="AJ38" s="81"/>
      <c r="AK38" s="81"/>
    </row>
    <row r="39" spans="1:37" ht="27" customHeight="1" x14ac:dyDescent="0.25">
      <c r="A39" s="1" t="s">
        <v>17</v>
      </c>
      <c r="B39" s="15" t="str">
        <f>'M3C 2020-21 Hist Chtx hypotez1'!C36</f>
        <v>Histoire ancienne : fondements institutionnels et socio-culturels (CM et TD)</v>
      </c>
      <c r="C39" s="5" t="str">
        <f>'M3C 2020-21 Hist Chtx hypotez1'!D36</f>
        <v>LXL3E10</v>
      </c>
      <c r="D39" s="6" t="s">
        <v>130</v>
      </c>
      <c r="E39" s="11"/>
      <c r="F39" s="6" t="s">
        <v>22</v>
      </c>
      <c r="G39" s="8"/>
      <c r="H39" s="5" t="s">
        <v>23</v>
      </c>
      <c r="I39" s="5" t="s">
        <v>23</v>
      </c>
      <c r="J39" s="5" t="s">
        <v>31</v>
      </c>
      <c r="K39" s="9">
        <v>25</v>
      </c>
      <c r="L39" s="9">
        <v>25</v>
      </c>
      <c r="M39" s="196">
        <f t="shared" ref="M39:M53" si="4">(K39/L39)*100</f>
        <v>100</v>
      </c>
      <c r="N39" s="10">
        <f>'M3C 2020-21 Hist Chtx hypotez1'!N36</f>
        <v>24</v>
      </c>
      <c r="O39" s="10" t="str">
        <f>'M3C 2020-21 Hist Chtx hypotez1'!S36</f>
        <v/>
      </c>
      <c r="P39" s="26" t="str">
        <f>'M3C 2020-21 Hist Chtx hypotez1'!T36</f>
        <v>50% CC
50% CT</v>
      </c>
      <c r="Q39" s="187">
        <f t="shared" ref="Q39:Q52" si="5">V39+AA39+AF39+AK39</f>
        <v>60</v>
      </c>
      <c r="R39" s="52">
        <v>1.5</v>
      </c>
      <c r="S39" s="53">
        <v>1</v>
      </c>
      <c r="T39" s="53">
        <v>24</v>
      </c>
      <c r="U39" s="53">
        <v>36</v>
      </c>
      <c r="V39" s="186">
        <f>U39*M39%</f>
        <v>36</v>
      </c>
      <c r="W39" s="53">
        <v>1</v>
      </c>
      <c r="X39" s="53">
        <v>1</v>
      </c>
      <c r="Y39" s="53">
        <v>24</v>
      </c>
      <c r="Z39" s="53">
        <f>X39*Y39</f>
        <v>24</v>
      </c>
      <c r="AA39" s="198">
        <f>M39*Z39%</f>
        <v>24</v>
      </c>
      <c r="AB39" s="53"/>
      <c r="AC39" s="53"/>
      <c r="AD39" s="46"/>
      <c r="AE39" s="46"/>
      <c r="AF39" s="46"/>
      <c r="AG39" s="46"/>
      <c r="AH39" s="46"/>
      <c r="AI39" s="46"/>
      <c r="AJ39" s="46"/>
      <c r="AK39" s="46"/>
    </row>
    <row r="40" spans="1:37" ht="25.5" customHeight="1" x14ac:dyDescent="0.25">
      <c r="A40" s="1" t="s">
        <v>25</v>
      </c>
      <c r="B40" s="15" t="str">
        <f>'M3C 2020-21 Hist Chtx hypotez1'!C37</f>
        <v>Histoire moderne : fondements institutionnels et politiques</v>
      </c>
      <c r="C40" s="5" t="str">
        <f>'M3C 2020-21 Hist Chtx hypotez1'!D37</f>
        <v>LXL3E20</v>
      </c>
      <c r="D40" s="6" t="s">
        <v>130</v>
      </c>
      <c r="E40" s="11"/>
      <c r="F40" s="6" t="s">
        <v>22</v>
      </c>
      <c r="G40" s="8"/>
      <c r="H40" s="5" t="s">
        <v>23</v>
      </c>
      <c r="I40" s="5" t="s">
        <v>23</v>
      </c>
      <c r="J40" s="5" t="s">
        <v>24</v>
      </c>
      <c r="K40" s="9">
        <v>25</v>
      </c>
      <c r="L40" s="9">
        <v>25</v>
      </c>
      <c r="M40" s="196">
        <f t="shared" si="4"/>
        <v>100</v>
      </c>
      <c r="N40" s="10">
        <f>'M3C 2020-21 Hist Chtx hypotez1'!N37</f>
        <v>24</v>
      </c>
      <c r="O40" s="10" t="str">
        <f>'M3C 2020-21 Hist Chtx hypotez1'!S37</f>
        <v/>
      </c>
      <c r="P40" s="26" t="str">
        <f>'M3C 2020-21 Hist Chtx hypotez1'!T37</f>
        <v>50%CC
50% CT</v>
      </c>
      <c r="Q40" s="187">
        <f t="shared" si="5"/>
        <v>60</v>
      </c>
      <c r="R40" s="52">
        <v>1.5</v>
      </c>
      <c r="S40" s="53">
        <v>1</v>
      </c>
      <c r="T40" s="53">
        <v>24</v>
      </c>
      <c r="U40" s="53">
        <v>36</v>
      </c>
      <c r="V40" s="134">
        <f>U40*M40%</f>
        <v>36</v>
      </c>
      <c r="W40" s="53">
        <v>1</v>
      </c>
      <c r="X40" s="53">
        <v>1</v>
      </c>
      <c r="Y40" s="53">
        <v>24</v>
      </c>
      <c r="Z40" s="53">
        <f>X40*Y40</f>
        <v>24</v>
      </c>
      <c r="AA40" s="53">
        <f>M40*Z40%</f>
        <v>24</v>
      </c>
      <c r="AB40" s="53"/>
      <c r="AC40" s="53"/>
      <c r="AD40" s="46"/>
      <c r="AE40" s="46"/>
      <c r="AF40" s="46"/>
      <c r="AG40" s="46"/>
      <c r="AH40" s="46"/>
      <c r="AI40" s="46"/>
      <c r="AJ40" s="46"/>
      <c r="AK40" s="46"/>
    </row>
    <row r="41" spans="1:37" ht="23.25" customHeight="1" x14ac:dyDescent="0.25">
      <c r="A41" s="184" t="s">
        <v>32</v>
      </c>
      <c r="B41" s="189" t="str">
        <f>'M3C 2020-21 Hist Chtx hypotez1'!C42</f>
        <v>Choix langue vivante S3</v>
      </c>
      <c r="C41" s="165">
        <f>'M3C 2020-21 Hist Chtx hypotez1'!D42</f>
        <v>0</v>
      </c>
      <c r="D41" s="166" t="s">
        <v>130</v>
      </c>
      <c r="E41" s="167"/>
      <c r="F41" s="166" t="s">
        <v>41</v>
      </c>
      <c r="G41" s="168">
        <v>1</v>
      </c>
      <c r="H41" s="169"/>
      <c r="I41" s="169"/>
      <c r="J41" s="169"/>
      <c r="K41" s="188"/>
      <c r="L41" s="188"/>
      <c r="M41" s="188"/>
      <c r="N41" s="169"/>
      <c r="O41" s="169"/>
      <c r="P41" s="171"/>
      <c r="Q41" s="212"/>
      <c r="R41" s="173"/>
      <c r="S41" s="174"/>
      <c r="T41" s="174"/>
      <c r="U41" s="174"/>
      <c r="V41" s="174"/>
      <c r="W41" s="174"/>
      <c r="X41" s="174"/>
      <c r="Y41" s="174"/>
      <c r="Z41" s="174"/>
      <c r="AA41" s="174"/>
      <c r="AB41" s="174"/>
      <c r="AC41" s="174"/>
      <c r="AD41" s="222"/>
      <c r="AE41" s="222"/>
      <c r="AF41" s="222"/>
      <c r="AG41" s="222"/>
      <c r="AH41" s="222"/>
      <c r="AI41" s="222"/>
      <c r="AJ41" s="222"/>
      <c r="AK41" s="222"/>
    </row>
    <row r="42" spans="1:37" ht="23.25" customHeight="1" x14ac:dyDescent="0.25">
      <c r="A42" s="1" t="s">
        <v>184</v>
      </c>
      <c r="B42" s="21" t="e">
        <f>'M3C 2020-21 Hist Chtx hypotez1'!#REF!</f>
        <v>#REF!</v>
      </c>
      <c r="C42" s="5" t="e">
        <f>'M3C 2020-21 Hist Chtx hypotez1'!#REF!</f>
        <v>#REF!</v>
      </c>
      <c r="D42" s="6" t="s">
        <v>130</v>
      </c>
      <c r="E42" s="6" t="s">
        <v>289</v>
      </c>
      <c r="F42" s="6" t="s">
        <v>41</v>
      </c>
      <c r="G42" s="8"/>
      <c r="H42" s="5" t="s">
        <v>56</v>
      </c>
      <c r="I42" s="5" t="s">
        <v>56</v>
      </c>
      <c r="J42" s="10"/>
      <c r="K42" s="9">
        <v>1</v>
      </c>
      <c r="L42" s="9">
        <v>11</v>
      </c>
      <c r="M42" s="196">
        <f t="shared" si="4"/>
        <v>9.0909090909090917</v>
      </c>
      <c r="N42" s="10" t="e">
        <f>'M3C 2020-21 Hist Chtx hypotez1'!#REF!</f>
        <v>#REF!</v>
      </c>
      <c r="O42" s="244" t="e">
        <f>'M3C 2020-21 Hist Chtx hypotez1'!#REF!</f>
        <v>#REF!</v>
      </c>
      <c r="P42" s="26" t="e">
        <f>'M3C 2020-21 Hist Chtx hypotez1'!#REF!</f>
        <v>#REF!</v>
      </c>
      <c r="Q42" s="187">
        <f t="shared" si="5"/>
        <v>1.6363636363636365</v>
      </c>
      <c r="R42" s="52"/>
      <c r="S42" s="53"/>
      <c r="T42" s="53"/>
      <c r="U42" s="53"/>
      <c r="V42" s="53"/>
      <c r="W42" s="53">
        <v>1</v>
      </c>
      <c r="X42" s="53">
        <v>1</v>
      </c>
      <c r="Y42" s="10">
        <v>18</v>
      </c>
      <c r="Z42" s="53">
        <f t="shared" ref="Z42:Z49" si="6">X42*Y42</f>
        <v>18</v>
      </c>
      <c r="AA42" s="198">
        <f t="shared" ref="AA42:AA47" si="7">M42*Z42%</f>
        <v>1.6363636363636365</v>
      </c>
      <c r="AB42" s="53"/>
      <c r="AC42" s="53"/>
      <c r="AD42" s="46"/>
      <c r="AE42" s="46"/>
      <c r="AF42" s="46"/>
      <c r="AG42" s="46"/>
      <c r="AH42" s="46"/>
      <c r="AI42" s="46"/>
      <c r="AJ42" s="46"/>
      <c r="AK42" s="46"/>
    </row>
    <row r="43" spans="1:37" ht="23.25" customHeight="1" x14ac:dyDescent="0.25">
      <c r="A43" s="1" t="s">
        <v>185</v>
      </c>
      <c r="B43" s="21" t="str">
        <f>'M3C 2020-21 Hist Chtx hypotez1'!C43</f>
        <v>Anglais S3</v>
      </c>
      <c r="C43" s="5" t="str">
        <f>'M3C 2020-21 Hist Chtx hypotez1'!D43</f>
        <v>LXL3E3B</v>
      </c>
      <c r="D43" s="6" t="s">
        <v>130</v>
      </c>
      <c r="E43" s="6" t="s">
        <v>290</v>
      </c>
      <c r="F43" s="6" t="s">
        <v>41</v>
      </c>
      <c r="G43" s="8"/>
      <c r="H43" s="5" t="s">
        <v>56</v>
      </c>
      <c r="I43" s="5" t="s">
        <v>56</v>
      </c>
      <c r="J43" s="10"/>
      <c r="K43" s="9">
        <v>20</v>
      </c>
      <c r="L43" s="9">
        <v>35</v>
      </c>
      <c r="M43" s="196">
        <f t="shared" si="4"/>
        <v>57.142857142857139</v>
      </c>
      <c r="N43" s="10" t="str">
        <f>'M3C 2020-21 Hist Chtx hypotez1'!N43</f>
        <v/>
      </c>
      <c r="O43" s="10">
        <f>'M3C 2020-21 Hist Chtx hypotez1'!P43</f>
        <v>18</v>
      </c>
      <c r="P43" s="26" t="str">
        <f>'M3C 2020-21 Hist Chtx hypotez1'!S43</f>
        <v/>
      </c>
      <c r="Q43" s="187">
        <f t="shared" si="5"/>
        <v>10.285714285714285</v>
      </c>
      <c r="R43" s="52"/>
      <c r="S43" s="53"/>
      <c r="T43" s="53"/>
      <c r="U43" s="53"/>
      <c r="V43" s="53"/>
      <c r="W43" s="53">
        <v>1</v>
      </c>
      <c r="X43" s="53">
        <v>1</v>
      </c>
      <c r="Y43" s="10">
        <v>18</v>
      </c>
      <c r="Z43" s="53">
        <f t="shared" si="6"/>
        <v>18</v>
      </c>
      <c r="AA43" s="198">
        <f t="shared" si="7"/>
        <v>10.285714285714285</v>
      </c>
      <c r="AB43" s="53"/>
      <c r="AC43" s="53"/>
      <c r="AD43" s="46"/>
      <c r="AE43" s="46"/>
      <c r="AF43" s="46"/>
      <c r="AG43" s="46"/>
      <c r="AH43" s="46"/>
      <c r="AI43" s="46"/>
      <c r="AJ43" s="46"/>
      <c r="AK43" s="46"/>
    </row>
    <row r="44" spans="1:37" ht="23.25" customHeight="1" x14ac:dyDescent="0.25">
      <c r="A44" s="1" t="s">
        <v>186</v>
      </c>
      <c r="B44" s="21" t="str">
        <f>'M3C 2020-21 Hist Chtx hypotez1'!C44</f>
        <v>Espagnol S3</v>
      </c>
      <c r="C44" s="5" t="str">
        <f>'M3C 2020-21 Hist Chtx hypotez1'!D44</f>
        <v>LXL3E3C</v>
      </c>
      <c r="D44" s="6" t="s">
        <v>130</v>
      </c>
      <c r="E44" s="6" t="s">
        <v>289</v>
      </c>
      <c r="F44" s="6" t="s">
        <v>41</v>
      </c>
      <c r="G44" s="8"/>
      <c r="H44" s="5" t="s">
        <v>56</v>
      </c>
      <c r="I44" s="5" t="s">
        <v>56</v>
      </c>
      <c r="J44" s="10"/>
      <c r="K44" s="9">
        <v>4</v>
      </c>
      <c r="L44" s="9">
        <v>21</v>
      </c>
      <c r="M44" s="196">
        <f t="shared" si="4"/>
        <v>19.047619047619047</v>
      </c>
      <c r="N44" s="10" t="str">
        <f>'M3C 2020-21 Hist Chtx hypotez1'!N44</f>
        <v/>
      </c>
      <c r="O44" s="244">
        <f>'M3C 2020-21 Hist Chtx hypotez1'!P44</f>
        <v>18</v>
      </c>
      <c r="P44" s="26" t="str">
        <f>'M3C 2020-21 Hist Chtx hypotez1'!S44</f>
        <v/>
      </c>
      <c r="Q44" s="187">
        <f t="shared" si="5"/>
        <v>3.4285714285714284</v>
      </c>
      <c r="R44" s="52"/>
      <c r="S44" s="53"/>
      <c r="T44" s="53"/>
      <c r="U44" s="53"/>
      <c r="V44" s="53"/>
      <c r="W44" s="53">
        <v>1</v>
      </c>
      <c r="X44" s="53">
        <v>1</v>
      </c>
      <c r="Y44" s="10">
        <v>18</v>
      </c>
      <c r="Z44" s="53">
        <f t="shared" si="6"/>
        <v>18</v>
      </c>
      <c r="AA44" s="198">
        <f t="shared" si="7"/>
        <v>3.4285714285714284</v>
      </c>
      <c r="AB44" s="53"/>
      <c r="AC44" s="53"/>
      <c r="AD44" s="46"/>
      <c r="AE44" s="46"/>
      <c r="AF44" s="46"/>
      <c r="AG44" s="46"/>
      <c r="AH44" s="46"/>
      <c r="AI44" s="46"/>
      <c r="AJ44" s="46"/>
      <c r="AK44" s="46"/>
    </row>
    <row r="45" spans="1:37" ht="23.25" customHeight="1" x14ac:dyDescent="0.25">
      <c r="A45" s="1" t="s">
        <v>37</v>
      </c>
      <c r="B45" s="15" t="str">
        <f>'M3C 2020-21 Hist Chtx hypotez1'!C38</f>
        <v>Latin S3</v>
      </c>
      <c r="C45" s="5" t="str">
        <f>'M3C 2020-21 Hist Chtx hypotez1'!D38</f>
        <v>LXL3E50</v>
      </c>
      <c r="D45" s="6" t="s">
        <v>130</v>
      </c>
      <c r="E45" s="16"/>
      <c r="F45" s="6" t="s">
        <v>41</v>
      </c>
      <c r="G45" s="8"/>
      <c r="H45" s="5" t="s">
        <v>56</v>
      </c>
      <c r="I45" s="5" t="s">
        <v>56</v>
      </c>
      <c r="J45" s="10"/>
      <c r="K45" s="9">
        <v>25</v>
      </c>
      <c r="L45" s="9">
        <v>25</v>
      </c>
      <c r="M45" s="196">
        <f t="shared" si="4"/>
        <v>100</v>
      </c>
      <c r="N45" s="10" t="str">
        <f>'M3C 2020-21 Hist Chtx hypotez1'!N38</f>
        <v/>
      </c>
      <c r="O45" s="10">
        <f>'M3C 2020-21 Hist Chtx hypotez1'!P38</f>
        <v>20</v>
      </c>
      <c r="P45" s="26" t="str">
        <f>'M3C 2020-21 Hist Chtx hypotez1'!S38</f>
        <v/>
      </c>
      <c r="Q45" s="187">
        <f t="shared" si="5"/>
        <v>20</v>
      </c>
      <c r="R45" s="52"/>
      <c r="S45" s="53"/>
      <c r="T45" s="53"/>
      <c r="U45" s="53"/>
      <c r="V45" s="53"/>
      <c r="W45" s="53">
        <v>1</v>
      </c>
      <c r="X45" s="53">
        <v>1</v>
      </c>
      <c r="Y45" s="10">
        <v>20</v>
      </c>
      <c r="Z45" s="53">
        <f t="shared" si="6"/>
        <v>20</v>
      </c>
      <c r="AA45" s="198">
        <f t="shared" si="7"/>
        <v>20</v>
      </c>
      <c r="AB45" s="53"/>
      <c r="AC45" s="53"/>
      <c r="AD45" s="46"/>
      <c r="AE45" s="46"/>
      <c r="AF45" s="46"/>
      <c r="AG45" s="46"/>
      <c r="AH45" s="46"/>
      <c r="AI45" s="46"/>
      <c r="AJ45" s="46"/>
      <c r="AK45" s="46"/>
    </row>
    <row r="46" spans="1:37" ht="23.25" customHeight="1" x14ac:dyDescent="0.25">
      <c r="A46" s="1" t="s">
        <v>43</v>
      </c>
      <c r="B46" s="15" t="str">
        <f>'M3C 2020-21 Hist Chtx hypotez1'!C41</f>
        <v>Informatique/bureautique (salle informatique)</v>
      </c>
      <c r="C46" s="5" t="str">
        <f>'M3C 2020-21 Hist Chtx hypotez1'!D41</f>
        <v>LXL3E40</v>
      </c>
      <c r="D46" s="6" t="s">
        <v>130</v>
      </c>
      <c r="E46" s="6"/>
      <c r="F46" s="6" t="s">
        <v>41</v>
      </c>
      <c r="G46" s="8"/>
      <c r="H46" s="5" t="s">
        <v>56</v>
      </c>
      <c r="I46" s="5" t="s">
        <v>56</v>
      </c>
      <c r="J46" s="10"/>
      <c r="K46" s="9">
        <v>25</v>
      </c>
      <c r="L46" s="9">
        <v>25</v>
      </c>
      <c r="M46" s="196">
        <f t="shared" si="4"/>
        <v>100</v>
      </c>
      <c r="N46" s="10">
        <f>'M3C 2020-21 Hist Chtx hypotez1'!N41</f>
        <v>12</v>
      </c>
      <c r="O46" s="10">
        <f>'M3C 2020-21 Hist Chtx hypotez1'!P41</f>
        <v>12</v>
      </c>
      <c r="P46" s="26" t="str">
        <f>'M3C 2020-21 Hist Chtx hypotez1'!S41</f>
        <v/>
      </c>
      <c r="Q46" s="187">
        <f t="shared" si="5"/>
        <v>24</v>
      </c>
      <c r="R46" s="52"/>
      <c r="S46" s="53"/>
      <c r="T46" s="53"/>
      <c r="U46" s="53"/>
      <c r="V46" s="53"/>
      <c r="W46" s="53">
        <v>1</v>
      </c>
      <c r="X46" s="53">
        <v>1</v>
      </c>
      <c r="Y46" s="10">
        <v>24</v>
      </c>
      <c r="Z46" s="53">
        <f t="shared" si="6"/>
        <v>24</v>
      </c>
      <c r="AA46" s="198">
        <f t="shared" si="7"/>
        <v>24</v>
      </c>
      <c r="AB46" s="53"/>
      <c r="AC46" s="53"/>
      <c r="AD46" s="46"/>
      <c r="AE46" s="46"/>
      <c r="AF46" s="46"/>
      <c r="AG46" s="46"/>
      <c r="AH46" s="46"/>
      <c r="AI46" s="46"/>
      <c r="AJ46" s="46"/>
      <c r="AK46" s="46"/>
    </row>
    <row r="47" spans="1:37" ht="23.25" customHeight="1" x14ac:dyDescent="0.25">
      <c r="A47" s="1" t="s">
        <v>46</v>
      </c>
      <c r="B47" s="266" t="str">
        <f>'M3C 2020-21 Hist Chtx hypotez1'!C45</f>
        <v>UEOI LLSH  S3: Unité d'Enseignement d'Ouverture Intégrée  LLSH Chateaurx S3</v>
      </c>
      <c r="C47" s="5">
        <f>'M3C 2020-21 Hist Chtx hypotez1'!D45</f>
        <v>0</v>
      </c>
      <c r="D47" s="6" t="s">
        <v>130</v>
      </c>
      <c r="E47" s="6"/>
      <c r="F47" s="6" t="s">
        <v>41</v>
      </c>
      <c r="G47" s="8">
        <v>1</v>
      </c>
      <c r="H47" s="5" t="s">
        <v>56</v>
      </c>
      <c r="I47" s="5" t="s">
        <v>56</v>
      </c>
      <c r="J47" s="10"/>
      <c r="K47" s="14"/>
      <c r="L47" s="14"/>
      <c r="M47" s="196"/>
      <c r="N47" s="10">
        <f>'M3C 2020-21 Hist Chtx hypotez1'!N45</f>
        <v>0</v>
      </c>
      <c r="O47" s="10">
        <f>'M3C 2020-21 Hist Chtx hypotez1'!P45</f>
        <v>15</v>
      </c>
      <c r="P47" s="26">
        <f>'M3C 2020-21 Hist Chtx hypotez1'!S45</f>
        <v>0</v>
      </c>
      <c r="Q47" s="187">
        <f t="shared" si="5"/>
        <v>0</v>
      </c>
      <c r="R47" s="52"/>
      <c r="S47" s="53"/>
      <c r="T47" s="53"/>
      <c r="U47" s="53"/>
      <c r="V47" s="53"/>
      <c r="W47" s="53">
        <v>1</v>
      </c>
      <c r="X47" s="53"/>
      <c r="Y47" s="10">
        <v>15</v>
      </c>
      <c r="Z47" s="53">
        <f t="shared" si="6"/>
        <v>0</v>
      </c>
      <c r="AA47" s="198">
        <f t="shared" si="7"/>
        <v>0</v>
      </c>
      <c r="AB47" s="53"/>
      <c r="AC47" s="53"/>
      <c r="AD47" s="46"/>
      <c r="AE47" s="46"/>
      <c r="AF47" s="46"/>
      <c r="AG47" s="46"/>
      <c r="AH47" s="46"/>
      <c r="AI47" s="46"/>
      <c r="AJ47" s="46"/>
      <c r="AK47" s="46"/>
    </row>
    <row r="48" spans="1:37" ht="23.25" customHeight="1" x14ac:dyDescent="0.25">
      <c r="A48" s="184" t="s">
        <v>49</v>
      </c>
      <c r="B48" s="189" t="e">
        <f>'M3C 2020-21 Hist Chtx hypotez1'!#REF!</f>
        <v>#REF!</v>
      </c>
      <c r="C48" s="165" t="e">
        <f>'M3C 2020-21 Hist Chtx hypotez1'!#REF!</f>
        <v>#REF!</v>
      </c>
      <c r="D48" s="166" t="s">
        <v>130</v>
      </c>
      <c r="E48" s="167"/>
      <c r="F48" s="166" t="s">
        <v>22</v>
      </c>
      <c r="G48" s="168">
        <v>1</v>
      </c>
      <c r="H48" s="169"/>
      <c r="I48" s="169"/>
      <c r="J48" s="169"/>
      <c r="K48" s="188"/>
      <c r="L48" s="188"/>
      <c r="M48" s="188"/>
      <c r="N48" s="169"/>
      <c r="O48" s="169"/>
      <c r="P48" s="171"/>
      <c r="Q48" s="212"/>
      <c r="R48" s="173"/>
      <c r="S48" s="174"/>
      <c r="T48" s="174"/>
      <c r="U48" s="174"/>
      <c r="V48" s="174"/>
      <c r="W48" s="174"/>
      <c r="X48" s="174"/>
      <c r="Y48" s="174"/>
      <c r="Z48" s="174"/>
      <c r="AA48" s="174"/>
      <c r="AB48" s="174"/>
      <c r="AC48" s="174"/>
      <c r="AD48" s="222"/>
      <c r="AE48" s="222"/>
      <c r="AF48" s="222"/>
      <c r="AG48" s="222"/>
      <c r="AH48" s="222"/>
      <c r="AI48" s="222"/>
      <c r="AJ48" s="222"/>
      <c r="AK48" s="222"/>
    </row>
    <row r="49" spans="1:37" ht="23.25" customHeight="1" x14ac:dyDescent="0.25">
      <c r="A49" s="1" t="s">
        <v>148</v>
      </c>
      <c r="B49" s="21" t="str">
        <f>'M3C 2020-21 Hist Chtx hypotez1'!C39</f>
        <v>Atelier d’histoire contemporaine S3</v>
      </c>
      <c r="C49" s="5" t="str">
        <f>'M3C 2020-21 Hist Chtx hypotez1'!D39</f>
        <v>LXL3E6A</v>
      </c>
      <c r="D49" s="11"/>
      <c r="E49" s="11"/>
      <c r="F49" s="11"/>
      <c r="G49" s="8"/>
      <c r="H49" s="5" t="s">
        <v>30</v>
      </c>
      <c r="I49" s="5" t="s">
        <v>30</v>
      </c>
      <c r="J49" s="5" t="s">
        <v>24</v>
      </c>
      <c r="K49" s="9">
        <v>47</v>
      </c>
      <c r="L49" s="9">
        <v>48</v>
      </c>
      <c r="M49" s="196">
        <f t="shared" si="4"/>
        <v>97.916666666666657</v>
      </c>
      <c r="N49" s="10">
        <f>'M3C 2020-21 Hist Chtx hypotez1'!N39</f>
        <v>18</v>
      </c>
      <c r="O49" s="10" t="str">
        <f>'M3C 2020-21 Hist Chtx hypotez1'!P39</f>
        <v/>
      </c>
      <c r="P49" s="26" t="str">
        <f>'M3C 2020-21 Hist Chtx hypotez1'!S39</f>
        <v/>
      </c>
      <c r="Q49" s="187">
        <f t="shared" si="5"/>
        <v>23.499999999999996</v>
      </c>
      <c r="R49" s="52">
        <v>1.5</v>
      </c>
      <c r="S49" s="53">
        <v>1</v>
      </c>
      <c r="T49" s="53">
        <v>8</v>
      </c>
      <c r="U49" s="53">
        <v>12</v>
      </c>
      <c r="V49" s="186">
        <f>U49*M49%</f>
        <v>11.749999999999998</v>
      </c>
      <c r="W49" s="53">
        <v>1</v>
      </c>
      <c r="X49" s="53">
        <v>1</v>
      </c>
      <c r="Y49" s="53">
        <v>12</v>
      </c>
      <c r="Z49" s="53">
        <f t="shared" si="6"/>
        <v>12</v>
      </c>
      <c r="AA49" s="198">
        <f>M49*Z49%</f>
        <v>11.749999999999998</v>
      </c>
      <c r="AB49" s="53"/>
      <c r="AC49" s="53"/>
      <c r="AD49" s="46"/>
      <c r="AE49" s="46"/>
      <c r="AF49" s="46"/>
      <c r="AG49" s="46"/>
      <c r="AH49" s="46"/>
      <c r="AI49" s="46"/>
      <c r="AJ49" s="46"/>
      <c r="AK49" s="46"/>
    </row>
    <row r="50" spans="1:37" ht="27.75" customHeight="1" x14ac:dyDescent="0.25">
      <c r="A50" s="47"/>
      <c r="B50" s="124" t="e">
        <f>'M3C 2020-21 Hist Chtx hypotez1'!#REF!</f>
        <v>#REF!</v>
      </c>
      <c r="C50" s="38" t="e">
        <f>'M3C 2020-21 Hist Chtx hypotez1'!#REF!</f>
        <v>#REF!</v>
      </c>
      <c r="D50" s="36"/>
      <c r="E50" s="36"/>
      <c r="F50" s="36"/>
      <c r="G50" s="40"/>
      <c r="H50" s="38"/>
      <c r="I50" s="38"/>
      <c r="J50" s="38"/>
      <c r="K50" s="47"/>
      <c r="L50" s="47"/>
      <c r="M50" s="47"/>
      <c r="N50" s="38"/>
      <c r="O50" s="38"/>
      <c r="P50" s="41"/>
      <c r="Q50" s="42"/>
      <c r="R50" s="125"/>
      <c r="S50" s="135"/>
      <c r="T50" s="135"/>
      <c r="U50" s="135"/>
      <c r="V50" s="135"/>
      <c r="W50" s="135"/>
      <c r="X50" s="135"/>
      <c r="Y50" s="135"/>
      <c r="Z50" s="135"/>
      <c r="AA50" s="135"/>
      <c r="AB50" s="135"/>
      <c r="AC50" s="135"/>
      <c r="AD50" s="89"/>
      <c r="AE50" s="89"/>
      <c r="AF50" s="89"/>
      <c r="AG50" s="89"/>
      <c r="AH50" s="89"/>
      <c r="AI50" s="89"/>
      <c r="AJ50" s="89"/>
      <c r="AK50" s="89"/>
    </row>
    <row r="51" spans="1:37" ht="23.25" customHeight="1" x14ac:dyDescent="0.25">
      <c r="A51" s="1" t="s">
        <v>154</v>
      </c>
      <c r="B51" s="266" t="str">
        <f>'M3C 2020-21 Hist Chtx hypotez1'!C40</f>
        <v>Histoire et patrimoine 1 : approches pratiques</v>
      </c>
      <c r="C51" s="5">
        <f>'M3C 2020-21 Hist Chtx hypotez1'!D40</f>
        <v>0</v>
      </c>
      <c r="D51" s="6" t="s">
        <v>120</v>
      </c>
      <c r="E51" s="6" t="s">
        <v>29</v>
      </c>
      <c r="F51" s="6" t="s">
        <v>41</v>
      </c>
      <c r="G51" s="8"/>
      <c r="H51" s="5" t="s">
        <v>56</v>
      </c>
      <c r="I51" s="5" t="s">
        <v>56</v>
      </c>
      <c r="J51" s="10"/>
      <c r="K51" s="9">
        <v>25</v>
      </c>
      <c r="L51" s="9">
        <v>25</v>
      </c>
      <c r="M51" s="196">
        <f t="shared" si="4"/>
        <v>100</v>
      </c>
      <c r="N51" s="10">
        <f>'M3C 2020-21 Hist Chtx hypotez1'!N40</f>
        <v>0</v>
      </c>
      <c r="O51" s="10">
        <f>'M3C 2020-21 Hist Chtx hypotez1'!P40</f>
        <v>28</v>
      </c>
      <c r="P51" s="26">
        <f>'M3C 2020-21 Hist Chtx hypotez1'!S40</f>
        <v>0</v>
      </c>
      <c r="Q51" s="187">
        <f t="shared" si="5"/>
        <v>20</v>
      </c>
      <c r="R51" s="52"/>
      <c r="S51" s="53"/>
      <c r="T51" s="53"/>
      <c r="U51" s="53"/>
      <c r="V51" s="134"/>
      <c r="W51" s="53">
        <v>1</v>
      </c>
      <c r="X51" s="53">
        <v>1</v>
      </c>
      <c r="Y51" s="53">
        <v>20</v>
      </c>
      <c r="Z51" s="53">
        <f>X51*Y51</f>
        <v>20</v>
      </c>
      <c r="AA51" s="198">
        <f>M51*Z51%</f>
        <v>20</v>
      </c>
      <c r="AB51" s="53"/>
      <c r="AC51" s="53"/>
      <c r="AD51" s="46"/>
      <c r="AE51" s="46"/>
      <c r="AF51" s="46"/>
      <c r="AG51" s="46"/>
      <c r="AH51" s="46"/>
      <c r="AI51" s="46"/>
      <c r="AJ51" s="46"/>
      <c r="AK51" s="46"/>
    </row>
    <row r="52" spans="1:37" ht="23.25" customHeight="1" x14ac:dyDescent="0.25">
      <c r="A52" s="1" t="s">
        <v>58</v>
      </c>
      <c r="B52" s="15" t="str">
        <f>'M3C 2020-21 Hist Chtx hypotez1'!C47</f>
        <v>Géographie urbaine (CM)</v>
      </c>
      <c r="C52" s="5" t="str">
        <f>'M3C 2020-21 Hist Chtx hypotez1'!D47</f>
        <v>LXL3E7B</v>
      </c>
      <c r="D52" s="6" t="s">
        <v>120</v>
      </c>
      <c r="E52" s="6" t="s">
        <v>29</v>
      </c>
      <c r="F52" s="6" t="s">
        <v>41</v>
      </c>
      <c r="G52" s="8"/>
      <c r="H52" s="5" t="s">
        <v>56</v>
      </c>
      <c r="I52" s="5" t="s">
        <v>56</v>
      </c>
      <c r="J52" s="10"/>
      <c r="K52" s="9">
        <v>25</v>
      </c>
      <c r="L52" s="9">
        <v>25</v>
      </c>
      <c r="M52" s="196">
        <f t="shared" si="4"/>
        <v>100</v>
      </c>
      <c r="N52" s="10">
        <f>'M3C 2020-21 Hist Chtx hypotez1'!N47</f>
        <v>15</v>
      </c>
      <c r="O52" s="10" t="str">
        <f>'M3C 2020-21 Hist Chtx hypotez1'!P47</f>
        <v/>
      </c>
      <c r="P52" s="26" t="str">
        <f>'M3C 2020-21 Hist Chtx hypotez1'!S47</f>
        <v/>
      </c>
      <c r="Q52" s="187">
        <f t="shared" si="5"/>
        <v>22.5</v>
      </c>
      <c r="R52" s="52">
        <v>1.5</v>
      </c>
      <c r="S52" s="53">
        <v>1</v>
      </c>
      <c r="T52" s="53">
        <v>15</v>
      </c>
      <c r="U52" s="53">
        <v>22.5</v>
      </c>
      <c r="V52" s="134">
        <f>U52*M52%</f>
        <v>22.5</v>
      </c>
      <c r="W52" s="53"/>
      <c r="X52" s="53"/>
      <c r="Y52" s="53"/>
      <c r="Z52" s="53"/>
      <c r="AA52" s="53"/>
      <c r="AB52" s="53"/>
      <c r="AC52" s="53"/>
      <c r="AD52" s="46"/>
      <c r="AE52" s="46"/>
      <c r="AF52" s="46"/>
      <c r="AG52" s="46"/>
      <c r="AH52" s="46"/>
      <c r="AI52" s="46"/>
      <c r="AJ52" s="46"/>
      <c r="AK52" s="46"/>
    </row>
    <row r="53" spans="1:37" ht="23.25" customHeight="1" x14ac:dyDescent="0.25">
      <c r="A53" s="1" t="s">
        <v>72</v>
      </c>
      <c r="B53" s="15" t="str">
        <f>'M3C 2020-21 Hist Chtx hypotez1'!C48</f>
        <v xml:space="preserve">Connaissance des institutions éducatives </v>
      </c>
      <c r="C53" s="5" t="str">
        <f>'M3C 2020-21 Hist Chtx hypotez1'!D48</f>
        <v>LXL3E7D</v>
      </c>
      <c r="D53" s="6" t="s">
        <v>120</v>
      </c>
      <c r="E53" s="6" t="s">
        <v>29</v>
      </c>
      <c r="F53" s="6" t="s">
        <v>41</v>
      </c>
      <c r="G53" s="8"/>
      <c r="H53" s="5" t="s">
        <v>30</v>
      </c>
      <c r="I53" s="5" t="s">
        <v>30</v>
      </c>
      <c r="J53" s="10"/>
      <c r="K53" s="9">
        <v>25</v>
      </c>
      <c r="L53" s="9">
        <v>25</v>
      </c>
      <c r="M53" s="196">
        <f t="shared" si="4"/>
        <v>100</v>
      </c>
      <c r="N53" s="10">
        <f>'M3C 2020-21 Hist Chtx hypotez1'!N48</f>
        <v>20</v>
      </c>
      <c r="O53" s="10" t="str">
        <f>'M3C 2020-21 Hist Chtx hypotez1'!P48</f>
        <v/>
      </c>
      <c r="P53" s="26" t="str">
        <f>'M3C 2020-21 Hist Chtx hypotez1'!S48</f>
        <v/>
      </c>
      <c r="Q53" s="187">
        <f>V53+AA53+AF53+AK53</f>
        <v>20</v>
      </c>
      <c r="R53" s="52"/>
      <c r="S53" s="153"/>
      <c r="T53" s="53"/>
      <c r="U53" s="53"/>
      <c r="V53" s="53"/>
      <c r="W53" s="53">
        <v>1</v>
      </c>
      <c r="X53" s="53">
        <v>1</v>
      </c>
      <c r="Y53" s="53">
        <v>20</v>
      </c>
      <c r="Z53" s="53">
        <f>X53*Y53</f>
        <v>20</v>
      </c>
      <c r="AA53" s="198">
        <f>M53*Z53%</f>
        <v>20</v>
      </c>
      <c r="AB53" s="53"/>
      <c r="AC53" s="53"/>
      <c r="AD53" s="46"/>
      <c r="AE53" s="46"/>
      <c r="AF53" s="46"/>
      <c r="AG53" s="46"/>
      <c r="AH53" s="46"/>
      <c r="AI53" s="46"/>
      <c r="AJ53" s="46"/>
      <c r="AK53" s="46"/>
    </row>
    <row r="54" spans="1:37" ht="23.25" customHeight="1" x14ac:dyDescent="0.25">
      <c r="A54" s="199"/>
      <c r="B54" s="1936" t="s">
        <v>291</v>
      </c>
      <c r="C54" s="1829"/>
      <c r="D54" s="1829"/>
      <c r="E54" s="1829"/>
      <c r="F54" s="1829"/>
      <c r="G54" s="1829"/>
      <c r="H54" s="1829"/>
      <c r="I54" s="1829"/>
      <c r="J54" s="1829"/>
      <c r="K54" s="1829"/>
      <c r="L54" s="1829"/>
      <c r="M54" s="1829"/>
      <c r="N54" s="221" t="e">
        <f>SUM(N39:N53)</f>
        <v>#REF!</v>
      </c>
      <c r="O54" s="209">
        <f>SUM(O44:O53,O39:O40)</f>
        <v>93</v>
      </c>
      <c r="P54" s="209"/>
      <c r="Q54" s="210"/>
      <c r="R54" s="148"/>
      <c r="S54" s="149"/>
      <c r="T54" s="149"/>
      <c r="U54" s="149"/>
      <c r="V54" s="149"/>
      <c r="W54" s="149"/>
      <c r="X54" s="149"/>
      <c r="Y54" s="149"/>
      <c r="Z54" s="149"/>
      <c r="AA54" s="149"/>
      <c r="AB54" s="149"/>
      <c r="AC54" s="149"/>
      <c r="AD54" s="112"/>
      <c r="AE54" s="112"/>
      <c r="AF54" s="112"/>
      <c r="AG54" s="112"/>
      <c r="AH54" s="112"/>
      <c r="AI54" s="112"/>
      <c r="AJ54" s="112"/>
      <c r="AK54" s="112"/>
    </row>
    <row r="55" spans="1:37" ht="23.25" customHeight="1" x14ac:dyDescent="0.25">
      <c r="A55" s="113"/>
      <c r="B55" s="114"/>
      <c r="C55" s="115"/>
      <c r="D55" s="1836" t="s">
        <v>269</v>
      </c>
      <c r="E55" s="1837"/>
      <c r="F55" s="1837"/>
      <c r="G55" s="1837"/>
      <c r="H55" s="1837"/>
      <c r="I55" s="1837"/>
      <c r="J55" s="1837"/>
      <c r="K55" s="1837"/>
      <c r="L55" s="1837"/>
      <c r="M55" s="1837"/>
      <c r="N55" s="1837"/>
      <c r="O55" s="1837"/>
      <c r="P55" s="1838"/>
      <c r="Q55" s="210">
        <f>SUM(Q39:Q54)</f>
        <v>265.35064935064935</v>
      </c>
      <c r="R55" s="148"/>
      <c r="S55" s="155"/>
      <c r="T55" s="149"/>
      <c r="U55" s="149"/>
      <c r="V55" s="149"/>
      <c r="W55" s="149"/>
      <c r="X55" s="149"/>
      <c r="Y55" s="149"/>
      <c r="Z55" s="149"/>
      <c r="AA55" s="149"/>
      <c r="AB55" s="149"/>
      <c r="AC55" s="149"/>
      <c r="AD55" s="117"/>
      <c r="AE55" s="117"/>
      <c r="AF55" s="117"/>
      <c r="AG55" s="117"/>
      <c r="AH55" s="117"/>
      <c r="AI55" s="117"/>
      <c r="AJ55" s="117"/>
      <c r="AK55" s="117"/>
    </row>
    <row r="56" spans="1:37" ht="23.25" customHeight="1" x14ac:dyDescent="0.25">
      <c r="A56" s="118"/>
      <c r="B56" s="119"/>
      <c r="C56" s="119"/>
      <c r="D56" s="119"/>
      <c r="E56" s="119"/>
      <c r="F56" s="119"/>
      <c r="G56" s="119"/>
      <c r="H56" s="119"/>
      <c r="I56" s="119"/>
      <c r="J56" s="119"/>
      <c r="K56" s="119"/>
      <c r="L56" s="119"/>
      <c r="M56" s="119"/>
      <c r="N56" s="119"/>
      <c r="O56" s="119"/>
      <c r="P56" s="119"/>
      <c r="Q56" s="120"/>
      <c r="R56" s="156"/>
      <c r="S56" s="157"/>
      <c r="T56" s="158"/>
      <c r="U56" s="158"/>
      <c r="V56" s="158"/>
      <c r="W56" s="158"/>
      <c r="X56" s="158"/>
      <c r="Y56" s="158"/>
      <c r="Z56" s="158"/>
      <c r="AA56" s="158"/>
      <c r="AB56" s="158"/>
      <c r="AC56" s="158"/>
      <c r="AD56" s="121"/>
      <c r="AE56" s="121"/>
      <c r="AF56" s="121"/>
      <c r="AG56" s="121"/>
      <c r="AH56" s="121"/>
      <c r="AI56" s="121"/>
      <c r="AJ56" s="121"/>
      <c r="AK56" s="121"/>
    </row>
    <row r="57" spans="1:37" ht="23.25" customHeight="1" x14ac:dyDescent="0.2">
      <c r="A57" s="80"/>
      <c r="B57" s="96" t="str">
        <f>'M3C 2020-21 Hist Chtx hypotez1'!C52</f>
        <v>Semestre 4  LICENCE 2 HISTOIRE CHATEAUROUX</v>
      </c>
      <c r="C57" s="80" t="str">
        <f>'M3C 2020-21 Hist Chtx hypotez1'!D52</f>
        <v>LXL4EE
LXL4EP1A
LXL4EP2</v>
      </c>
      <c r="D57" s="80"/>
      <c r="E57" s="80"/>
      <c r="F57" s="80"/>
      <c r="G57" s="80"/>
      <c r="H57" s="80"/>
      <c r="I57" s="80"/>
      <c r="J57" s="80"/>
      <c r="K57" s="97">
        <v>25</v>
      </c>
      <c r="L57" s="97"/>
      <c r="M57" s="97"/>
      <c r="N57" s="80"/>
      <c r="O57" s="80"/>
      <c r="P57" s="98"/>
      <c r="Q57" s="99"/>
      <c r="R57" s="133"/>
      <c r="S57" s="159"/>
      <c r="T57" s="152"/>
      <c r="U57" s="152"/>
      <c r="V57" s="152"/>
      <c r="W57" s="152"/>
      <c r="X57" s="152"/>
      <c r="Y57" s="152"/>
      <c r="Z57" s="152"/>
      <c r="AA57" s="152"/>
      <c r="AB57" s="152"/>
      <c r="AC57" s="152"/>
      <c r="AD57" s="123"/>
      <c r="AE57" s="123"/>
      <c r="AF57" s="123"/>
      <c r="AG57" s="123"/>
      <c r="AH57" s="123"/>
      <c r="AI57" s="123"/>
      <c r="AJ57" s="123"/>
      <c r="AK57" s="123"/>
    </row>
    <row r="58" spans="1:37" ht="30.75" customHeight="1" x14ac:dyDescent="0.25">
      <c r="A58" s="1" t="s">
        <v>17</v>
      </c>
      <c r="B58" s="15" t="str">
        <f>'M3C 2020-21 Hist Chtx hypotez1'!C53</f>
        <v xml:space="preserve">Histoire médiévale : fondements socio-culturels de l’Occident médiéval </v>
      </c>
      <c r="C58" s="5" t="str">
        <f>'M3C 2020-21 Hist Chtx hypotez1'!D53</f>
        <v>LXL4E10</v>
      </c>
      <c r="D58" s="6" t="s">
        <v>130</v>
      </c>
      <c r="E58" s="11"/>
      <c r="F58" s="6" t="s">
        <v>22</v>
      </c>
      <c r="G58" s="8"/>
      <c r="H58" s="5" t="s">
        <v>84</v>
      </c>
      <c r="I58" s="5" t="s">
        <v>84</v>
      </c>
      <c r="J58" s="5" t="s">
        <v>31</v>
      </c>
      <c r="K58" s="9">
        <v>25</v>
      </c>
      <c r="L58" s="9">
        <v>25</v>
      </c>
      <c r="M58" s="196">
        <f>(K58/L58)*100</f>
        <v>100</v>
      </c>
      <c r="N58" s="10">
        <f>'M3C 2020-21 Hist Chtx hypotez1'!N53</f>
        <v>24</v>
      </c>
      <c r="O58" s="10">
        <f>'M3C 2020-21 Hist Chtx hypotez1'!P53</f>
        <v>24</v>
      </c>
      <c r="P58" s="26" t="str">
        <f>'M3C 2020-21 Hist Chtx hypotez1'!S53</f>
        <v/>
      </c>
      <c r="Q58" s="187">
        <f t="shared" ref="Q58:Q72" si="8">V58+AA58+AF58+AK58</f>
        <v>60</v>
      </c>
      <c r="R58" s="52">
        <v>1.5</v>
      </c>
      <c r="S58" s="53">
        <v>1</v>
      </c>
      <c r="T58" s="53">
        <v>24</v>
      </c>
      <c r="U58" s="53">
        <v>36</v>
      </c>
      <c r="V58" s="186">
        <f>U58*M58%</f>
        <v>36</v>
      </c>
      <c r="W58" s="53">
        <v>1</v>
      </c>
      <c r="X58" s="53">
        <v>1</v>
      </c>
      <c r="Y58" s="53">
        <v>24</v>
      </c>
      <c r="Z58" s="53">
        <f>X58*Y58</f>
        <v>24</v>
      </c>
      <c r="AA58" s="198">
        <f>M58*Z58%</f>
        <v>24</v>
      </c>
      <c r="AB58" s="53"/>
      <c r="AC58" s="53"/>
      <c r="AD58" s="46"/>
      <c r="AE58" s="46"/>
      <c r="AF58" s="46"/>
      <c r="AG58" s="46"/>
      <c r="AH58" s="46"/>
      <c r="AI58" s="46"/>
      <c r="AJ58" s="46"/>
      <c r="AK58" s="46"/>
    </row>
    <row r="59" spans="1:37" ht="30.75" customHeight="1" x14ac:dyDescent="0.25">
      <c r="A59" s="1" t="s">
        <v>25</v>
      </c>
      <c r="B59" s="15" t="str">
        <f>'M3C 2020-21 Hist Chtx hypotez1'!C54</f>
        <v>Histoire contemporaine : fondements politiques et sociaux</v>
      </c>
      <c r="C59" s="5" t="str">
        <f>'M3C 2020-21 Hist Chtx hypotez1'!D54</f>
        <v>LXL4E20</v>
      </c>
      <c r="D59" s="6" t="s">
        <v>130</v>
      </c>
      <c r="E59" s="11"/>
      <c r="F59" s="6" t="s">
        <v>22</v>
      </c>
      <c r="G59" s="8"/>
      <c r="H59" s="5" t="s">
        <v>84</v>
      </c>
      <c r="I59" s="5" t="s">
        <v>84</v>
      </c>
      <c r="J59" s="5" t="s">
        <v>24</v>
      </c>
      <c r="K59" s="9">
        <v>25</v>
      </c>
      <c r="L59" s="9">
        <v>25</v>
      </c>
      <c r="M59" s="196">
        <f>(K59/L59)*100</f>
        <v>100</v>
      </c>
      <c r="N59" s="10">
        <f>'M3C 2020-21 Hist Chtx hypotez1'!N54</f>
        <v>24</v>
      </c>
      <c r="O59" s="10">
        <f>'M3C 2020-21 Hist Chtx hypotez1'!P54</f>
        <v>24</v>
      </c>
      <c r="P59" s="26" t="str">
        <f>'M3C 2020-21 Hist Chtx hypotez1'!S54</f>
        <v/>
      </c>
      <c r="Q59" s="187">
        <f t="shared" si="8"/>
        <v>24</v>
      </c>
      <c r="R59" s="52"/>
      <c r="S59" s="53"/>
      <c r="T59" s="53"/>
      <c r="U59" s="53"/>
      <c r="V59" s="53"/>
      <c r="W59" s="53">
        <v>1</v>
      </c>
      <c r="X59" s="53">
        <v>1</v>
      </c>
      <c r="Y59" s="53">
        <v>24</v>
      </c>
      <c r="Z59" s="53">
        <f>X59*Y59</f>
        <v>24</v>
      </c>
      <c r="AA59" s="198">
        <f>M59*Z59%</f>
        <v>24</v>
      </c>
      <c r="AB59" s="53"/>
      <c r="AC59" s="53"/>
      <c r="AD59" s="46"/>
      <c r="AE59" s="46"/>
      <c r="AF59" s="46"/>
      <c r="AG59" s="46"/>
      <c r="AH59" s="46"/>
      <c r="AI59" s="46"/>
      <c r="AJ59" s="46"/>
      <c r="AK59" s="46"/>
    </row>
    <row r="60" spans="1:37" ht="30.75" customHeight="1" x14ac:dyDescent="0.25">
      <c r="A60" s="1" t="s">
        <v>32</v>
      </c>
      <c r="B60" s="15" t="str">
        <f>'M3C 2020-21 Hist Chtx hypotez1'!C55</f>
        <v>Histoire des religions niveau 2</v>
      </c>
      <c r="C60" s="5" t="str">
        <f>'M3C 2020-21 Hist Chtx hypotez1'!D55</f>
        <v>LXL4E30</v>
      </c>
      <c r="D60" s="6" t="s">
        <v>130</v>
      </c>
      <c r="E60" s="11"/>
      <c r="F60" s="6" t="s">
        <v>22</v>
      </c>
      <c r="G60" s="8"/>
      <c r="H60" s="5" t="s">
        <v>30</v>
      </c>
      <c r="I60" s="5" t="s">
        <v>30</v>
      </c>
      <c r="J60" s="5" t="s">
        <v>31</v>
      </c>
      <c r="K60" s="9">
        <v>25</v>
      </c>
      <c r="L60" s="9">
        <v>25</v>
      </c>
      <c r="M60" s="196">
        <f>(K60/L60)*100</f>
        <v>100</v>
      </c>
      <c r="N60" s="10">
        <f>'M3C 2020-21 Hist Chtx hypotez1'!N55</f>
        <v>24</v>
      </c>
      <c r="O60" s="10" t="str">
        <f>'M3C 2020-21 Hist Chtx hypotez1'!P55</f>
        <v/>
      </c>
      <c r="P60" s="26" t="str">
        <f>'M3C 2020-21 Hist Chtx hypotez1'!S55</f>
        <v/>
      </c>
      <c r="Q60" s="187">
        <f t="shared" si="8"/>
        <v>36</v>
      </c>
      <c r="R60" s="52">
        <v>1.5</v>
      </c>
      <c r="S60" s="53">
        <v>1</v>
      </c>
      <c r="T60" s="53">
        <v>24</v>
      </c>
      <c r="U60" s="53">
        <v>36</v>
      </c>
      <c r="V60" s="186">
        <f>U60*M60%</f>
        <v>36</v>
      </c>
      <c r="W60" s="53"/>
      <c r="X60" s="53"/>
      <c r="Y60" s="53"/>
      <c r="Z60" s="53"/>
      <c r="AA60" s="53"/>
      <c r="AB60" s="53"/>
      <c r="AC60" s="53"/>
      <c r="AD60" s="46"/>
      <c r="AE60" s="46"/>
      <c r="AF60" s="46"/>
      <c r="AG60" s="46"/>
      <c r="AH60" s="46"/>
      <c r="AI60" s="46"/>
      <c r="AJ60" s="46"/>
      <c r="AK60" s="46"/>
    </row>
    <row r="61" spans="1:37" ht="30.75" customHeight="1" x14ac:dyDescent="0.25">
      <c r="A61" s="1" t="s">
        <v>37</v>
      </c>
      <c r="B61" s="15" t="str">
        <f>'M3C 2020-21 Hist Chtx hypotez1'!C56</f>
        <v>Epistémologie et historiographie</v>
      </c>
      <c r="C61" s="5" t="str">
        <f>'M3C 2020-21 Hist Chtx hypotez1'!D56</f>
        <v>LXL4E50</v>
      </c>
      <c r="D61" s="6" t="s">
        <v>130</v>
      </c>
      <c r="E61" s="11"/>
      <c r="F61" s="6" t="s">
        <v>22</v>
      </c>
      <c r="G61" s="8"/>
      <c r="H61" s="5" t="s">
        <v>30</v>
      </c>
      <c r="I61" s="5" t="s">
        <v>30</v>
      </c>
      <c r="J61" s="5" t="s">
        <v>57</v>
      </c>
      <c r="K61" s="9">
        <v>25</v>
      </c>
      <c r="L61" s="9">
        <v>25</v>
      </c>
      <c r="M61" s="196">
        <f>(K61/L61)*100</f>
        <v>100</v>
      </c>
      <c r="N61" s="10">
        <f>'M3C 2020-21 Hist Chtx hypotez1'!N56</f>
        <v>24</v>
      </c>
      <c r="O61" s="10" t="str">
        <f>'M3C 2020-21 Hist Chtx hypotez1'!P56</f>
        <v/>
      </c>
      <c r="P61" s="26" t="str">
        <f>'M3C 2020-21 Hist Chtx hypotez1'!S56</f>
        <v/>
      </c>
      <c r="Q61" s="187">
        <f t="shared" si="8"/>
        <v>36</v>
      </c>
      <c r="R61" s="52">
        <v>1.5</v>
      </c>
      <c r="S61" s="53">
        <v>1</v>
      </c>
      <c r="T61" s="53">
        <v>24</v>
      </c>
      <c r="U61" s="53">
        <v>36</v>
      </c>
      <c r="V61" s="186">
        <f>U61*M61%</f>
        <v>36</v>
      </c>
      <c r="W61" s="53"/>
      <c r="X61" s="53"/>
      <c r="Y61" s="53"/>
      <c r="Z61" s="53"/>
      <c r="AA61" s="53"/>
      <c r="AB61" s="53"/>
      <c r="AC61" s="53"/>
      <c r="AD61" s="46"/>
      <c r="AE61" s="46"/>
      <c r="AF61" s="46"/>
      <c r="AG61" s="46"/>
      <c r="AH61" s="46"/>
      <c r="AI61" s="46"/>
      <c r="AJ61" s="46"/>
      <c r="AK61" s="46"/>
    </row>
    <row r="62" spans="1:37" ht="30.75" customHeight="1" x14ac:dyDescent="0.25">
      <c r="A62" s="1" t="s">
        <v>43</v>
      </c>
      <c r="B62" s="266" t="str">
        <f>'M3C 2020-21 Hist Chtx hypotez1'!C58</f>
        <v>Choix UEOI  S4 UE d'Ouverture Intégrée</v>
      </c>
      <c r="C62" s="5">
        <f>'M3C 2020-21 Hist Chtx hypotez1'!D58</f>
        <v>0</v>
      </c>
      <c r="D62" s="6" t="s">
        <v>130</v>
      </c>
      <c r="E62" s="6"/>
      <c r="F62" s="6" t="s">
        <v>41</v>
      </c>
      <c r="G62" s="8">
        <v>1</v>
      </c>
      <c r="H62" s="5" t="s">
        <v>56</v>
      </c>
      <c r="I62" s="5" t="s">
        <v>56</v>
      </c>
      <c r="J62" s="10"/>
      <c r="K62" s="14"/>
      <c r="L62" s="14"/>
      <c r="M62" s="14"/>
      <c r="N62" s="10">
        <f>'M3C 2020-21 Hist Chtx hypotez1'!N58</f>
        <v>0</v>
      </c>
      <c r="O62" s="10">
        <f>'M3C 2020-21 Hist Chtx hypotez1'!P58</f>
        <v>15</v>
      </c>
      <c r="P62" s="26">
        <f>'M3C 2020-21 Hist Chtx hypotez1'!S58</f>
        <v>0</v>
      </c>
      <c r="Q62" s="187">
        <f t="shared" si="8"/>
        <v>0</v>
      </c>
      <c r="R62" s="52"/>
      <c r="S62" s="53"/>
      <c r="T62" s="53"/>
      <c r="U62" s="53"/>
      <c r="V62" s="53"/>
      <c r="W62" s="53">
        <v>1</v>
      </c>
      <c r="X62" s="53"/>
      <c r="Y62" s="53">
        <v>15</v>
      </c>
      <c r="Z62" s="53">
        <f>X62*Y62</f>
        <v>0</v>
      </c>
      <c r="AA62" s="53">
        <f>Y62*Z62%</f>
        <v>0</v>
      </c>
      <c r="AB62" s="53"/>
      <c r="AC62" s="53"/>
      <c r="AD62" s="46"/>
      <c r="AE62" s="46"/>
      <c r="AF62" s="46"/>
      <c r="AG62" s="46"/>
      <c r="AH62" s="46"/>
      <c r="AI62" s="46"/>
      <c r="AJ62" s="46"/>
      <c r="AK62" s="46"/>
    </row>
    <row r="63" spans="1:37" ht="30.75" customHeight="1" x14ac:dyDescent="0.25">
      <c r="A63" s="1" t="s">
        <v>43</v>
      </c>
      <c r="B63" s="266" t="str">
        <f>'M3C 2020-21 Hist Chtx hypotez1'!C59</f>
        <v>Période d'observation en milieu scolaire</v>
      </c>
      <c r="C63" s="5" t="str">
        <f>'M3C 2020-21 Hist Chtx hypotez1'!D59</f>
        <v>LXL4E7C
ULGIX03A ?</v>
      </c>
      <c r="D63" s="6" t="s">
        <v>130</v>
      </c>
      <c r="E63" s="6"/>
      <c r="F63" s="6" t="s">
        <v>41</v>
      </c>
      <c r="G63" s="8">
        <v>1</v>
      </c>
      <c r="H63" s="5" t="s">
        <v>56</v>
      </c>
      <c r="I63" s="5" t="s">
        <v>56</v>
      </c>
      <c r="J63" s="10"/>
      <c r="K63" s="14"/>
      <c r="L63" s="14"/>
      <c r="M63" s="14"/>
      <c r="N63" s="10" t="str">
        <f>'M3C 2020-21 Hist Chtx hypotez1'!N59</f>
        <v/>
      </c>
      <c r="O63" s="10">
        <f>'M3C 2020-21 Hist Chtx hypotez1'!P59</f>
        <v>12</v>
      </c>
      <c r="P63" s="26" t="str">
        <f>'M3C 2020-21 Hist Chtx hypotez1'!S59</f>
        <v/>
      </c>
      <c r="Q63" s="187">
        <f t="shared" si="8"/>
        <v>0</v>
      </c>
      <c r="R63" s="52"/>
      <c r="S63" s="53"/>
      <c r="T63" s="53"/>
      <c r="U63" s="53"/>
      <c r="V63" s="53"/>
      <c r="W63" s="53">
        <v>1</v>
      </c>
      <c r="X63" s="53"/>
      <c r="Y63" s="53">
        <v>15</v>
      </c>
      <c r="Z63" s="53">
        <f>X63*Y63</f>
        <v>0</v>
      </c>
      <c r="AA63" s="53">
        <f>Y63*Z63%</f>
        <v>0</v>
      </c>
      <c r="AB63" s="53"/>
      <c r="AC63" s="53"/>
      <c r="AD63" s="46"/>
      <c r="AE63" s="46"/>
      <c r="AF63" s="46"/>
      <c r="AG63" s="46"/>
      <c r="AH63" s="46"/>
      <c r="AI63" s="46"/>
      <c r="AJ63" s="46"/>
      <c r="AK63" s="46"/>
    </row>
    <row r="64" spans="1:37" ht="30.75" customHeight="1" x14ac:dyDescent="0.25">
      <c r="A64" s="184" t="s">
        <v>46</v>
      </c>
      <c r="B64" s="189" t="str">
        <f>'M3C 2020-21 Hist Chtx hypotez1'!C61</f>
        <v>Choix langue vivante S4</v>
      </c>
      <c r="C64" s="165">
        <f>'M3C 2020-21 Hist Chtx hypotez1'!D61</f>
        <v>0</v>
      </c>
      <c r="D64" s="166" t="s">
        <v>130</v>
      </c>
      <c r="E64" s="166"/>
      <c r="F64" s="166" t="s">
        <v>41</v>
      </c>
      <c r="G64" s="168">
        <v>1</v>
      </c>
      <c r="H64" s="169"/>
      <c r="I64" s="169"/>
      <c r="J64" s="169"/>
      <c r="K64" s="188"/>
      <c r="L64" s="188"/>
      <c r="M64" s="188"/>
      <c r="N64" s="169"/>
      <c r="O64" s="169"/>
      <c r="P64" s="171"/>
      <c r="Q64" s="224"/>
      <c r="R64" s="173"/>
      <c r="S64" s="174"/>
      <c r="T64" s="174"/>
      <c r="U64" s="174"/>
      <c r="V64" s="174"/>
      <c r="W64" s="174"/>
      <c r="X64" s="174"/>
      <c r="Y64" s="174"/>
      <c r="Z64" s="174"/>
      <c r="AA64" s="174"/>
      <c r="AB64" s="174"/>
      <c r="AC64" s="174"/>
      <c r="AD64" s="222"/>
      <c r="AE64" s="222"/>
      <c r="AF64" s="222"/>
      <c r="AG64" s="222"/>
      <c r="AH64" s="222"/>
      <c r="AI64" s="222"/>
      <c r="AJ64" s="222"/>
      <c r="AK64" s="222"/>
    </row>
    <row r="65" spans="1:37" ht="30.75" customHeight="1" x14ac:dyDescent="0.25">
      <c r="A65" s="1" t="s">
        <v>200</v>
      </c>
      <c r="B65" s="21" t="e">
        <f>'M3C 2020-21 Hist Chtx hypotez1'!#REF!</f>
        <v>#REF!</v>
      </c>
      <c r="C65" s="5" t="e">
        <f>'M3C 2020-21 Hist Chtx hypotez1'!#REF!</f>
        <v>#REF!</v>
      </c>
      <c r="D65" s="6" t="s">
        <v>130</v>
      </c>
      <c r="E65" s="6" t="s">
        <v>289</v>
      </c>
      <c r="F65" s="11"/>
      <c r="G65" s="8"/>
      <c r="H65" s="5" t="s">
        <v>56</v>
      </c>
      <c r="I65" s="5" t="s">
        <v>56</v>
      </c>
      <c r="J65" s="10"/>
      <c r="K65" s="9">
        <v>1</v>
      </c>
      <c r="L65" s="9">
        <v>11</v>
      </c>
      <c r="M65" s="196">
        <f t="shared" ref="M65:M72" si="9">(K65/L65)*100</f>
        <v>9.0909090909090917</v>
      </c>
      <c r="N65" s="10" t="e">
        <f>'M3C 2020-21 Hist Chtx hypotez1'!#REF!</f>
        <v>#REF!</v>
      </c>
      <c r="O65" s="10" t="e">
        <f>'M3C 2020-21 Hist Chtx hypotez1'!#REF!</f>
        <v>#REF!</v>
      </c>
      <c r="P65" s="26" t="e">
        <f>'M3C 2020-21 Hist Chtx hypotez1'!#REF!</f>
        <v>#REF!</v>
      </c>
      <c r="Q65" s="187">
        <f t="shared" si="8"/>
        <v>1.6363636363636365</v>
      </c>
      <c r="R65" s="52"/>
      <c r="S65" s="53"/>
      <c r="T65" s="53"/>
      <c r="U65" s="53"/>
      <c r="V65" s="53"/>
      <c r="W65" s="53">
        <v>1</v>
      </c>
      <c r="X65" s="53">
        <v>1</v>
      </c>
      <c r="Y65" s="53">
        <v>18</v>
      </c>
      <c r="Z65" s="53">
        <f>X65*Y65</f>
        <v>18</v>
      </c>
      <c r="AA65" s="198">
        <f>M65*Z65%</f>
        <v>1.6363636363636365</v>
      </c>
      <c r="AB65" s="53"/>
      <c r="AC65" s="53"/>
      <c r="AD65" s="46"/>
      <c r="AE65" s="46"/>
      <c r="AF65" s="46"/>
      <c r="AG65" s="46"/>
      <c r="AH65" s="46"/>
      <c r="AI65" s="46"/>
      <c r="AJ65" s="46"/>
      <c r="AK65" s="46"/>
    </row>
    <row r="66" spans="1:37" ht="30.75" customHeight="1" x14ac:dyDescent="0.25">
      <c r="A66" s="1" t="s">
        <v>201</v>
      </c>
      <c r="B66" s="21" t="str">
        <f>'M3C 2020-21 Hist Chtx hypotez1'!C62</f>
        <v>Anglais S4</v>
      </c>
      <c r="C66" s="5" t="str">
        <f>'M3C 2020-21 Hist Chtx hypotez1'!D62</f>
        <v>LXL4E4B</v>
      </c>
      <c r="D66" s="6" t="s">
        <v>130</v>
      </c>
      <c r="E66" s="6" t="s">
        <v>290</v>
      </c>
      <c r="F66" s="11"/>
      <c r="G66" s="8"/>
      <c r="H66" s="5" t="s">
        <v>56</v>
      </c>
      <c r="I66" s="5" t="s">
        <v>56</v>
      </c>
      <c r="J66" s="10"/>
      <c r="K66" s="9">
        <v>20</v>
      </c>
      <c r="L66" s="9">
        <v>35</v>
      </c>
      <c r="M66" s="196">
        <f t="shared" si="9"/>
        <v>57.142857142857139</v>
      </c>
      <c r="N66" s="10" t="str">
        <f>'M3C 2020-21 Hist Chtx hypotez1'!N62</f>
        <v/>
      </c>
      <c r="O66" s="10">
        <f>'M3C 2020-21 Hist Chtx hypotez1'!P62</f>
        <v>18</v>
      </c>
      <c r="P66" s="26" t="str">
        <f>'M3C 2020-21 Hist Chtx hypotez1'!S62</f>
        <v/>
      </c>
      <c r="Q66" s="187">
        <f t="shared" si="8"/>
        <v>10.285714285714285</v>
      </c>
      <c r="R66" s="52"/>
      <c r="S66" s="53"/>
      <c r="T66" s="53"/>
      <c r="U66" s="53"/>
      <c r="V66" s="53"/>
      <c r="W66" s="53">
        <v>1</v>
      </c>
      <c r="X66" s="53">
        <v>1</v>
      </c>
      <c r="Y66" s="53">
        <v>18</v>
      </c>
      <c r="Z66" s="53">
        <f>X66*Y66</f>
        <v>18</v>
      </c>
      <c r="AA66" s="198">
        <f>M66*Z66%</f>
        <v>10.285714285714285</v>
      </c>
      <c r="AB66" s="53"/>
      <c r="AC66" s="53"/>
      <c r="AD66" s="46"/>
      <c r="AE66" s="46"/>
      <c r="AF66" s="46"/>
      <c r="AG66" s="46"/>
      <c r="AH66" s="46"/>
      <c r="AI66" s="46"/>
      <c r="AJ66" s="46"/>
      <c r="AK66" s="46"/>
    </row>
    <row r="67" spans="1:37" ht="30.75" customHeight="1" x14ac:dyDescent="0.25">
      <c r="A67" s="1" t="s">
        <v>202</v>
      </c>
      <c r="B67" s="21" t="str">
        <f>'M3C 2020-21 Hist Chtx hypotez1'!C63</f>
        <v>Espagnol S4</v>
      </c>
      <c r="C67" s="5" t="str">
        <f>'M3C 2020-21 Hist Chtx hypotez1'!D63</f>
        <v>LXL4E4C</v>
      </c>
      <c r="D67" s="6" t="s">
        <v>130</v>
      </c>
      <c r="E67" s="6" t="s">
        <v>289</v>
      </c>
      <c r="F67" s="11"/>
      <c r="G67" s="8"/>
      <c r="H67" s="5" t="s">
        <v>56</v>
      </c>
      <c r="I67" s="5" t="s">
        <v>56</v>
      </c>
      <c r="J67" s="10"/>
      <c r="K67" s="9">
        <v>4</v>
      </c>
      <c r="L67" s="9">
        <v>21</v>
      </c>
      <c r="M67" s="196">
        <f t="shared" si="9"/>
        <v>19.047619047619047</v>
      </c>
      <c r="N67" s="10" t="str">
        <f>'M3C 2020-21 Hist Chtx hypotez1'!N63</f>
        <v/>
      </c>
      <c r="O67" s="10">
        <f>'M3C 2020-21 Hist Chtx hypotez1'!P63</f>
        <v>18</v>
      </c>
      <c r="P67" s="26" t="str">
        <f>'M3C 2020-21 Hist Chtx hypotez1'!S63</f>
        <v/>
      </c>
      <c r="Q67" s="187">
        <f t="shared" si="8"/>
        <v>3.4285714285714284</v>
      </c>
      <c r="R67" s="52"/>
      <c r="S67" s="53"/>
      <c r="T67" s="53"/>
      <c r="U67" s="53"/>
      <c r="V67" s="53"/>
      <c r="W67" s="53">
        <v>1</v>
      </c>
      <c r="X67" s="53">
        <v>1</v>
      </c>
      <c r="Y67" s="53">
        <v>18</v>
      </c>
      <c r="Z67" s="53">
        <f>X67*Y67</f>
        <v>18</v>
      </c>
      <c r="AA67" s="198">
        <f>M67*Z67%</f>
        <v>3.4285714285714284</v>
      </c>
      <c r="AB67" s="53"/>
      <c r="AC67" s="53"/>
      <c r="AD67" s="46"/>
      <c r="AE67" s="46"/>
      <c r="AF67" s="46"/>
      <c r="AG67" s="46"/>
      <c r="AH67" s="46"/>
      <c r="AI67" s="46"/>
      <c r="AJ67" s="46"/>
      <c r="AK67" s="46"/>
    </row>
    <row r="68" spans="1:37" ht="30.75" customHeight="1" x14ac:dyDescent="0.25">
      <c r="A68" s="2"/>
      <c r="B68" s="21" t="str">
        <f>'M3C 2020-21 Hist Chtx hypotez1'!C65</f>
        <v>Initiation à la numismatique ancienne</v>
      </c>
      <c r="C68" s="5" t="str">
        <f>'M3C 2020-21 Hist Chtx hypotez1'!D65</f>
        <v>LXL4E6A</v>
      </c>
      <c r="D68" s="6" t="s">
        <v>130</v>
      </c>
      <c r="E68" s="11"/>
      <c r="F68" s="6" t="s">
        <v>22</v>
      </c>
      <c r="G68" s="8"/>
      <c r="H68" s="10"/>
      <c r="I68" s="10"/>
      <c r="J68" s="5" t="s">
        <v>31</v>
      </c>
      <c r="K68" s="9">
        <v>21</v>
      </c>
      <c r="L68" s="9">
        <v>21</v>
      </c>
      <c r="M68" s="196">
        <f t="shared" si="9"/>
        <v>100</v>
      </c>
      <c r="N68" s="10">
        <f>'M3C 2020-21 Hist Chtx hypotez1'!N65</f>
        <v>8</v>
      </c>
      <c r="O68" s="10">
        <f>'M3C 2020-21 Hist Chtx hypotez1'!P65</f>
        <v>12</v>
      </c>
      <c r="P68" s="26" t="str">
        <f>'M3C 2020-21 Hist Chtx hypotez1'!S65</f>
        <v/>
      </c>
      <c r="Q68" s="187">
        <f t="shared" si="8"/>
        <v>24</v>
      </c>
      <c r="R68" s="52">
        <v>1.5</v>
      </c>
      <c r="S68" s="53">
        <v>1</v>
      </c>
      <c r="T68" s="53">
        <v>8</v>
      </c>
      <c r="U68" s="53">
        <v>12</v>
      </c>
      <c r="V68" s="134">
        <f>U68*M68%</f>
        <v>12</v>
      </c>
      <c r="W68" s="53">
        <v>1</v>
      </c>
      <c r="X68" s="53">
        <v>1</v>
      </c>
      <c r="Y68" s="53">
        <v>12</v>
      </c>
      <c r="Z68" s="53">
        <f>X68*Y68</f>
        <v>12</v>
      </c>
      <c r="AA68" s="198">
        <f>M68*Z68%</f>
        <v>12</v>
      </c>
      <c r="AB68" s="53"/>
      <c r="AC68" s="53"/>
      <c r="AD68" s="46"/>
      <c r="AE68" s="46"/>
      <c r="AF68" s="46"/>
      <c r="AG68" s="46"/>
      <c r="AH68" s="46"/>
      <c r="AI68" s="46"/>
      <c r="AJ68" s="46"/>
      <c r="AK68" s="46"/>
    </row>
    <row r="69" spans="1:37" ht="30.75" customHeight="1" x14ac:dyDescent="0.25">
      <c r="A69" s="47"/>
      <c r="B69" s="124" t="e">
        <f>'M3C 2020-21 Hist Chtx hypotez1'!#REF!</f>
        <v>#REF!</v>
      </c>
      <c r="C69" s="38" t="e">
        <f>'M3C 2020-21 Hist Chtx hypotez1'!#REF!</f>
        <v>#REF!</v>
      </c>
      <c r="D69" s="36"/>
      <c r="E69" s="36"/>
      <c r="F69" s="36"/>
      <c r="G69" s="40"/>
      <c r="H69" s="38"/>
      <c r="I69" s="38"/>
      <c r="J69" s="38"/>
      <c r="K69" s="47"/>
      <c r="L69" s="47"/>
      <c r="M69" s="47"/>
      <c r="N69" s="38"/>
      <c r="O69" s="38"/>
      <c r="P69" s="41"/>
      <c r="Q69" s="42"/>
      <c r="R69" s="125"/>
      <c r="S69" s="135"/>
      <c r="T69" s="135"/>
      <c r="U69" s="135"/>
      <c r="V69" s="135"/>
      <c r="W69" s="135"/>
      <c r="X69" s="135"/>
      <c r="Y69" s="135"/>
      <c r="Z69" s="135"/>
      <c r="AA69" s="135"/>
      <c r="AB69" s="135"/>
      <c r="AC69" s="135"/>
      <c r="AD69" s="89"/>
      <c r="AE69" s="89"/>
      <c r="AF69" s="89"/>
      <c r="AG69" s="89"/>
      <c r="AH69" s="89"/>
      <c r="AI69" s="89"/>
      <c r="AJ69" s="89"/>
      <c r="AK69" s="89"/>
    </row>
    <row r="70" spans="1:37" ht="30.75" customHeight="1" x14ac:dyDescent="0.25">
      <c r="A70" s="1" t="s">
        <v>81</v>
      </c>
      <c r="B70" s="15" t="str">
        <f>'M3C 2020-21 Hist Chtx hypotez1'!C66</f>
        <v>Populations : dynamiques et enjeux (CM)</v>
      </c>
      <c r="C70" s="5" t="str">
        <f>'M3C 2020-21 Hist Chtx hypotez1'!D66</f>
        <v>LXL4E7B</v>
      </c>
      <c r="D70" s="6" t="s">
        <v>120</v>
      </c>
      <c r="E70" s="11"/>
      <c r="F70" s="6" t="s">
        <v>22</v>
      </c>
      <c r="G70" s="8"/>
      <c r="H70" s="5" t="s">
        <v>56</v>
      </c>
      <c r="I70" s="5" t="s">
        <v>56</v>
      </c>
      <c r="J70" s="5" t="s">
        <v>31</v>
      </c>
      <c r="K70" s="9">
        <v>25</v>
      </c>
      <c r="L70" s="9">
        <v>25</v>
      </c>
      <c r="M70" s="196">
        <f>(K70/L70)*100</f>
        <v>100</v>
      </c>
      <c r="N70" s="10">
        <f>'M3C 2020-21 Hist Chtx hypotez1'!N66</f>
        <v>15</v>
      </c>
      <c r="O70" s="10" t="str">
        <f>'M3C 2020-21 Hist Chtx hypotez1'!P66</f>
        <v/>
      </c>
      <c r="P70" s="26" t="str">
        <f>'M3C 2020-21 Hist Chtx hypotez1'!S66</f>
        <v/>
      </c>
      <c r="Q70" s="187">
        <f>V70+AA70+AF70+AK70</f>
        <v>27</v>
      </c>
      <c r="R70" s="52">
        <v>1.5</v>
      </c>
      <c r="S70" s="53">
        <v>1</v>
      </c>
      <c r="T70" s="53">
        <v>15</v>
      </c>
      <c r="U70" s="53">
        <v>27</v>
      </c>
      <c r="V70" s="134">
        <f>U70*M70%</f>
        <v>27</v>
      </c>
      <c r="W70" s="53"/>
      <c r="X70" s="53"/>
      <c r="Y70" s="53"/>
      <c r="Z70" s="53"/>
      <c r="AA70" s="198"/>
      <c r="AB70" s="53"/>
      <c r="AC70" s="53"/>
      <c r="AD70" s="46"/>
      <c r="AE70" s="46"/>
      <c r="AF70" s="46"/>
      <c r="AG70" s="46"/>
      <c r="AH70" s="46"/>
      <c r="AI70" s="46"/>
      <c r="AJ70" s="46"/>
      <c r="AK70" s="46"/>
    </row>
    <row r="71" spans="1:37" ht="30.75" customHeight="1" x14ac:dyDescent="0.25">
      <c r="A71" s="1" t="s">
        <v>72</v>
      </c>
      <c r="B71" s="15" t="str">
        <f>'M3C 2020-21 Hist Chtx hypotez1'!C67</f>
        <v>Histoire de l’écrit</v>
      </c>
      <c r="C71" s="5" t="str">
        <f>'M3C 2020-21 Hist Chtx hypotez1'!D67</f>
        <v>LXL4E8A</v>
      </c>
      <c r="D71" s="6" t="s">
        <v>120</v>
      </c>
      <c r="E71" s="11"/>
      <c r="F71" s="6" t="s">
        <v>22</v>
      </c>
      <c r="G71" s="8"/>
      <c r="H71" s="5" t="s">
        <v>30</v>
      </c>
      <c r="I71" s="5" t="s">
        <v>30</v>
      </c>
      <c r="J71" s="5" t="s">
        <v>31</v>
      </c>
      <c r="K71" s="9">
        <v>25</v>
      </c>
      <c r="L71" s="9">
        <v>25</v>
      </c>
      <c r="M71" s="196">
        <f t="shared" si="9"/>
        <v>100</v>
      </c>
      <c r="N71" s="10">
        <f>'M3C 2020-21 Hist Chtx hypotez1'!N67</f>
        <v>18</v>
      </c>
      <c r="O71" s="10">
        <f>'M3C 2020-21 Hist Chtx hypotez1'!P67</f>
        <v>8</v>
      </c>
      <c r="P71" s="26" t="str">
        <f>'M3C 2020-21 Hist Chtx hypotez1'!S67</f>
        <v/>
      </c>
      <c r="Q71" s="187">
        <f t="shared" si="8"/>
        <v>35</v>
      </c>
      <c r="R71" s="52">
        <v>1.5</v>
      </c>
      <c r="S71" s="53">
        <v>1</v>
      </c>
      <c r="T71" s="53">
        <v>18</v>
      </c>
      <c r="U71" s="53">
        <v>27</v>
      </c>
      <c r="V71" s="134">
        <f>U71*M71%</f>
        <v>27</v>
      </c>
      <c r="W71" s="53">
        <v>1</v>
      </c>
      <c r="X71" s="53">
        <v>1</v>
      </c>
      <c r="Y71" s="53">
        <v>8</v>
      </c>
      <c r="Z71" s="53">
        <f>X71*Y71</f>
        <v>8</v>
      </c>
      <c r="AA71" s="198">
        <f>M71*Z71%</f>
        <v>8</v>
      </c>
      <c r="AB71" s="53"/>
      <c r="AC71" s="53"/>
      <c r="AD71" s="46"/>
      <c r="AE71" s="46"/>
      <c r="AF71" s="46"/>
      <c r="AG71" s="46"/>
      <c r="AH71" s="46"/>
      <c r="AI71" s="46"/>
      <c r="AJ71" s="46"/>
      <c r="AK71" s="46"/>
    </row>
    <row r="72" spans="1:37" ht="30.75" customHeight="1" x14ac:dyDescent="0.25">
      <c r="A72" s="1" t="s">
        <v>77</v>
      </c>
      <c r="B72" s="15" t="str">
        <f>'M3C 2020-21 Hist Chtx hypotez1'!C68</f>
        <v>L’image comme objet historique</v>
      </c>
      <c r="C72" s="5" t="str">
        <f>'M3C 2020-21 Hist Chtx hypotez1'!D68</f>
        <v>LXL4E8C</v>
      </c>
      <c r="D72" s="6" t="s">
        <v>120</v>
      </c>
      <c r="E72" s="11"/>
      <c r="F72" s="6" t="s">
        <v>22</v>
      </c>
      <c r="G72" s="8"/>
      <c r="H72" s="5" t="s">
        <v>56</v>
      </c>
      <c r="I72" s="5" t="s">
        <v>30</v>
      </c>
      <c r="J72" s="5" t="s">
        <v>57</v>
      </c>
      <c r="K72" s="9">
        <v>25</v>
      </c>
      <c r="L72" s="9">
        <v>25</v>
      </c>
      <c r="M72" s="196">
        <f t="shared" si="9"/>
        <v>100</v>
      </c>
      <c r="N72" s="10" t="str">
        <f>'M3C 2020-21 Hist Chtx hypotez1'!N68</f>
        <v/>
      </c>
      <c r="O72" s="10">
        <f>'M3C 2020-21 Hist Chtx hypotez1'!P68</f>
        <v>24</v>
      </c>
      <c r="P72" s="26" t="str">
        <f>'M3C 2020-21 Hist Chtx hypotez1'!S68</f>
        <v/>
      </c>
      <c r="Q72" s="187">
        <f t="shared" si="8"/>
        <v>24</v>
      </c>
      <c r="R72" s="52"/>
      <c r="S72" s="53"/>
      <c r="T72" s="53"/>
      <c r="U72" s="53"/>
      <c r="V72" s="53"/>
      <c r="W72" s="53">
        <v>1</v>
      </c>
      <c r="X72" s="53">
        <v>1</v>
      </c>
      <c r="Y72" s="53">
        <v>24</v>
      </c>
      <c r="Z72" s="53">
        <f>X72*Y72</f>
        <v>24</v>
      </c>
      <c r="AA72" s="198">
        <f>M72*Z72%</f>
        <v>24</v>
      </c>
      <c r="AB72" s="53"/>
      <c r="AC72" s="53"/>
      <c r="AD72" s="46"/>
      <c r="AE72" s="46"/>
      <c r="AF72" s="46"/>
      <c r="AG72" s="46"/>
      <c r="AH72" s="46"/>
      <c r="AI72" s="46"/>
      <c r="AJ72" s="46"/>
      <c r="AK72" s="46"/>
    </row>
    <row r="73" spans="1:37" ht="23.25" customHeight="1" x14ac:dyDescent="0.25">
      <c r="A73" s="214"/>
      <c r="B73" s="1936" t="s">
        <v>292</v>
      </c>
      <c r="C73" s="1829"/>
      <c r="D73" s="1829"/>
      <c r="E73" s="1829"/>
      <c r="F73" s="1829"/>
      <c r="G73" s="1829"/>
      <c r="H73" s="1829"/>
      <c r="I73" s="1829"/>
      <c r="J73" s="1829"/>
      <c r="K73" s="1829"/>
      <c r="L73" s="1829"/>
      <c r="M73" s="1829"/>
      <c r="N73" s="209" t="e">
        <f>SUM(N58:N72)</f>
        <v>#REF!</v>
      </c>
      <c r="O73" s="209">
        <f>SUM(O67:O72,O58:O62)</f>
        <v>125</v>
      </c>
      <c r="P73" s="209"/>
      <c r="Q73" s="210"/>
      <c r="R73" s="148"/>
      <c r="S73" s="149"/>
      <c r="T73" s="149"/>
      <c r="U73" s="149"/>
      <c r="V73" s="149"/>
      <c r="W73" s="149"/>
      <c r="X73" s="149"/>
      <c r="Y73" s="149"/>
      <c r="Z73" s="149"/>
      <c r="AA73" s="149"/>
      <c r="AB73" s="149"/>
      <c r="AC73" s="149"/>
      <c r="AD73" s="112"/>
      <c r="AE73" s="112"/>
      <c r="AF73" s="218"/>
      <c r="AG73" s="112"/>
      <c r="AH73" s="218"/>
      <c r="AI73" s="112"/>
      <c r="AJ73" s="218"/>
      <c r="AK73" s="218"/>
    </row>
    <row r="74" spans="1:37" ht="23.25" customHeight="1" x14ac:dyDescent="0.25">
      <c r="A74" s="113"/>
      <c r="B74" s="114"/>
      <c r="C74" s="115"/>
      <c r="D74" s="1836" t="s">
        <v>273</v>
      </c>
      <c r="E74" s="1837"/>
      <c r="F74" s="1837"/>
      <c r="G74" s="1837"/>
      <c r="H74" s="1837"/>
      <c r="I74" s="1837"/>
      <c r="J74" s="1837"/>
      <c r="K74" s="1837"/>
      <c r="L74" s="1837"/>
      <c r="M74" s="1837"/>
      <c r="N74" s="1837"/>
      <c r="O74" s="1837"/>
      <c r="P74" s="1838"/>
      <c r="Q74" s="210">
        <f>SUM(Q58:Q72)</f>
        <v>281.35064935064929</v>
      </c>
      <c r="R74" s="148"/>
      <c r="S74" s="155"/>
      <c r="T74" s="149"/>
      <c r="U74" s="149"/>
      <c r="V74" s="149"/>
      <c r="W74" s="149"/>
      <c r="X74" s="149"/>
      <c r="Y74" s="149"/>
      <c r="Z74" s="149"/>
      <c r="AA74" s="149"/>
      <c r="AB74" s="149"/>
      <c r="AC74" s="149"/>
      <c r="AD74" s="117"/>
      <c r="AE74" s="117"/>
      <c r="AF74" s="117"/>
      <c r="AG74" s="117"/>
      <c r="AH74" s="117"/>
      <c r="AI74" s="117"/>
      <c r="AJ74" s="117"/>
      <c r="AK74" s="117"/>
    </row>
    <row r="75" spans="1:37" ht="30.75" customHeight="1" x14ac:dyDescent="0.25">
      <c r="A75" s="118"/>
      <c r="B75" s="119"/>
      <c r="C75" s="119"/>
      <c r="D75" s="119"/>
      <c r="E75" s="119"/>
      <c r="F75" s="119"/>
      <c r="G75" s="119"/>
      <c r="H75" s="119"/>
      <c r="I75" s="119"/>
      <c r="J75" s="119"/>
      <c r="K75" s="119"/>
      <c r="L75" s="119"/>
      <c r="M75" s="119"/>
      <c r="N75" s="119"/>
      <c r="O75" s="119"/>
      <c r="P75" s="119"/>
      <c r="Q75" s="120"/>
      <c r="R75" s="156"/>
      <c r="S75" s="158"/>
      <c r="T75" s="158"/>
      <c r="U75" s="158"/>
      <c r="V75" s="158"/>
      <c r="W75" s="158"/>
      <c r="X75" s="158"/>
      <c r="Y75" s="158"/>
      <c r="Z75" s="158"/>
      <c r="AA75" s="158"/>
      <c r="AB75" s="158"/>
      <c r="AC75" s="158"/>
      <c r="AD75" s="121"/>
      <c r="AE75" s="121"/>
      <c r="AF75" s="121"/>
      <c r="AG75" s="121"/>
      <c r="AH75" s="121"/>
      <c r="AI75" s="121"/>
      <c r="AJ75" s="121"/>
      <c r="AK75" s="121"/>
    </row>
    <row r="76" spans="1:37" ht="30.75" customHeight="1" x14ac:dyDescent="0.2">
      <c r="A76" s="91"/>
      <c r="B76" s="92" t="str">
        <f>'M3C 2020-21 Hist Chtx hypotez1'!C73</f>
        <v>Semestre 5  LICENCE 3 HISTOIRE CHATEAUROUX</v>
      </c>
      <c r="C76" s="91" t="str">
        <f>'M3C 2020-21 Hist Chtx hypotez1'!D73</f>
        <v xml:space="preserve"> LXL5EP1A
LXL5EP2A</v>
      </c>
      <c r="D76" s="91"/>
      <c r="E76" s="91"/>
      <c r="F76" s="91"/>
      <c r="G76" s="91"/>
      <c r="H76" s="91"/>
      <c r="I76" s="91"/>
      <c r="J76" s="91"/>
      <c r="K76" s="93">
        <v>25</v>
      </c>
      <c r="L76" s="93"/>
      <c r="M76" s="93"/>
      <c r="N76" s="91"/>
      <c r="O76" s="91"/>
      <c r="P76" s="94"/>
      <c r="Q76" s="95"/>
      <c r="R76" s="160"/>
      <c r="S76" s="161"/>
      <c r="T76" s="161"/>
      <c r="U76" s="161"/>
      <c r="V76" s="161"/>
      <c r="W76" s="161"/>
      <c r="X76" s="161"/>
      <c r="Y76" s="161"/>
      <c r="Z76" s="161"/>
      <c r="AA76" s="161"/>
      <c r="AB76" s="161"/>
      <c r="AC76" s="161"/>
      <c r="AD76" s="122"/>
      <c r="AE76" s="122"/>
      <c r="AF76" s="122"/>
      <c r="AG76" s="122"/>
      <c r="AH76" s="122"/>
      <c r="AI76" s="122"/>
      <c r="AJ76" s="122"/>
      <c r="AK76" s="122"/>
    </row>
    <row r="77" spans="1:37" ht="30.75" customHeight="1" x14ac:dyDescent="0.25">
      <c r="A77" s="1" t="s">
        <v>17</v>
      </c>
      <c r="B77" s="15" t="str">
        <f>'M3C 2020-21 Hist Chtx hypotez1'!C75</f>
        <v>Histoire du monde méditerranéen antique</v>
      </c>
      <c r="C77" s="5" t="str">
        <f>'M3C 2020-21 Hist Chtx hypotez1'!D75</f>
        <v>LXL5E10</v>
      </c>
      <c r="D77" s="6" t="s">
        <v>130</v>
      </c>
      <c r="E77" s="6"/>
      <c r="F77" s="6" t="s">
        <v>22</v>
      </c>
      <c r="G77" s="8"/>
      <c r="H77" s="5" t="s">
        <v>23</v>
      </c>
      <c r="I77" s="5">
        <v>6</v>
      </c>
      <c r="J77" s="5" t="s">
        <v>31</v>
      </c>
      <c r="K77" s="9">
        <v>25</v>
      </c>
      <c r="L77" s="9">
        <v>25</v>
      </c>
      <c r="M77" s="196">
        <f>(K77/L77)*100</f>
        <v>100</v>
      </c>
      <c r="N77" s="10">
        <f>'M3C 2020-21 Hist Chtx hypotez1'!N75</f>
        <v>24</v>
      </c>
      <c r="O77" s="10">
        <f>'M3C 2020-21 Hist Chtx hypotez1'!P75</f>
        <v>24</v>
      </c>
      <c r="P77" s="26" t="str">
        <f>'M3C 2020-21 Hist Chtx hypotez1'!S75</f>
        <v/>
      </c>
      <c r="Q77" s="187">
        <f t="shared" ref="Q77:Q90" si="10">V77+AA77+AF77+AK77</f>
        <v>36</v>
      </c>
      <c r="R77" s="52">
        <v>1.5</v>
      </c>
      <c r="S77" s="53">
        <v>1</v>
      </c>
      <c r="T77" s="53">
        <v>24</v>
      </c>
      <c r="U77" s="53">
        <v>36</v>
      </c>
      <c r="V77" s="186">
        <f>U77*M77%</f>
        <v>36</v>
      </c>
      <c r="W77" s="53"/>
      <c r="X77" s="53"/>
      <c r="Y77" s="53"/>
      <c r="Z77" s="53"/>
      <c r="AA77" s="53"/>
      <c r="AB77" s="53"/>
      <c r="AC77" s="53"/>
      <c r="AD77" s="46"/>
      <c r="AE77" s="46"/>
      <c r="AF77" s="46"/>
      <c r="AG77" s="46"/>
      <c r="AH77" s="46"/>
      <c r="AI77" s="46"/>
      <c r="AJ77" s="46"/>
      <c r="AK77" s="46"/>
    </row>
    <row r="78" spans="1:37" ht="30.75" customHeight="1" x14ac:dyDescent="0.25">
      <c r="A78" s="1" t="s">
        <v>25</v>
      </c>
      <c r="B78" s="15" t="str">
        <f>'M3C 2020-21 Hist Chtx hypotez1'!C76</f>
        <v>Histoire sociale et culturelle de l’Europe moderne</v>
      </c>
      <c r="C78" s="5" t="str">
        <f>'M3C 2020-21 Hist Chtx hypotez1'!D76</f>
        <v>LXL5E20</v>
      </c>
      <c r="D78" s="6" t="s">
        <v>130</v>
      </c>
      <c r="E78" s="6"/>
      <c r="F78" s="6" t="s">
        <v>22</v>
      </c>
      <c r="G78" s="8"/>
      <c r="H78" s="5" t="s">
        <v>23</v>
      </c>
      <c r="I78" s="5">
        <v>6</v>
      </c>
      <c r="J78" s="5" t="s">
        <v>24</v>
      </c>
      <c r="K78" s="9">
        <v>25</v>
      </c>
      <c r="L78" s="9">
        <v>25</v>
      </c>
      <c r="M78" s="196">
        <f>(K78/L78)*100</f>
        <v>100</v>
      </c>
      <c r="N78" s="10">
        <f>'M3C 2020-21 Hist Chtx hypotez1'!N76</f>
        <v>24</v>
      </c>
      <c r="O78" s="10">
        <f>'M3C 2020-21 Hist Chtx hypotez1'!P76</f>
        <v>24</v>
      </c>
      <c r="P78" s="26" t="str">
        <f>'M3C 2020-21 Hist Chtx hypotez1'!S76</f>
        <v/>
      </c>
      <c r="Q78" s="187">
        <f t="shared" si="10"/>
        <v>36</v>
      </c>
      <c r="R78" s="52">
        <v>1.5</v>
      </c>
      <c r="S78" s="53">
        <v>1</v>
      </c>
      <c r="T78" s="53">
        <v>24</v>
      </c>
      <c r="U78" s="53">
        <v>36</v>
      </c>
      <c r="V78" s="186">
        <f>U78*M78%</f>
        <v>36</v>
      </c>
      <c r="W78" s="53"/>
      <c r="X78" s="53"/>
      <c r="Y78" s="53"/>
      <c r="Z78" s="53"/>
      <c r="AA78" s="53"/>
      <c r="AB78" s="53"/>
      <c r="AC78" s="53"/>
      <c r="AD78" s="46"/>
      <c r="AE78" s="46"/>
      <c r="AF78" s="46"/>
      <c r="AG78" s="46"/>
      <c r="AH78" s="46"/>
      <c r="AI78" s="46"/>
      <c r="AJ78" s="46"/>
      <c r="AK78" s="46"/>
    </row>
    <row r="79" spans="1:37" ht="30.75" customHeight="1" x14ac:dyDescent="0.25">
      <c r="A79" s="184" t="s">
        <v>215</v>
      </c>
      <c r="B79" s="189" t="str">
        <f>'M3C 2020-21 Hist Chtx hypotez1'!C81</f>
        <v>Choix langue vivante S5</v>
      </c>
      <c r="C79" s="165">
        <f>'M3C 2020-21 Hist Chtx hypotez1'!D81</f>
        <v>0</v>
      </c>
      <c r="D79" s="166" t="s">
        <v>216</v>
      </c>
      <c r="E79" s="166"/>
      <c r="F79" s="166" t="s">
        <v>41</v>
      </c>
      <c r="G79" s="168">
        <v>1</v>
      </c>
      <c r="H79" s="169"/>
      <c r="I79" s="169"/>
      <c r="J79" s="169"/>
      <c r="K79" s="188"/>
      <c r="L79" s="188"/>
      <c r="M79" s="188"/>
      <c r="N79" s="169"/>
      <c r="O79" s="169"/>
      <c r="P79" s="171"/>
      <c r="Q79" s="172"/>
      <c r="R79" s="173"/>
      <c r="S79" s="174"/>
      <c r="T79" s="174"/>
      <c r="U79" s="174"/>
      <c r="V79" s="174"/>
      <c r="W79" s="174"/>
      <c r="X79" s="174"/>
      <c r="Y79" s="174"/>
      <c r="Z79" s="174"/>
      <c r="AA79" s="174"/>
      <c r="AB79" s="174"/>
      <c r="AC79" s="174"/>
      <c r="AD79" s="222"/>
      <c r="AE79" s="222"/>
      <c r="AF79" s="222"/>
      <c r="AG79" s="222"/>
      <c r="AH79" s="222"/>
      <c r="AI79" s="222"/>
      <c r="AJ79" s="222"/>
      <c r="AK79" s="222"/>
    </row>
    <row r="80" spans="1:37" ht="30.75" customHeight="1" x14ac:dyDescent="0.25">
      <c r="A80" s="1" t="s">
        <v>184</v>
      </c>
      <c r="B80" s="21" t="e">
        <f>'M3C 2020-21 Hist Chtx hypotez1'!#REF!</f>
        <v>#REF!</v>
      </c>
      <c r="C80" s="5" t="e">
        <f>'M3C 2020-21 Hist Chtx hypotez1'!#REF!</f>
        <v>#REF!</v>
      </c>
      <c r="D80" s="6" t="s">
        <v>130</v>
      </c>
      <c r="E80" s="6"/>
      <c r="F80" s="11"/>
      <c r="G80" s="8"/>
      <c r="H80" s="5" t="s">
        <v>56</v>
      </c>
      <c r="I80" s="5">
        <v>2</v>
      </c>
      <c r="J80" s="10"/>
      <c r="K80" s="9">
        <v>0</v>
      </c>
      <c r="L80" s="9">
        <v>10</v>
      </c>
      <c r="M80" s="196">
        <v>0</v>
      </c>
      <c r="N80" s="10" t="e">
        <f>'M3C 2020-21 Hist Chtx hypotez1'!#REF!</f>
        <v>#REF!</v>
      </c>
      <c r="O80" s="10" t="e">
        <f>'M3C 2020-21 Hist Chtx hypotez1'!#REF!</f>
        <v>#REF!</v>
      </c>
      <c r="P80" s="26" t="e">
        <f>'M3C 2020-21 Hist Chtx hypotez1'!#REF!</f>
        <v>#REF!</v>
      </c>
      <c r="Q80" s="187">
        <f t="shared" si="10"/>
        <v>0</v>
      </c>
      <c r="R80" s="52"/>
      <c r="S80" s="53"/>
      <c r="T80" s="53"/>
      <c r="U80" s="53"/>
      <c r="V80" s="53"/>
      <c r="W80" s="53">
        <v>1</v>
      </c>
      <c r="X80" s="53">
        <v>1</v>
      </c>
      <c r="Y80" s="53">
        <v>18</v>
      </c>
      <c r="Z80" s="53">
        <f>X80*Y80</f>
        <v>18</v>
      </c>
      <c r="AA80" s="198">
        <f>M80*Z80%</f>
        <v>0</v>
      </c>
      <c r="AB80" s="53"/>
      <c r="AC80" s="53"/>
      <c r="AD80" s="46"/>
      <c r="AE80" s="46"/>
      <c r="AF80" s="46"/>
      <c r="AG80" s="46"/>
      <c r="AH80" s="46"/>
      <c r="AI80" s="46"/>
      <c r="AJ80" s="46"/>
      <c r="AK80" s="46"/>
    </row>
    <row r="81" spans="1:245" ht="30.75" customHeight="1" x14ac:dyDescent="0.25">
      <c r="A81" s="1" t="s">
        <v>185</v>
      </c>
      <c r="B81" s="21" t="str">
        <f>'M3C 2020-21 Hist Chtx hypotez1'!C82</f>
        <v>Anglais S5</v>
      </c>
      <c r="C81" s="5" t="str">
        <f>'M3C 2020-21 Hist Chtx hypotez1'!D82</f>
        <v>LXL5E4B</v>
      </c>
      <c r="D81" s="6" t="s">
        <v>130</v>
      </c>
      <c r="E81" s="6"/>
      <c r="F81" s="11"/>
      <c r="G81" s="8"/>
      <c r="H81" s="5" t="s">
        <v>56</v>
      </c>
      <c r="I81" s="5">
        <v>2</v>
      </c>
      <c r="J81" s="10"/>
      <c r="K81" s="9">
        <v>15</v>
      </c>
      <c r="L81" s="9">
        <v>35</v>
      </c>
      <c r="M81" s="196">
        <f>(K81/L81)*100</f>
        <v>42.857142857142854</v>
      </c>
      <c r="N81" s="10" t="str">
        <f>'M3C 2020-21 Hist Chtx hypotez1'!N82</f>
        <v/>
      </c>
      <c r="O81" s="10">
        <f>'M3C 2020-21 Hist Chtx hypotez1'!P82</f>
        <v>18</v>
      </c>
      <c r="P81" s="26" t="str">
        <f>'M3C 2020-21 Hist Chtx hypotez1'!S82</f>
        <v/>
      </c>
      <c r="Q81" s="187">
        <f t="shared" si="10"/>
        <v>7.7142857142857135</v>
      </c>
      <c r="R81" s="52"/>
      <c r="S81" s="53"/>
      <c r="T81" s="53"/>
      <c r="U81" s="53"/>
      <c r="V81" s="53"/>
      <c r="W81" s="53">
        <v>1</v>
      </c>
      <c r="X81" s="53">
        <v>1</v>
      </c>
      <c r="Y81" s="53">
        <v>18</v>
      </c>
      <c r="Z81" s="53">
        <f>X81*Y81</f>
        <v>18</v>
      </c>
      <c r="AA81" s="198">
        <f>M81*Z81%</f>
        <v>7.7142857142857135</v>
      </c>
      <c r="AB81" s="53"/>
      <c r="AC81" s="53"/>
      <c r="AD81" s="46"/>
      <c r="AE81" s="46"/>
      <c r="AF81" s="46"/>
      <c r="AG81" s="46"/>
      <c r="AH81" s="46"/>
      <c r="AI81" s="46"/>
      <c r="AJ81" s="46"/>
      <c r="AK81" s="46"/>
    </row>
    <row r="82" spans="1:245" ht="30.75" customHeight="1" x14ac:dyDescent="0.25">
      <c r="A82" s="1" t="s">
        <v>186</v>
      </c>
      <c r="B82" s="21" t="str">
        <f>'M3C 2020-21 Hist Chtx hypotez1'!C83</f>
        <v>Espagnol S5</v>
      </c>
      <c r="C82" s="5" t="str">
        <f>'M3C 2020-21 Hist Chtx hypotez1'!D83</f>
        <v>LXL5E4C</v>
      </c>
      <c r="D82" s="6" t="s">
        <v>130</v>
      </c>
      <c r="E82" s="6"/>
      <c r="F82" s="11"/>
      <c r="G82" s="8"/>
      <c r="H82" s="5" t="s">
        <v>56</v>
      </c>
      <c r="I82" s="5">
        <v>2</v>
      </c>
      <c r="J82" s="10"/>
      <c r="K82" s="9">
        <v>10</v>
      </c>
      <c r="L82" s="9">
        <v>19</v>
      </c>
      <c r="M82" s="196">
        <f>(K82/L82)*100</f>
        <v>52.631578947368418</v>
      </c>
      <c r="N82" s="10" t="str">
        <f>'M3C 2020-21 Hist Chtx hypotez1'!N83</f>
        <v/>
      </c>
      <c r="O82" s="10">
        <f>'M3C 2020-21 Hist Chtx hypotez1'!P83</f>
        <v>18</v>
      </c>
      <c r="P82" s="26" t="str">
        <f>'M3C 2020-21 Hist Chtx hypotez1'!S83</f>
        <v/>
      </c>
      <c r="Q82" s="187">
        <f t="shared" si="10"/>
        <v>9.473684210526315</v>
      </c>
      <c r="R82" s="52"/>
      <c r="S82" s="53"/>
      <c r="T82" s="53"/>
      <c r="U82" s="53"/>
      <c r="V82" s="53"/>
      <c r="W82" s="53">
        <v>1</v>
      </c>
      <c r="X82" s="53">
        <v>1</v>
      </c>
      <c r="Y82" s="53">
        <v>18</v>
      </c>
      <c r="Z82" s="53">
        <f>X82*Y82</f>
        <v>18</v>
      </c>
      <c r="AA82" s="198">
        <f>M82*Z82%</f>
        <v>9.473684210526315</v>
      </c>
      <c r="AB82" s="53"/>
      <c r="AC82" s="53"/>
      <c r="AD82" s="46"/>
      <c r="AE82" s="46"/>
      <c r="AF82" s="46"/>
      <c r="AG82" s="46"/>
      <c r="AH82" s="46"/>
      <c r="AI82" s="46"/>
      <c r="AJ82" s="46"/>
      <c r="AK82" s="46"/>
    </row>
    <row r="83" spans="1:245" ht="30.75" customHeight="1" x14ac:dyDescent="0.25">
      <c r="A83" s="1" t="s">
        <v>217</v>
      </c>
      <c r="B83" s="21" t="str">
        <f>'M3C 2020-21 Hist Chtx hypotez1'!C85</f>
        <v>Atelier d'histoire contemporaine S5</v>
      </c>
      <c r="C83" s="5" t="str">
        <f>'M3C 2020-21 Hist Chtx hypotez1'!D85</f>
        <v>LXL5E3A</v>
      </c>
      <c r="D83" s="11"/>
      <c r="E83" s="11"/>
      <c r="F83" s="11"/>
      <c r="G83" s="8"/>
      <c r="H83" s="5" t="s">
        <v>30</v>
      </c>
      <c r="I83" s="5">
        <v>3</v>
      </c>
      <c r="J83" s="5" t="s">
        <v>24</v>
      </c>
      <c r="K83" s="9">
        <v>25</v>
      </c>
      <c r="L83" s="9">
        <v>25</v>
      </c>
      <c r="M83" s="196">
        <f>(K83/L83)*100</f>
        <v>100</v>
      </c>
      <c r="N83" s="10">
        <f>'M3C 2020-21 Hist Chtx hypotez1'!N85</f>
        <v>20</v>
      </c>
      <c r="O83" s="10" t="str">
        <f>'M3C 2020-21 Hist Chtx hypotez1'!P85</f>
        <v/>
      </c>
      <c r="P83" s="26" t="str">
        <f>'M3C 2020-21 Hist Chtx hypotez1'!S85</f>
        <v/>
      </c>
      <c r="Q83" s="187">
        <f t="shared" si="10"/>
        <v>36</v>
      </c>
      <c r="R83" s="52">
        <v>1.5</v>
      </c>
      <c r="S83" s="53">
        <v>1</v>
      </c>
      <c r="T83" s="53">
        <v>12</v>
      </c>
      <c r="U83" s="53">
        <v>18</v>
      </c>
      <c r="V83" s="186">
        <f>U83*M83%</f>
        <v>18</v>
      </c>
      <c r="W83" s="53">
        <v>1</v>
      </c>
      <c r="X83" s="53">
        <v>1</v>
      </c>
      <c r="Y83" s="53">
        <v>18</v>
      </c>
      <c r="Z83" s="53">
        <f>X83*Y83</f>
        <v>18</v>
      </c>
      <c r="AA83" s="198">
        <f>M83*Z83%</f>
        <v>18</v>
      </c>
      <c r="AB83" s="53"/>
      <c r="AC83" s="53"/>
      <c r="AD83" s="46"/>
      <c r="AE83" s="46"/>
      <c r="AF83" s="46"/>
      <c r="AG83" s="46"/>
      <c r="AH83" s="46"/>
      <c r="AI83" s="46"/>
      <c r="AJ83" s="46"/>
      <c r="AK83" s="46"/>
    </row>
    <row r="84" spans="1:245" ht="30.75" customHeight="1" x14ac:dyDescent="0.25">
      <c r="A84" s="184" t="s">
        <v>43</v>
      </c>
      <c r="B84" s="189" t="str">
        <f>'M3C 2020-21 Hist Chtx hypotez1'!C77</f>
        <v>Les outils de l’historien 1 (2 UE au choix parmi 3)</v>
      </c>
      <c r="C84" s="165">
        <f>'M3C 2020-21 Hist Chtx hypotez1'!D77</f>
        <v>0</v>
      </c>
      <c r="D84" s="166" t="s">
        <v>130</v>
      </c>
      <c r="E84" s="167"/>
      <c r="F84" s="166" t="s">
        <v>22</v>
      </c>
      <c r="G84" s="168">
        <v>2</v>
      </c>
      <c r="H84" s="169"/>
      <c r="I84" s="169"/>
      <c r="J84" s="169"/>
      <c r="K84" s="188"/>
      <c r="L84" s="188"/>
      <c r="M84" s="188"/>
      <c r="N84" s="169"/>
      <c r="O84" s="169"/>
      <c r="P84" s="171"/>
      <c r="Q84" s="172"/>
      <c r="R84" s="173"/>
      <c r="S84" s="174"/>
      <c r="T84" s="174"/>
      <c r="U84" s="174"/>
      <c r="V84" s="174"/>
      <c r="W84" s="174"/>
      <c r="X84" s="174"/>
      <c r="Y84" s="174"/>
      <c r="Z84" s="174"/>
      <c r="AA84" s="174"/>
      <c r="AB84" s="174"/>
      <c r="AC84" s="174"/>
      <c r="AD84" s="222"/>
      <c r="AE84" s="222"/>
      <c r="AF84" s="222"/>
      <c r="AG84" s="222"/>
      <c r="AH84" s="222"/>
      <c r="AI84" s="222"/>
      <c r="AJ84" s="222"/>
      <c r="AK84" s="222"/>
    </row>
    <row r="85" spans="1:245" s="254" customFormat="1" ht="30.75" customHeight="1" x14ac:dyDescent="0.25">
      <c r="A85" s="245" t="s">
        <v>221</v>
      </c>
      <c r="B85" s="21" t="str">
        <f>'M3C 2020-21 Hist Chtx hypotez1'!C78</f>
        <v>Iconographie médiévale S5</v>
      </c>
      <c r="C85" s="246" t="str">
        <f>'M3C 2020-21 Hist Chtx hypotez1'!D78</f>
        <v>LXL5E5A</v>
      </c>
      <c r="D85" s="22"/>
      <c r="E85" s="20" t="s">
        <v>64</v>
      </c>
      <c r="F85" s="20" t="s">
        <v>22</v>
      </c>
      <c r="G85" s="247"/>
      <c r="H85" s="5" t="s">
        <v>30</v>
      </c>
      <c r="I85" s="5">
        <v>3</v>
      </c>
      <c r="J85" s="5" t="s">
        <v>31</v>
      </c>
      <c r="K85" s="9">
        <v>25</v>
      </c>
      <c r="L85" s="9">
        <v>25</v>
      </c>
      <c r="M85" s="196">
        <f t="shared" ref="M85:M90" si="11">(K85/L85)*100</f>
        <v>100</v>
      </c>
      <c r="N85" s="248" t="str">
        <f>'M3C 2020-21 Hist Chtx hypotez1'!N78</f>
        <v/>
      </c>
      <c r="O85" s="10">
        <f>'M3C 2020-21 Hist Chtx hypotez1'!P78</f>
        <v>24</v>
      </c>
      <c r="P85" s="249" t="str">
        <f>'M3C 2020-21 Hist Chtx hypotez1'!S78</f>
        <v/>
      </c>
      <c r="Q85" s="187">
        <f t="shared" si="10"/>
        <v>24</v>
      </c>
      <c r="R85" s="250"/>
      <c r="S85" s="251"/>
      <c r="T85" s="251"/>
      <c r="U85" s="251"/>
      <c r="V85" s="251"/>
      <c r="W85" s="251">
        <v>1</v>
      </c>
      <c r="X85" s="53">
        <v>1</v>
      </c>
      <c r="Y85" s="53">
        <v>24</v>
      </c>
      <c r="Z85" s="53">
        <f>X85*Y85</f>
        <v>24</v>
      </c>
      <c r="AA85" s="198">
        <f>M85*Z85%</f>
        <v>24</v>
      </c>
      <c r="AB85" s="251"/>
      <c r="AC85" s="251"/>
      <c r="AD85" s="252"/>
      <c r="AE85" s="252"/>
      <c r="AF85" s="252"/>
      <c r="AG85" s="252"/>
      <c r="AH85" s="252"/>
      <c r="AI85" s="252"/>
      <c r="AJ85" s="252"/>
      <c r="AK85" s="252"/>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3"/>
      <c r="FX85" s="253"/>
      <c r="FY85" s="253"/>
      <c r="FZ85" s="253"/>
      <c r="GA85" s="253"/>
      <c r="GB85" s="253"/>
      <c r="GC85" s="253"/>
      <c r="GD85" s="253"/>
      <c r="GE85" s="253"/>
      <c r="GF85" s="253"/>
      <c r="GG85" s="253"/>
      <c r="GH85" s="253"/>
      <c r="GI85" s="253"/>
      <c r="GJ85" s="253"/>
      <c r="GK85" s="253"/>
      <c r="GL85" s="253"/>
      <c r="GM85" s="253"/>
      <c r="GN85" s="253"/>
      <c r="GO85" s="253"/>
      <c r="GP85" s="253"/>
      <c r="GQ85" s="253"/>
      <c r="GR85" s="253"/>
      <c r="GS85" s="253"/>
      <c r="GT85" s="253"/>
      <c r="GU85" s="253"/>
      <c r="GV85" s="253"/>
      <c r="GW85" s="253"/>
      <c r="GX85" s="253"/>
      <c r="GY85" s="253"/>
      <c r="GZ85" s="253"/>
      <c r="HA85" s="253"/>
      <c r="HB85" s="253"/>
      <c r="HC85" s="253"/>
      <c r="HD85" s="253"/>
      <c r="HE85" s="253"/>
      <c r="HF85" s="253"/>
      <c r="HG85" s="253"/>
      <c r="HH85" s="253"/>
      <c r="HI85" s="253"/>
      <c r="HJ85" s="253"/>
      <c r="HK85" s="253"/>
      <c r="HL85" s="253"/>
      <c r="HM85" s="253"/>
      <c r="HN85" s="253"/>
      <c r="HO85" s="253"/>
      <c r="HP85" s="253"/>
      <c r="HQ85" s="253"/>
      <c r="HR85" s="253"/>
      <c r="HS85" s="253"/>
      <c r="HT85" s="253"/>
      <c r="HU85" s="253"/>
      <c r="HV85" s="253"/>
      <c r="HW85" s="253"/>
      <c r="HX85" s="253"/>
      <c r="HY85" s="253"/>
      <c r="HZ85" s="253"/>
      <c r="IA85" s="253"/>
      <c r="IB85" s="253"/>
      <c r="IC85" s="253"/>
      <c r="ID85" s="253"/>
      <c r="IE85" s="253"/>
      <c r="IF85" s="253"/>
      <c r="IG85" s="253"/>
      <c r="IH85" s="253"/>
      <c r="II85" s="253"/>
      <c r="IJ85" s="253"/>
      <c r="IK85" s="253"/>
    </row>
    <row r="86" spans="1:245" s="254" customFormat="1" ht="30.75" customHeight="1" x14ac:dyDescent="0.25">
      <c r="A86" s="245" t="s">
        <v>223</v>
      </c>
      <c r="B86" s="21" t="str">
        <f>'M3C 2020-21 Hist Chtx hypotez1'!C79</f>
        <v>Latin S5</v>
      </c>
      <c r="C86" s="246" t="str">
        <f>'M3C 2020-21 Hist Chtx hypotez1'!D79</f>
        <v>LXL5E5B</v>
      </c>
      <c r="D86" s="22"/>
      <c r="E86" s="22"/>
      <c r="F86" s="22"/>
      <c r="G86" s="247"/>
      <c r="H86" s="5" t="s">
        <v>30</v>
      </c>
      <c r="I86" s="5">
        <v>3</v>
      </c>
      <c r="J86" s="248"/>
      <c r="K86" s="9">
        <v>25</v>
      </c>
      <c r="L86" s="9">
        <v>25</v>
      </c>
      <c r="M86" s="196">
        <f t="shared" si="11"/>
        <v>100</v>
      </c>
      <c r="N86" s="248" t="str">
        <f>'M3C 2020-21 Hist Chtx hypotez1'!N79</f>
        <v/>
      </c>
      <c r="O86" s="10">
        <f>'M3C 2020-21 Hist Chtx hypotez1'!P79</f>
        <v>24</v>
      </c>
      <c r="P86" s="249" t="str">
        <f>'M3C 2020-21 Hist Chtx hypotez1'!S79</f>
        <v/>
      </c>
      <c r="Q86" s="187">
        <f t="shared" si="10"/>
        <v>24</v>
      </c>
      <c r="R86" s="250"/>
      <c r="S86" s="251"/>
      <c r="T86" s="251"/>
      <c r="U86" s="251"/>
      <c r="V86" s="251"/>
      <c r="W86" s="251">
        <v>1</v>
      </c>
      <c r="X86" s="53">
        <v>1</v>
      </c>
      <c r="Y86" s="53">
        <v>24</v>
      </c>
      <c r="Z86" s="53">
        <f>X86*Y86</f>
        <v>24</v>
      </c>
      <c r="AA86" s="198">
        <f>M86*Z86%</f>
        <v>24</v>
      </c>
      <c r="AB86" s="251"/>
      <c r="AC86" s="251"/>
      <c r="AD86" s="252"/>
      <c r="AE86" s="252"/>
      <c r="AF86" s="252"/>
      <c r="AG86" s="252"/>
      <c r="AH86" s="252"/>
      <c r="AI86" s="252"/>
      <c r="AJ86" s="252"/>
      <c r="AK86" s="252"/>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c r="DV86" s="253"/>
      <c r="DW86" s="253"/>
      <c r="DX86" s="253"/>
      <c r="DY86" s="253"/>
      <c r="DZ86" s="253"/>
      <c r="EA86" s="253"/>
      <c r="EB86" s="253"/>
      <c r="EC86" s="253"/>
      <c r="ED86" s="253"/>
      <c r="EE86" s="253"/>
      <c r="EF86" s="253"/>
      <c r="EG86" s="253"/>
      <c r="EH86" s="253"/>
      <c r="EI86" s="253"/>
      <c r="EJ86" s="253"/>
      <c r="EK86" s="253"/>
      <c r="EL86" s="253"/>
      <c r="EM86" s="253"/>
      <c r="EN86" s="253"/>
      <c r="EO86" s="253"/>
      <c r="EP86" s="253"/>
      <c r="EQ86" s="253"/>
      <c r="ER86" s="253"/>
      <c r="ES86" s="253"/>
      <c r="ET86" s="253"/>
      <c r="EU86" s="253"/>
      <c r="EV86" s="253"/>
      <c r="EW86" s="253"/>
      <c r="EX86" s="253"/>
      <c r="EY86" s="253"/>
      <c r="EZ86" s="253"/>
      <c r="FA86" s="253"/>
      <c r="FB86" s="253"/>
      <c r="FC86" s="253"/>
      <c r="FD86" s="253"/>
      <c r="FE86" s="253"/>
      <c r="FF86" s="253"/>
      <c r="FG86" s="253"/>
      <c r="FH86" s="253"/>
      <c r="FI86" s="253"/>
      <c r="FJ86" s="253"/>
      <c r="FK86" s="253"/>
      <c r="FL86" s="253"/>
      <c r="FM86" s="253"/>
      <c r="FN86" s="253"/>
      <c r="FO86" s="253"/>
      <c r="FP86" s="253"/>
      <c r="FQ86" s="253"/>
      <c r="FR86" s="253"/>
      <c r="FS86" s="253"/>
      <c r="FT86" s="253"/>
      <c r="FU86" s="253"/>
      <c r="FV86" s="253"/>
      <c r="FW86" s="253"/>
      <c r="FX86" s="253"/>
      <c r="FY86" s="253"/>
      <c r="FZ86" s="253"/>
      <c r="GA86" s="253"/>
      <c r="GB86" s="253"/>
      <c r="GC86" s="253"/>
      <c r="GD86" s="253"/>
      <c r="GE86" s="253"/>
      <c r="GF86" s="253"/>
      <c r="GG86" s="253"/>
      <c r="GH86" s="253"/>
      <c r="GI86" s="253"/>
      <c r="GJ86" s="253"/>
      <c r="GK86" s="253"/>
      <c r="GL86" s="253"/>
      <c r="GM86" s="253"/>
      <c r="GN86" s="253"/>
      <c r="GO86" s="253"/>
      <c r="GP86" s="253"/>
      <c r="GQ86" s="253"/>
      <c r="GR86" s="253"/>
      <c r="GS86" s="253"/>
      <c r="GT86" s="253"/>
      <c r="GU86" s="253"/>
      <c r="GV86" s="253"/>
      <c r="GW86" s="253"/>
      <c r="GX86" s="253"/>
      <c r="GY86" s="253"/>
      <c r="GZ86" s="253"/>
      <c r="HA86" s="253"/>
      <c r="HB86" s="253"/>
      <c r="HC86" s="253"/>
      <c r="HD86" s="253"/>
      <c r="HE86" s="253"/>
      <c r="HF86" s="253"/>
      <c r="HG86" s="253"/>
      <c r="HH86" s="253"/>
      <c r="HI86" s="253"/>
      <c r="HJ86" s="253"/>
      <c r="HK86" s="253"/>
      <c r="HL86" s="253"/>
      <c r="HM86" s="253"/>
      <c r="HN86" s="253"/>
      <c r="HO86" s="253"/>
      <c r="HP86" s="253"/>
      <c r="HQ86" s="253"/>
      <c r="HR86" s="253"/>
      <c r="HS86" s="253"/>
      <c r="HT86" s="253"/>
      <c r="HU86" s="253"/>
      <c r="HV86" s="253"/>
      <c r="HW86" s="253"/>
      <c r="HX86" s="253"/>
      <c r="HY86" s="253"/>
      <c r="HZ86" s="253"/>
      <c r="IA86" s="253"/>
      <c r="IB86" s="253"/>
      <c r="IC86" s="253"/>
      <c r="ID86" s="253"/>
      <c r="IE86" s="253"/>
      <c r="IF86" s="253"/>
      <c r="IG86" s="253"/>
      <c r="IH86" s="253"/>
      <c r="II86" s="253"/>
      <c r="IJ86" s="253"/>
      <c r="IK86" s="253"/>
    </row>
    <row r="87" spans="1:245" ht="30.75" customHeight="1" x14ac:dyDescent="0.25">
      <c r="A87" s="47"/>
      <c r="B87" s="227" t="e">
        <f>'M3C 2020-21 Hist Chtx hypotez1'!#REF!</f>
        <v>#REF!</v>
      </c>
      <c r="C87" s="38" t="e">
        <f>'M3C 2020-21 Hist Chtx hypotez1'!#REF!</f>
        <v>#REF!</v>
      </c>
      <c r="D87" s="36"/>
      <c r="E87" s="36"/>
      <c r="F87" s="36"/>
      <c r="G87" s="40"/>
      <c r="H87" s="38"/>
      <c r="I87" s="38"/>
      <c r="J87" s="38"/>
      <c r="K87" s="47"/>
      <c r="L87" s="47"/>
      <c r="M87" s="47"/>
      <c r="N87" s="38"/>
      <c r="O87" s="38"/>
      <c r="P87" s="41"/>
      <c r="Q87" s="42"/>
      <c r="R87" s="125"/>
      <c r="S87" s="135"/>
      <c r="T87" s="135"/>
      <c r="U87" s="135"/>
      <c r="V87" s="135"/>
      <c r="W87" s="135"/>
      <c r="X87" s="135"/>
      <c r="Y87" s="135"/>
      <c r="Z87" s="135"/>
      <c r="AA87" s="135"/>
      <c r="AB87" s="135"/>
      <c r="AC87" s="135"/>
      <c r="AD87" s="89"/>
      <c r="AE87" s="89"/>
      <c r="AF87" s="89"/>
      <c r="AG87" s="89"/>
      <c r="AH87" s="89"/>
      <c r="AI87" s="89"/>
      <c r="AJ87" s="89"/>
      <c r="AK87" s="89"/>
    </row>
    <row r="88" spans="1:245" ht="30.75" customHeight="1" x14ac:dyDescent="0.25">
      <c r="A88" s="1" t="s">
        <v>46</v>
      </c>
      <c r="B88" s="15" t="str">
        <f>'M3C 2020-21 Hist Chtx hypotez1'!C86</f>
        <v>Comment on écrit l’histoire</v>
      </c>
      <c r="C88" s="5" t="str">
        <f>'M3C 2020-21 Hist Chtx hypotez1'!D86</f>
        <v>LXL5E6B</v>
      </c>
      <c r="D88" s="6" t="s">
        <v>120</v>
      </c>
      <c r="E88" s="6" t="s">
        <v>29</v>
      </c>
      <c r="F88" s="6" t="s">
        <v>22</v>
      </c>
      <c r="G88" s="8"/>
      <c r="H88" s="5" t="s">
        <v>56</v>
      </c>
      <c r="I88" s="5">
        <v>2</v>
      </c>
      <c r="J88" s="10"/>
      <c r="K88" s="9">
        <v>25</v>
      </c>
      <c r="L88" s="9">
        <v>25</v>
      </c>
      <c r="M88" s="196">
        <f t="shared" si="11"/>
        <v>100</v>
      </c>
      <c r="N88" s="10">
        <f>'M3C 2020-21 Hist Chtx hypotez1'!N86</f>
        <v>22</v>
      </c>
      <c r="O88" s="10" t="str">
        <f>'M3C 2020-21 Hist Chtx hypotez1'!P86</f>
        <v/>
      </c>
      <c r="P88" s="26" t="str">
        <f>'M3C 2020-21 Hist Chtx hypotez1'!S86</f>
        <v/>
      </c>
      <c r="Q88" s="187">
        <f t="shared" si="10"/>
        <v>33</v>
      </c>
      <c r="R88" s="52">
        <v>1.5</v>
      </c>
      <c r="S88" s="53">
        <v>1</v>
      </c>
      <c r="T88" s="53">
        <v>22</v>
      </c>
      <c r="U88" s="53">
        <v>33</v>
      </c>
      <c r="V88" s="186">
        <f>U88*M88%</f>
        <v>33</v>
      </c>
      <c r="W88" s="53"/>
      <c r="X88" s="53"/>
      <c r="Y88" s="53"/>
      <c r="Z88" s="53"/>
      <c r="AA88" s="53"/>
      <c r="AB88" s="53"/>
      <c r="AC88" s="53"/>
      <c r="AD88" s="46"/>
      <c r="AE88" s="46"/>
      <c r="AF88" s="46"/>
      <c r="AG88" s="46"/>
      <c r="AH88" s="46"/>
      <c r="AI88" s="46"/>
      <c r="AJ88" s="46"/>
      <c r="AK88" s="46"/>
    </row>
    <row r="89" spans="1:245" ht="30.75" customHeight="1" x14ac:dyDescent="0.25">
      <c r="A89" s="1" t="s">
        <v>49</v>
      </c>
      <c r="B89" s="15" t="str">
        <f>'M3C 2020-21 Hist Chtx hypotez1'!C87</f>
        <v>Géographie des risques (CM)</v>
      </c>
      <c r="C89" s="5">
        <f>'M3C 2020-21 Hist Chtx hypotez1'!D87</f>
        <v>0</v>
      </c>
      <c r="D89" s="6" t="s">
        <v>120</v>
      </c>
      <c r="E89" s="6" t="s">
        <v>29</v>
      </c>
      <c r="F89" s="6" t="s">
        <v>41</v>
      </c>
      <c r="G89" s="8"/>
      <c r="H89" s="5" t="s">
        <v>56</v>
      </c>
      <c r="I89" s="5">
        <v>2</v>
      </c>
      <c r="J89" s="5" t="s">
        <v>42</v>
      </c>
      <c r="K89" s="9">
        <v>25</v>
      </c>
      <c r="L89" s="9">
        <v>25</v>
      </c>
      <c r="M89" s="196">
        <f t="shared" si="11"/>
        <v>100</v>
      </c>
      <c r="N89" s="10">
        <f>'M3C 2020-21 Hist Chtx hypotez1'!N87</f>
        <v>15</v>
      </c>
      <c r="O89" s="10" t="str">
        <f>'M3C 2020-21 Hist Chtx hypotez1'!P87</f>
        <v/>
      </c>
      <c r="P89" s="26" t="str">
        <f>'M3C 2020-21 Hist Chtx hypotez1'!S87</f>
        <v/>
      </c>
      <c r="Q89" s="187">
        <f t="shared" si="10"/>
        <v>22.5</v>
      </c>
      <c r="R89" s="52">
        <v>1.5</v>
      </c>
      <c r="S89" s="53">
        <v>1</v>
      </c>
      <c r="T89" s="53">
        <v>15</v>
      </c>
      <c r="U89" s="53">
        <v>22.5</v>
      </c>
      <c r="V89" s="186">
        <f>U89*M89%</f>
        <v>22.5</v>
      </c>
      <c r="W89" s="53"/>
      <c r="X89" s="53"/>
      <c r="Y89" s="53"/>
      <c r="Z89" s="53"/>
      <c r="AA89" s="53"/>
      <c r="AB89" s="53"/>
      <c r="AC89" s="53"/>
      <c r="AD89" s="46"/>
      <c r="AE89" s="46"/>
      <c r="AF89" s="46"/>
      <c r="AG89" s="46"/>
      <c r="AH89" s="46"/>
      <c r="AI89" s="46"/>
      <c r="AJ89" s="46"/>
      <c r="AK89" s="46"/>
    </row>
    <row r="90" spans="1:245" ht="30.75" customHeight="1" x14ac:dyDescent="0.25">
      <c r="A90" s="1" t="s">
        <v>72</v>
      </c>
      <c r="B90" s="15" t="e">
        <f>'M3C 2020-21 Hist Chtx hypotez1'!#REF!</f>
        <v>#REF!</v>
      </c>
      <c r="C90" s="5" t="e">
        <f>'M3C 2020-21 Hist Chtx hypotez1'!#REF!</f>
        <v>#REF!</v>
      </c>
      <c r="D90" s="6" t="s">
        <v>120</v>
      </c>
      <c r="E90" s="6" t="s">
        <v>80</v>
      </c>
      <c r="F90" s="6" t="s">
        <v>22</v>
      </c>
      <c r="G90" s="8"/>
      <c r="H90" s="5" t="s">
        <v>30</v>
      </c>
      <c r="I90" s="5">
        <v>3</v>
      </c>
      <c r="J90" s="10"/>
      <c r="K90" s="9">
        <v>25</v>
      </c>
      <c r="L90" s="9">
        <v>25</v>
      </c>
      <c r="M90" s="196">
        <f t="shared" si="11"/>
        <v>100</v>
      </c>
      <c r="N90" s="10" t="e">
        <f>'M3C 2020-21 Hist Chtx hypotez1'!#REF!</f>
        <v>#REF!</v>
      </c>
      <c r="O90" s="10" t="e">
        <f>'M3C 2020-21 Hist Chtx hypotez1'!#REF!</f>
        <v>#REF!</v>
      </c>
      <c r="P90" s="26" t="e">
        <f>'M3C 2020-21 Hist Chtx hypotez1'!#REF!</f>
        <v>#REF!</v>
      </c>
      <c r="Q90" s="187">
        <f t="shared" si="10"/>
        <v>35</v>
      </c>
      <c r="R90" s="52">
        <v>1.5</v>
      </c>
      <c r="S90" s="53">
        <v>1</v>
      </c>
      <c r="T90" s="53">
        <v>18</v>
      </c>
      <c r="U90" s="53">
        <v>27</v>
      </c>
      <c r="V90" s="186">
        <f>U90*M90%</f>
        <v>27</v>
      </c>
      <c r="W90" s="53">
        <v>1</v>
      </c>
      <c r="X90" s="53">
        <v>1</v>
      </c>
      <c r="Y90" s="53">
        <v>8</v>
      </c>
      <c r="Z90" s="53">
        <f>X90*Y90</f>
        <v>8</v>
      </c>
      <c r="AA90" s="198">
        <f>M90*Z90%</f>
        <v>8</v>
      </c>
      <c r="AB90" s="53"/>
      <c r="AC90" s="53"/>
      <c r="AD90" s="46"/>
      <c r="AE90" s="46"/>
      <c r="AF90" s="46"/>
      <c r="AG90" s="46"/>
      <c r="AH90" s="46"/>
      <c r="AI90" s="46"/>
      <c r="AJ90" s="46"/>
      <c r="AK90" s="46"/>
    </row>
    <row r="91" spans="1:245" ht="23.25" customHeight="1" x14ac:dyDescent="0.25">
      <c r="A91" s="214"/>
      <c r="B91" s="1936" t="s">
        <v>293</v>
      </c>
      <c r="C91" s="1829"/>
      <c r="D91" s="1829"/>
      <c r="E91" s="1829"/>
      <c r="F91" s="1829"/>
      <c r="G91" s="1829"/>
      <c r="H91" s="1829"/>
      <c r="I91" s="1829"/>
      <c r="J91" s="1829"/>
      <c r="K91" s="1829"/>
      <c r="L91" s="1829"/>
      <c r="M91" s="1829"/>
      <c r="N91" s="209" t="e">
        <f>SUM(N77:N90)</f>
        <v>#REF!</v>
      </c>
      <c r="O91" s="209" t="e">
        <f>SUM(O90,O86,O85,O83,O82,O78,O77)</f>
        <v>#REF!</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245" ht="23.25" customHeight="1" x14ac:dyDescent="0.25">
      <c r="A92" s="113"/>
      <c r="B92" s="114"/>
      <c r="C92" s="115"/>
      <c r="D92" s="1836" t="s">
        <v>277</v>
      </c>
      <c r="E92" s="1837"/>
      <c r="F92" s="1837"/>
      <c r="G92" s="1837"/>
      <c r="H92" s="1837"/>
      <c r="I92" s="1837"/>
      <c r="J92" s="1837"/>
      <c r="K92" s="1837"/>
      <c r="L92" s="1837"/>
      <c r="M92" s="1837"/>
      <c r="N92" s="1837"/>
      <c r="O92" s="1837"/>
      <c r="P92" s="1838"/>
      <c r="Q92" s="210">
        <f>SUM(Q77:Q90)</f>
        <v>263.68796992481202</v>
      </c>
      <c r="R92" s="148"/>
      <c r="S92" s="155"/>
      <c r="T92" s="149"/>
      <c r="U92" s="149"/>
      <c r="V92" s="149"/>
      <c r="W92" s="149"/>
      <c r="X92" s="149"/>
      <c r="Y92" s="149"/>
      <c r="Z92" s="149"/>
      <c r="AA92" s="149"/>
      <c r="AB92" s="149"/>
      <c r="AC92" s="149"/>
      <c r="AD92" s="117"/>
      <c r="AE92" s="117"/>
      <c r="AF92" s="117"/>
      <c r="AG92" s="117"/>
      <c r="AH92" s="117"/>
      <c r="AI92" s="117"/>
      <c r="AJ92" s="117"/>
      <c r="AK92" s="117"/>
    </row>
    <row r="93" spans="1:245" ht="30.75" customHeight="1" x14ac:dyDescent="0.25">
      <c r="A93" s="118"/>
      <c r="B93" s="119"/>
      <c r="C93" s="119"/>
      <c r="D93" s="119"/>
      <c r="E93" s="119"/>
      <c r="F93" s="119"/>
      <c r="G93" s="119"/>
      <c r="H93" s="119"/>
      <c r="I93" s="119"/>
      <c r="J93" s="119"/>
      <c r="K93" s="119"/>
      <c r="L93" s="119"/>
      <c r="M93" s="119"/>
      <c r="N93" s="119"/>
      <c r="O93" s="119"/>
      <c r="P93" s="119"/>
      <c r="Q93" s="120"/>
      <c r="R93" s="156"/>
      <c r="S93" s="158"/>
      <c r="T93" s="158"/>
      <c r="U93" s="158"/>
      <c r="V93" s="158"/>
      <c r="W93" s="158"/>
      <c r="X93" s="158"/>
      <c r="Y93" s="158"/>
      <c r="Z93" s="158"/>
      <c r="AA93" s="158"/>
      <c r="AB93" s="158"/>
      <c r="AC93" s="158"/>
      <c r="AD93" s="121"/>
      <c r="AE93" s="121"/>
      <c r="AF93" s="121"/>
      <c r="AG93" s="121"/>
      <c r="AH93" s="121"/>
      <c r="AI93" s="121"/>
      <c r="AJ93" s="121"/>
      <c r="AK93" s="121"/>
    </row>
    <row r="94" spans="1:245" ht="30.75" customHeight="1" x14ac:dyDescent="0.2">
      <c r="A94" s="127"/>
      <c r="B94" s="128" t="str">
        <f>'M3C 2020-21 Hist Chtx hypotez1'!C92</f>
        <v>Semestre 6  LICENCE 3 HISTOIRE CHATEAUROUX</v>
      </c>
      <c r="C94" s="127" t="str">
        <f>'M3C 2020-21 Hist Chtx hypotez1'!D92</f>
        <v>LXL6EE</v>
      </c>
      <c r="D94" s="127"/>
      <c r="E94" s="127"/>
      <c r="F94" s="127"/>
      <c r="G94" s="127"/>
      <c r="H94" s="127"/>
      <c r="I94" s="127"/>
      <c r="J94" s="127"/>
      <c r="K94" s="129">
        <v>25</v>
      </c>
      <c r="L94" s="129"/>
      <c r="M94" s="129"/>
      <c r="N94" s="127"/>
      <c r="O94" s="127"/>
      <c r="P94" s="130"/>
      <c r="Q94" s="131"/>
      <c r="R94" s="162"/>
      <c r="S94" s="163"/>
      <c r="T94" s="163"/>
      <c r="U94" s="163"/>
      <c r="V94" s="163"/>
      <c r="W94" s="163"/>
      <c r="X94" s="163"/>
      <c r="Y94" s="163"/>
      <c r="Z94" s="163"/>
      <c r="AA94" s="163"/>
      <c r="AB94" s="163"/>
      <c r="AC94" s="163"/>
      <c r="AD94" s="132"/>
      <c r="AE94" s="132"/>
      <c r="AF94" s="132"/>
      <c r="AG94" s="132"/>
      <c r="AH94" s="132"/>
      <c r="AI94" s="132"/>
      <c r="AJ94" s="132"/>
      <c r="AK94" s="132"/>
    </row>
    <row r="95" spans="1:245" ht="30.75" customHeight="1" x14ac:dyDescent="0.25">
      <c r="A95" s="1" t="s">
        <v>17</v>
      </c>
      <c r="B95" s="15" t="str">
        <f>'M3C 2020-21 Hist Chtx hypotez1'!C94</f>
        <v>Savoirs, pouvoirs et société dans l’Europe médiévale</v>
      </c>
      <c r="C95" s="5" t="str">
        <f>'M3C 2020-21 Hist Chtx hypotez1'!D94</f>
        <v>LXL6E10</v>
      </c>
      <c r="D95" s="6" t="s">
        <v>130</v>
      </c>
      <c r="E95" s="11"/>
      <c r="F95" s="6" t="s">
        <v>22</v>
      </c>
      <c r="G95" s="8"/>
      <c r="H95" s="5" t="s">
        <v>84</v>
      </c>
      <c r="I95" s="5" t="s">
        <v>84</v>
      </c>
      <c r="J95" s="5" t="s">
        <v>31</v>
      </c>
      <c r="K95" s="9">
        <v>25</v>
      </c>
      <c r="L95" s="9">
        <v>25</v>
      </c>
      <c r="M95" s="196">
        <f t="shared" ref="M95:M108" si="12">(K95/L95)*100</f>
        <v>100</v>
      </c>
      <c r="N95" s="10">
        <f>'M3C 2020-21 Hist Chtx hypotez1'!N94</f>
        <v>24</v>
      </c>
      <c r="O95" s="10">
        <f>'M3C 2020-21 Hist Chtx hypotez1'!P94</f>
        <v>24</v>
      </c>
      <c r="P95" s="26" t="str">
        <f>'M3C 2020-21 Hist Chtx hypotez1'!S94</f>
        <v/>
      </c>
      <c r="Q95" s="187">
        <f t="shared" ref="Q95:Q108" si="13">V95+AA95+AF95+AK95</f>
        <v>60</v>
      </c>
      <c r="R95" s="52">
        <v>1.5</v>
      </c>
      <c r="S95" s="53">
        <v>1</v>
      </c>
      <c r="T95" s="53">
        <v>24</v>
      </c>
      <c r="U95" s="53">
        <v>36</v>
      </c>
      <c r="V95" s="186">
        <f>U95*M95%</f>
        <v>36</v>
      </c>
      <c r="W95" s="53">
        <v>1</v>
      </c>
      <c r="X95" s="53">
        <v>1</v>
      </c>
      <c r="Y95" s="53">
        <v>24</v>
      </c>
      <c r="Z95" s="53">
        <f>X95*Y95</f>
        <v>24</v>
      </c>
      <c r="AA95" s="198">
        <f>M95*Z95%</f>
        <v>24</v>
      </c>
      <c r="AB95" s="53"/>
      <c r="AC95" s="53"/>
      <c r="AD95" s="46"/>
      <c r="AE95" s="46"/>
      <c r="AF95" s="46"/>
      <c r="AG95" s="46"/>
      <c r="AH95" s="46"/>
      <c r="AI95" s="46"/>
      <c r="AJ95" s="46"/>
      <c r="AK95" s="46"/>
    </row>
    <row r="96" spans="1:245" ht="30.75" customHeight="1" x14ac:dyDescent="0.25">
      <c r="A96" s="1" t="s">
        <v>25</v>
      </c>
      <c r="B96" s="15" t="str">
        <f>'M3C 2020-21 Hist Chtx hypotez1'!C95</f>
        <v xml:space="preserve">Pouvoirs et sociétés en Occident à l’époque contemporaine </v>
      </c>
      <c r="C96" s="5" t="str">
        <f>'M3C 2020-21 Hist Chtx hypotez1'!D95</f>
        <v>LXL6E20</v>
      </c>
      <c r="D96" s="6" t="s">
        <v>130</v>
      </c>
      <c r="E96" s="11"/>
      <c r="F96" s="6" t="s">
        <v>22</v>
      </c>
      <c r="G96" s="8"/>
      <c r="H96" s="5" t="s">
        <v>84</v>
      </c>
      <c r="I96" s="5" t="s">
        <v>84</v>
      </c>
      <c r="J96" s="5" t="s">
        <v>24</v>
      </c>
      <c r="K96" s="9">
        <v>25</v>
      </c>
      <c r="L96" s="9">
        <v>25</v>
      </c>
      <c r="M96" s="196">
        <f t="shared" si="12"/>
        <v>100</v>
      </c>
      <c r="N96" s="10">
        <f>'M3C 2020-21 Hist Chtx hypotez1'!N95</f>
        <v>24</v>
      </c>
      <c r="O96" s="10">
        <f>'M3C 2020-21 Hist Chtx hypotez1'!P95</f>
        <v>24</v>
      </c>
      <c r="P96" s="26" t="str">
        <f>'M3C 2020-21 Hist Chtx hypotez1'!S95</f>
        <v/>
      </c>
      <c r="Q96" s="187">
        <f t="shared" si="13"/>
        <v>60</v>
      </c>
      <c r="R96" s="52">
        <v>1.5</v>
      </c>
      <c r="S96" s="53">
        <v>1</v>
      </c>
      <c r="T96" s="53">
        <v>24</v>
      </c>
      <c r="U96" s="53">
        <v>36</v>
      </c>
      <c r="V96" s="186">
        <f>U96*M96%</f>
        <v>36</v>
      </c>
      <c r="W96" s="53">
        <v>1</v>
      </c>
      <c r="X96" s="53">
        <v>1</v>
      </c>
      <c r="Y96" s="53">
        <v>24</v>
      </c>
      <c r="Z96" s="53">
        <f>X96*Y96</f>
        <v>24</v>
      </c>
      <c r="AA96" s="198">
        <f>M96*Z96%</f>
        <v>24</v>
      </c>
      <c r="AB96" s="53"/>
      <c r="AC96" s="53"/>
      <c r="AD96" s="46"/>
      <c r="AE96" s="46"/>
      <c r="AF96" s="46"/>
      <c r="AG96" s="46"/>
      <c r="AH96" s="46"/>
      <c r="AI96" s="46"/>
      <c r="AJ96" s="46"/>
      <c r="AK96" s="46"/>
    </row>
    <row r="97" spans="1:37" ht="30.75" customHeight="1" x14ac:dyDescent="0.25">
      <c r="A97" s="1" t="s">
        <v>32</v>
      </c>
      <c r="B97" s="15" t="str">
        <f>'M3C 2020-21 Hist Chtx hypotez1'!C105</f>
        <v>Les métiers de l'histoire : stage d'observation (ou valorisation expérience professionnelle) + journée Masters + initiation à la recherche</v>
      </c>
      <c r="C97" s="5">
        <f>'M3C 2020-21 Hist Chtx hypotez1'!D105</f>
        <v>0</v>
      </c>
      <c r="D97" s="6" t="s">
        <v>130</v>
      </c>
      <c r="E97" s="11"/>
      <c r="F97" s="6" t="s">
        <v>22</v>
      </c>
      <c r="G97" s="8"/>
      <c r="H97" s="5" t="s">
        <v>36</v>
      </c>
      <c r="I97" s="5" t="s">
        <v>36</v>
      </c>
      <c r="J97" s="10"/>
      <c r="K97" s="9">
        <v>25</v>
      </c>
      <c r="L97" s="9">
        <v>25</v>
      </c>
      <c r="M97" s="196">
        <f t="shared" si="12"/>
        <v>100</v>
      </c>
      <c r="N97" s="10" t="str">
        <f>'M3C 2020-21 Hist Chtx hypotez1'!N105</f>
        <v/>
      </c>
      <c r="O97" s="10">
        <f>'M3C 2020-21 Hist Chtx hypotez1'!P105</f>
        <v>24</v>
      </c>
      <c r="P97" s="26" t="str">
        <f>'M3C 2020-21 Hist Chtx hypotez1'!S105</f>
        <v/>
      </c>
      <c r="Q97" s="187">
        <f t="shared" si="13"/>
        <v>24</v>
      </c>
      <c r="R97" s="52"/>
      <c r="S97" s="53"/>
      <c r="T97" s="53"/>
      <c r="U97" s="53"/>
      <c r="V97" s="186">
        <f>U97*M97%</f>
        <v>0</v>
      </c>
      <c r="W97" s="53">
        <v>1</v>
      </c>
      <c r="X97" s="53">
        <v>1</v>
      </c>
      <c r="Y97" s="53">
        <v>24</v>
      </c>
      <c r="Z97" s="53">
        <f>X97*Y97</f>
        <v>24</v>
      </c>
      <c r="AA97" s="198">
        <f>M97*Z97%</f>
        <v>24</v>
      </c>
      <c r="AB97" s="53"/>
      <c r="AC97" s="53"/>
      <c r="AD97" s="46"/>
      <c r="AE97" s="46"/>
      <c r="AF97" s="46"/>
      <c r="AG97" s="46"/>
      <c r="AH97" s="46"/>
      <c r="AI97" s="46"/>
      <c r="AJ97" s="46"/>
      <c r="AK97" s="46"/>
    </row>
    <row r="98" spans="1:37" ht="30.75" customHeight="1" x14ac:dyDescent="0.25">
      <c r="A98" s="184" t="s">
        <v>37</v>
      </c>
      <c r="B98" s="189" t="str">
        <f>'M3C 2020-21 Hist Chtx hypotez1'!C101</f>
        <v>Langue Vivante étrangère</v>
      </c>
      <c r="C98" s="165">
        <f>'M3C 2020-21 Hist Chtx hypotez1'!D101</f>
        <v>0</v>
      </c>
      <c r="D98" s="166" t="s">
        <v>130</v>
      </c>
      <c r="E98" s="166" t="s">
        <v>199</v>
      </c>
      <c r="F98" s="166" t="s">
        <v>41</v>
      </c>
      <c r="G98" s="168">
        <v>1</v>
      </c>
      <c r="H98" s="165" t="s">
        <v>56</v>
      </c>
      <c r="I98" s="165" t="s">
        <v>56</v>
      </c>
      <c r="J98" s="169"/>
      <c r="K98" s="188"/>
      <c r="L98" s="188"/>
      <c r="M98" s="188"/>
      <c r="N98" s="169"/>
      <c r="O98" s="169"/>
      <c r="P98" s="171"/>
      <c r="Q98" s="172"/>
      <c r="R98" s="173"/>
      <c r="S98" s="174"/>
      <c r="T98" s="174"/>
      <c r="U98" s="174"/>
      <c r="V98" s="174"/>
      <c r="W98" s="174"/>
      <c r="X98" s="174"/>
      <c r="Y98" s="174"/>
      <c r="Z98" s="174"/>
      <c r="AA98" s="174"/>
      <c r="AB98" s="174"/>
      <c r="AC98" s="174"/>
      <c r="AD98" s="222"/>
      <c r="AE98" s="222"/>
      <c r="AF98" s="222"/>
      <c r="AG98" s="222"/>
      <c r="AH98" s="222"/>
      <c r="AI98" s="222"/>
      <c r="AJ98" s="222"/>
      <c r="AK98" s="222"/>
    </row>
    <row r="99" spans="1:37" ht="30.75" customHeight="1" x14ac:dyDescent="0.25">
      <c r="A99" s="1" t="s">
        <v>217</v>
      </c>
      <c r="B99" s="21" t="e">
        <f>'M3C 2020-21 Hist Chtx hypotez1'!#REF!</f>
        <v>#REF!</v>
      </c>
      <c r="C99" s="5" t="e">
        <f>'M3C 2020-21 Hist Chtx hypotez1'!#REF!</f>
        <v>#REF!</v>
      </c>
      <c r="D99" s="11"/>
      <c r="E99" s="6" t="s">
        <v>199</v>
      </c>
      <c r="F99" s="11"/>
      <c r="G99" s="8"/>
      <c r="H99" s="5" t="s">
        <v>56</v>
      </c>
      <c r="I99" s="5" t="s">
        <v>56</v>
      </c>
      <c r="J99" s="10"/>
      <c r="K99" s="9">
        <v>0</v>
      </c>
      <c r="L99" s="9">
        <v>10</v>
      </c>
      <c r="M99" s="196">
        <f t="shared" si="12"/>
        <v>0</v>
      </c>
      <c r="N99" s="10" t="e">
        <f>'M3C 2020-21 Hist Chtx hypotez1'!#REF!</f>
        <v>#REF!</v>
      </c>
      <c r="O99" s="10" t="e">
        <f>'M3C 2020-21 Hist Chtx hypotez1'!#REF!</f>
        <v>#REF!</v>
      </c>
      <c r="P99" s="26" t="e">
        <f>'M3C 2020-21 Hist Chtx hypotez1'!#REF!</f>
        <v>#REF!</v>
      </c>
      <c r="Q99" s="187">
        <f>V99+AA99+AF99+AK99</f>
        <v>0</v>
      </c>
      <c r="R99" s="52"/>
      <c r="S99" s="53"/>
      <c r="T99" s="53"/>
      <c r="U99" s="53"/>
      <c r="V99" s="53"/>
      <c r="W99" s="53">
        <v>1</v>
      </c>
      <c r="X99" s="53">
        <v>1</v>
      </c>
      <c r="Y99" s="53">
        <v>18</v>
      </c>
      <c r="Z99" s="53">
        <f>X99*Y99</f>
        <v>18</v>
      </c>
      <c r="AA99" s="198">
        <f>M99*Z99%</f>
        <v>0</v>
      </c>
      <c r="AB99" s="53"/>
      <c r="AC99" s="53"/>
      <c r="AD99" s="46"/>
      <c r="AE99" s="46"/>
      <c r="AF99" s="46"/>
      <c r="AG99" s="46"/>
      <c r="AH99" s="46"/>
      <c r="AI99" s="46"/>
      <c r="AJ99" s="46"/>
      <c r="AK99" s="46"/>
    </row>
    <row r="100" spans="1:37" ht="30.75" customHeight="1" x14ac:dyDescent="0.25">
      <c r="A100" s="1" t="s">
        <v>218</v>
      </c>
      <c r="B100" s="21" t="str">
        <f>'M3C 2020-21 Hist Chtx hypotez1'!C102</f>
        <v>Anglais S6</v>
      </c>
      <c r="C100" s="5" t="str">
        <f>'M3C 2020-21 Hist Chtx hypotez1'!D102</f>
        <v>LXL6E4B</v>
      </c>
      <c r="D100" s="11"/>
      <c r="E100" s="6" t="s">
        <v>199</v>
      </c>
      <c r="F100" s="11"/>
      <c r="G100" s="8"/>
      <c r="H100" s="5" t="s">
        <v>56</v>
      </c>
      <c r="I100" s="5" t="s">
        <v>56</v>
      </c>
      <c r="J100" s="10"/>
      <c r="K100" s="9">
        <v>15</v>
      </c>
      <c r="L100" s="9">
        <v>35</v>
      </c>
      <c r="M100" s="196">
        <f t="shared" si="12"/>
        <v>42.857142857142854</v>
      </c>
      <c r="N100" s="10" t="str">
        <f>'M3C 2020-21 Hist Chtx hypotez1'!N102</f>
        <v/>
      </c>
      <c r="O100" s="10">
        <f>'M3C 2020-21 Hist Chtx hypotez1'!P102</f>
        <v>18</v>
      </c>
      <c r="P100" s="26" t="str">
        <f>'M3C 2020-21 Hist Chtx hypotez1'!S102</f>
        <v/>
      </c>
      <c r="Q100" s="187">
        <f>V100+AA100+AF100+AK100</f>
        <v>7.7142857142857135</v>
      </c>
      <c r="R100" s="52"/>
      <c r="S100" s="53"/>
      <c r="T100" s="53"/>
      <c r="U100" s="53"/>
      <c r="V100" s="53"/>
      <c r="W100" s="53">
        <v>1</v>
      </c>
      <c r="X100" s="53">
        <v>1</v>
      </c>
      <c r="Y100" s="53">
        <v>18</v>
      </c>
      <c r="Z100" s="53">
        <f>X100*Y100</f>
        <v>18</v>
      </c>
      <c r="AA100" s="198">
        <f>M100*Z100%</f>
        <v>7.7142857142857135</v>
      </c>
      <c r="AB100" s="53"/>
      <c r="AC100" s="53"/>
      <c r="AD100" s="46"/>
      <c r="AE100" s="46"/>
      <c r="AF100" s="46"/>
      <c r="AG100" s="46"/>
      <c r="AH100" s="46"/>
      <c r="AI100" s="46"/>
      <c r="AJ100" s="46"/>
      <c r="AK100" s="46"/>
    </row>
    <row r="101" spans="1:37" ht="30.75" customHeight="1" x14ac:dyDescent="0.25">
      <c r="A101" s="1" t="s">
        <v>228</v>
      </c>
      <c r="B101" s="21" t="str">
        <f>'M3C 2020-21 Hist Chtx hypotez1'!C103</f>
        <v>Espagnol S6</v>
      </c>
      <c r="C101" s="5" t="str">
        <f>'M3C 2020-21 Hist Chtx hypotez1'!D103</f>
        <v>LXL6E4C</v>
      </c>
      <c r="D101" s="11"/>
      <c r="E101" s="6" t="s">
        <v>199</v>
      </c>
      <c r="F101" s="11"/>
      <c r="G101" s="8"/>
      <c r="H101" s="5" t="s">
        <v>56</v>
      </c>
      <c r="I101" s="5" t="s">
        <v>56</v>
      </c>
      <c r="J101" s="10"/>
      <c r="K101" s="9">
        <v>10</v>
      </c>
      <c r="L101" s="9">
        <v>19</v>
      </c>
      <c r="M101" s="196">
        <f t="shared" si="12"/>
        <v>52.631578947368418</v>
      </c>
      <c r="N101" s="10" t="str">
        <f>'M3C 2020-21 Hist Chtx hypotez1'!N103</f>
        <v/>
      </c>
      <c r="O101" s="10">
        <f>'M3C 2020-21 Hist Chtx hypotez1'!P103</f>
        <v>18</v>
      </c>
      <c r="P101" s="26" t="str">
        <f>'M3C 2020-21 Hist Chtx hypotez1'!S103</f>
        <v/>
      </c>
      <c r="Q101" s="187">
        <f>V101+AA101+AF101+AK101</f>
        <v>9.473684210526315</v>
      </c>
      <c r="R101" s="52"/>
      <c r="S101" s="53"/>
      <c r="T101" s="53"/>
      <c r="U101" s="53"/>
      <c r="V101" s="53"/>
      <c r="W101" s="53">
        <v>1</v>
      </c>
      <c r="X101" s="53">
        <v>1</v>
      </c>
      <c r="Y101" s="53">
        <v>18</v>
      </c>
      <c r="Z101" s="53">
        <f>X101*Y101</f>
        <v>18</v>
      </c>
      <c r="AA101" s="198">
        <f>M101*Z101%</f>
        <v>9.473684210526315</v>
      </c>
      <c r="AB101" s="53"/>
      <c r="AC101" s="53"/>
      <c r="AD101" s="46"/>
      <c r="AE101" s="46"/>
      <c r="AF101" s="46"/>
      <c r="AG101" s="46"/>
      <c r="AH101" s="46"/>
      <c r="AI101" s="46"/>
      <c r="AJ101" s="46"/>
      <c r="AK101" s="46"/>
    </row>
    <row r="102" spans="1:37" ht="30.75" customHeight="1" x14ac:dyDescent="0.25">
      <c r="A102" s="1" t="s">
        <v>43</v>
      </c>
      <c r="B102" s="21" t="str">
        <f>'M3C 2020-21 Hist Chtx hypotez1'!C100</f>
        <v>Familles et sociétés dans l’Antiquité</v>
      </c>
      <c r="C102" s="5" t="str">
        <f>'M3C 2020-21 Hist Chtx hypotez1'!D100</f>
        <v>LXL6E3A</v>
      </c>
      <c r="D102" s="11"/>
      <c r="E102" s="11"/>
      <c r="F102" s="11"/>
      <c r="G102" s="8"/>
      <c r="H102" s="10"/>
      <c r="I102" s="10"/>
      <c r="J102" s="5" t="s">
        <v>31</v>
      </c>
      <c r="K102" s="9">
        <v>25</v>
      </c>
      <c r="L102" s="9">
        <v>25</v>
      </c>
      <c r="M102" s="196">
        <f t="shared" si="12"/>
        <v>100</v>
      </c>
      <c r="N102" s="10">
        <f>'M3C 2020-21 Hist Chtx hypotez1'!N100</f>
        <v>12</v>
      </c>
      <c r="O102" s="10">
        <f>'M3C 2020-21 Hist Chtx hypotez1'!P100</f>
        <v>12</v>
      </c>
      <c r="P102" s="26" t="str">
        <f>'M3C 2020-21 Hist Chtx hypotez1'!S100</f>
        <v/>
      </c>
      <c r="Q102" s="187">
        <f t="shared" si="13"/>
        <v>30</v>
      </c>
      <c r="R102" s="52">
        <v>1.5</v>
      </c>
      <c r="S102" s="53">
        <v>1</v>
      </c>
      <c r="T102" s="53">
        <v>12</v>
      </c>
      <c r="U102" s="53">
        <v>18</v>
      </c>
      <c r="V102" s="186">
        <f>U102*M102%</f>
        <v>18</v>
      </c>
      <c r="W102" s="53">
        <v>1</v>
      </c>
      <c r="X102" s="53">
        <v>1</v>
      </c>
      <c r="Y102" s="53">
        <v>12</v>
      </c>
      <c r="Z102" s="53">
        <f>X102*Y102</f>
        <v>12</v>
      </c>
      <c r="AA102" s="198">
        <f>M102*Z102%</f>
        <v>12</v>
      </c>
      <c r="AB102" s="53"/>
      <c r="AC102" s="53"/>
      <c r="AD102" s="46"/>
      <c r="AE102" s="46"/>
      <c r="AF102" s="46"/>
      <c r="AG102" s="46"/>
      <c r="AH102" s="46"/>
      <c r="AI102" s="46"/>
      <c r="AJ102" s="46"/>
      <c r="AK102" s="46"/>
    </row>
    <row r="103" spans="1:37" ht="30.75" customHeight="1" x14ac:dyDescent="0.25">
      <c r="A103" s="184" t="s">
        <v>46</v>
      </c>
      <c r="B103" s="189" t="str">
        <f>'M3C 2020-21 Hist Chtx hypotez1'!C96</f>
        <v>Les outils de l’historien 2</v>
      </c>
      <c r="C103" s="165">
        <f>'M3C 2020-21 Hist Chtx hypotez1'!D96</f>
        <v>0</v>
      </c>
      <c r="D103" s="166" t="s">
        <v>130</v>
      </c>
      <c r="E103" s="167"/>
      <c r="F103" s="166" t="s">
        <v>22</v>
      </c>
      <c r="G103" s="168">
        <v>2</v>
      </c>
      <c r="H103" s="165" t="s">
        <v>56</v>
      </c>
      <c r="I103" s="165" t="s">
        <v>56</v>
      </c>
      <c r="J103" s="169"/>
      <c r="K103" s="188"/>
      <c r="L103" s="188"/>
      <c r="M103" s="188"/>
      <c r="N103" s="169"/>
      <c r="O103" s="169"/>
      <c r="P103" s="171"/>
      <c r="Q103" s="224"/>
      <c r="R103" s="173"/>
      <c r="S103" s="174"/>
      <c r="T103" s="174"/>
      <c r="U103" s="174"/>
      <c r="V103" s="174"/>
      <c r="W103" s="174"/>
      <c r="X103" s="174"/>
      <c r="Y103" s="174"/>
      <c r="Z103" s="174"/>
      <c r="AA103" s="174"/>
      <c r="AB103" s="174"/>
      <c r="AC103" s="174"/>
      <c r="AD103" s="222"/>
      <c r="AE103" s="222"/>
      <c r="AF103" s="222"/>
      <c r="AG103" s="222"/>
      <c r="AH103" s="222"/>
      <c r="AI103" s="222"/>
      <c r="AJ103" s="222"/>
      <c r="AK103" s="222"/>
    </row>
    <row r="104" spans="1:37" ht="30.75" customHeight="1" x14ac:dyDescent="0.25">
      <c r="A104" s="1" t="s">
        <v>200</v>
      </c>
      <c r="B104" s="21" t="str">
        <f>'M3C 2020-21 Hist Chtx hypotez1'!C97</f>
        <v>Numismatique romaine</v>
      </c>
      <c r="C104" s="5" t="str">
        <f>'M3C 2020-21 Hist Chtx hypotez1'!D97</f>
        <v>LXL6E5A</v>
      </c>
      <c r="D104" s="6" t="s">
        <v>130</v>
      </c>
      <c r="E104" s="11"/>
      <c r="F104" s="6" t="s">
        <v>22</v>
      </c>
      <c r="G104" s="8"/>
      <c r="H104" s="10"/>
      <c r="I104" s="10"/>
      <c r="J104" s="5" t="s">
        <v>31</v>
      </c>
      <c r="K104" s="9">
        <v>25</v>
      </c>
      <c r="L104" s="9">
        <v>25</v>
      </c>
      <c r="M104" s="196">
        <f t="shared" si="12"/>
        <v>100</v>
      </c>
      <c r="N104" s="10" t="str">
        <f>'M3C 2020-21 Hist Chtx hypotez1'!N97</f>
        <v/>
      </c>
      <c r="O104" s="10">
        <f>'M3C 2020-21 Hist Chtx hypotez1'!P97</f>
        <v>24</v>
      </c>
      <c r="P104" s="26" t="str">
        <f>'M3C 2020-21 Hist Chtx hypotez1'!S97</f>
        <v/>
      </c>
      <c r="Q104" s="187">
        <f t="shared" si="13"/>
        <v>24</v>
      </c>
      <c r="R104" s="52"/>
      <c r="S104" s="53"/>
      <c r="T104" s="53"/>
      <c r="U104" s="53"/>
      <c r="V104" s="53"/>
      <c r="W104" s="53">
        <v>1</v>
      </c>
      <c r="X104" s="53">
        <v>1</v>
      </c>
      <c r="Y104" s="53">
        <v>24</v>
      </c>
      <c r="Z104" s="53">
        <f>X104*Y104</f>
        <v>24</v>
      </c>
      <c r="AA104" s="198">
        <f>M104*Z104%</f>
        <v>24</v>
      </c>
      <c r="AB104" s="53"/>
      <c r="AC104" s="53"/>
      <c r="AD104" s="46"/>
      <c r="AE104" s="46"/>
      <c r="AF104" s="46"/>
      <c r="AG104" s="46"/>
      <c r="AH104" s="46"/>
      <c r="AI104" s="46"/>
      <c r="AJ104" s="46"/>
      <c r="AK104" s="46"/>
    </row>
    <row r="105" spans="1:37" ht="30.75" customHeight="1" x14ac:dyDescent="0.25">
      <c r="A105" s="1" t="s">
        <v>201</v>
      </c>
      <c r="B105" s="21" t="str">
        <f>'M3C 2020-21 Hist Chtx hypotez1'!C98</f>
        <v>La presse, des Lumières à l’âge contemporain</v>
      </c>
      <c r="C105" s="5" t="str">
        <f>'M3C 2020-21 Hist Chtx hypotez1'!D98</f>
        <v>LXL6E5B</v>
      </c>
      <c r="D105" s="6" t="s">
        <v>130</v>
      </c>
      <c r="E105" s="6" t="s">
        <v>80</v>
      </c>
      <c r="F105" s="6" t="s">
        <v>22</v>
      </c>
      <c r="G105" s="8"/>
      <c r="H105" s="10"/>
      <c r="I105" s="10"/>
      <c r="J105" s="5" t="s">
        <v>57</v>
      </c>
      <c r="K105" s="9">
        <v>25</v>
      </c>
      <c r="L105" s="9">
        <v>25</v>
      </c>
      <c r="M105" s="196">
        <f t="shared" si="12"/>
        <v>100</v>
      </c>
      <c r="N105" s="10" t="str">
        <f>'M3C 2020-21 Hist Chtx hypotez1'!N98</f>
        <v/>
      </c>
      <c r="O105" s="10">
        <f>'M3C 2020-21 Hist Chtx hypotez1'!P98</f>
        <v>24</v>
      </c>
      <c r="P105" s="26" t="str">
        <f>'M3C 2020-21 Hist Chtx hypotez1'!S98</f>
        <v/>
      </c>
      <c r="Q105" s="187">
        <f t="shared" si="13"/>
        <v>24</v>
      </c>
      <c r="R105" s="52"/>
      <c r="S105" s="53"/>
      <c r="T105" s="53"/>
      <c r="U105" s="53"/>
      <c r="V105" s="53"/>
      <c r="W105" s="53">
        <v>1</v>
      </c>
      <c r="X105" s="53">
        <v>1</v>
      </c>
      <c r="Y105" s="53">
        <v>24</v>
      </c>
      <c r="Z105" s="53">
        <f>X105*Y105</f>
        <v>24</v>
      </c>
      <c r="AA105" s="198">
        <f>M105*Z105%</f>
        <v>24</v>
      </c>
      <c r="AB105" s="53"/>
      <c r="AC105" s="53"/>
      <c r="AD105" s="46"/>
      <c r="AE105" s="46"/>
      <c r="AF105" s="46"/>
      <c r="AG105" s="46"/>
      <c r="AH105" s="46"/>
      <c r="AI105" s="46"/>
      <c r="AJ105" s="46"/>
      <c r="AK105" s="46"/>
    </row>
    <row r="106" spans="1:37" ht="30.75" customHeight="1" x14ac:dyDescent="0.25">
      <c r="A106" s="47"/>
      <c r="B106" s="124" t="e">
        <f>'M3C 2020-21 Hist Chtx hypotez1'!#REF!</f>
        <v>#REF!</v>
      </c>
      <c r="C106" s="38" t="e">
        <f>'M3C 2020-21 Hist Chtx hypotez1'!#REF!</f>
        <v>#REF!</v>
      </c>
      <c r="D106" s="36"/>
      <c r="E106" s="36"/>
      <c r="F106" s="36"/>
      <c r="G106" s="40"/>
      <c r="H106" s="38"/>
      <c r="I106" s="38"/>
      <c r="J106" s="38"/>
      <c r="K106" s="47"/>
      <c r="L106" s="47"/>
      <c r="M106" s="47"/>
      <c r="N106" s="38"/>
      <c r="O106" s="38"/>
      <c r="P106" s="41"/>
      <c r="Q106" s="42"/>
      <c r="R106" s="125"/>
      <c r="S106" s="135"/>
      <c r="T106" s="135"/>
      <c r="U106" s="135"/>
      <c r="V106" s="135"/>
      <c r="W106" s="135"/>
      <c r="X106" s="135"/>
      <c r="Y106" s="135"/>
      <c r="Z106" s="135"/>
      <c r="AA106" s="135"/>
      <c r="AB106" s="135"/>
      <c r="AC106" s="135"/>
      <c r="AD106" s="89"/>
      <c r="AE106" s="89"/>
      <c r="AF106" s="89"/>
      <c r="AG106" s="89"/>
      <c r="AH106" s="89"/>
      <c r="AI106" s="89"/>
      <c r="AJ106" s="89"/>
      <c r="AK106" s="89"/>
    </row>
    <row r="107" spans="1:37" ht="30.75" customHeight="1" x14ac:dyDescent="0.25">
      <c r="A107" s="1" t="s">
        <v>72</v>
      </c>
      <c r="B107" s="15" t="str">
        <f>'M3C 2020-21 Hist Chtx hypotez1'!C106</f>
        <v>Archives et bibliothèques : histoire et pratiques</v>
      </c>
      <c r="C107" s="5" t="str">
        <f>'M3C 2020-21 Hist Chtx hypotez1'!D106</f>
        <v>LXL6E8D</v>
      </c>
      <c r="D107" s="6" t="s">
        <v>120</v>
      </c>
      <c r="E107" s="6" t="s">
        <v>80</v>
      </c>
      <c r="F107" s="6" t="s">
        <v>22</v>
      </c>
      <c r="G107" s="8"/>
      <c r="H107" s="5" t="s">
        <v>36</v>
      </c>
      <c r="I107" s="5" t="s">
        <v>36</v>
      </c>
      <c r="J107" s="5" t="s">
        <v>57</v>
      </c>
      <c r="K107" s="9">
        <v>25</v>
      </c>
      <c r="L107" s="9">
        <v>25</v>
      </c>
      <c r="M107" s="196">
        <f>(K107/L107)*100</f>
        <v>100</v>
      </c>
      <c r="N107" s="10">
        <f>'M3C 2020-21 Hist Chtx hypotez1'!N106</f>
        <v>18</v>
      </c>
      <c r="O107" s="10">
        <f>'M3C 2020-21 Hist Chtx hypotez1'!P106</f>
        <v>18</v>
      </c>
      <c r="P107" s="26" t="str">
        <f>'M3C 2020-21 Hist Chtx hypotez1'!S106</f>
        <v/>
      </c>
      <c r="Q107" s="187">
        <f>V107+AA107+AF107+AK107</f>
        <v>39</v>
      </c>
      <c r="R107" s="52">
        <v>1.5</v>
      </c>
      <c r="S107" s="53">
        <v>1</v>
      </c>
      <c r="T107" s="53">
        <v>18</v>
      </c>
      <c r="U107" s="53">
        <v>27</v>
      </c>
      <c r="V107" s="186">
        <f>U107*M107%</f>
        <v>27</v>
      </c>
      <c r="W107" s="53">
        <v>1</v>
      </c>
      <c r="X107" s="53">
        <v>1</v>
      </c>
      <c r="Y107" s="53">
        <v>12</v>
      </c>
      <c r="Z107" s="53">
        <f>X107*Y107</f>
        <v>12</v>
      </c>
      <c r="AA107" s="198">
        <f>M107*Z107%</f>
        <v>12</v>
      </c>
      <c r="AB107" s="53"/>
      <c r="AC107" s="53"/>
      <c r="AD107" s="46"/>
      <c r="AE107" s="46"/>
      <c r="AF107" s="46"/>
      <c r="AG107" s="46"/>
      <c r="AH107" s="46"/>
      <c r="AI107" s="46"/>
      <c r="AJ107" s="46"/>
      <c r="AK107" s="46"/>
    </row>
    <row r="108" spans="1:37" ht="30.75" customHeight="1" x14ac:dyDescent="0.25">
      <c r="A108" s="1" t="s">
        <v>154</v>
      </c>
      <c r="B108" s="15" t="e">
        <f>'M3C 2020-21 Hist Chtx hypotez1'!#REF!</f>
        <v>#REF!</v>
      </c>
      <c r="C108" s="5" t="e">
        <f>'M3C 2020-21 Hist Chtx hypotez1'!#REF!</f>
        <v>#REF!</v>
      </c>
      <c r="D108" s="6" t="s">
        <v>120</v>
      </c>
      <c r="E108" s="6" t="s">
        <v>29</v>
      </c>
      <c r="F108" s="6" t="s">
        <v>41</v>
      </c>
      <c r="G108" s="8"/>
      <c r="H108" s="5" t="s">
        <v>30</v>
      </c>
      <c r="I108" s="5" t="s">
        <v>30</v>
      </c>
      <c r="J108" s="10"/>
      <c r="K108" s="9">
        <v>25</v>
      </c>
      <c r="L108" s="9">
        <v>25</v>
      </c>
      <c r="M108" s="196">
        <f t="shared" si="12"/>
        <v>100</v>
      </c>
      <c r="N108" s="10" t="e">
        <f>'M3C 2020-21 Hist Chtx hypotez1'!#REF!</f>
        <v>#REF!</v>
      </c>
      <c r="O108" s="10" t="e">
        <f>'M3C 2020-21 Hist Chtx hypotez1'!#REF!</f>
        <v>#REF!</v>
      </c>
      <c r="P108" s="26" t="e">
        <f>'M3C 2020-21 Hist Chtx hypotez1'!#REF!</f>
        <v>#REF!</v>
      </c>
      <c r="Q108" s="187">
        <f t="shared" si="13"/>
        <v>20</v>
      </c>
      <c r="R108" s="52"/>
      <c r="S108" s="53"/>
      <c r="T108" s="53"/>
      <c r="U108" s="53"/>
      <c r="V108" s="53"/>
      <c r="W108" s="53">
        <v>1</v>
      </c>
      <c r="X108" s="53">
        <v>1</v>
      </c>
      <c r="Y108" s="53">
        <v>20</v>
      </c>
      <c r="Z108" s="53">
        <f>X108*Y108</f>
        <v>20</v>
      </c>
      <c r="AA108" s="198">
        <f>M108*Z108%</f>
        <v>20</v>
      </c>
      <c r="AB108" s="53"/>
      <c r="AC108" s="53"/>
      <c r="AD108" s="46"/>
      <c r="AE108" s="46"/>
      <c r="AF108" s="46"/>
      <c r="AG108" s="46"/>
      <c r="AH108" s="46"/>
      <c r="AI108" s="46"/>
      <c r="AJ108" s="46"/>
      <c r="AK108" s="46"/>
    </row>
    <row r="109" spans="1:37" ht="23.25" customHeight="1" thickBot="1" x14ac:dyDescent="0.3">
      <c r="A109" s="262"/>
      <c r="B109" s="236" t="str">
        <f>'M3C 2020-21 Hist Chtx hypotez1'!C107</f>
        <v>Histoire, épistémologie et didactique de la Géographie</v>
      </c>
      <c r="C109" s="237"/>
      <c r="D109" s="1841" t="s">
        <v>281</v>
      </c>
      <c r="E109" s="1842"/>
      <c r="F109" s="1842"/>
      <c r="G109" s="1842"/>
      <c r="H109" s="1842"/>
      <c r="I109" s="1842"/>
      <c r="J109" s="1842"/>
      <c r="K109" s="1842"/>
      <c r="L109" s="1842"/>
      <c r="M109" s="1842"/>
      <c r="N109" s="1842"/>
      <c r="O109" s="1842"/>
      <c r="P109" s="1843"/>
      <c r="Q109" s="210">
        <f>SUM(Q95:Q108)</f>
        <v>298.18796992481202</v>
      </c>
      <c r="R109" s="148"/>
      <c r="S109" s="155"/>
      <c r="T109" s="149"/>
      <c r="U109" s="149"/>
      <c r="V109" s="149"/>
      <c r="W109" s="149"/>
      <c r="X109" s="149"/>
      <c r="Y109" s="149"/>
      <c r="Z109" s="149"/>
      <c r="AA109" s="149"/>
      <c r="AB109" s="149"/>
      <c r="AC109" s="149"/>
      <c r="AD109" s="117"/>
      <c r="AE109" s="117"/>
      <c r="AF109" s="117"/>
      <c r="AG109" s="117"/>
      <c r="AH109" s="117"/>
      <c r="AI109" s="117"/>
      <c r="AJ109" s="117"/>
      <c r="AK109" s="117"/>
    </row>
    <row r="110" spans="1:37" ht="32.25" customHeight="1" x14ac:dyDescent="0.35">
      <c r="A110" s="238"/>
      <c r="B110" s="1832" t="s">
        <v>285</v>
      </c>
      <c r="C110" s="1833"/>
      <c r="D110" s="1833"/>
      <c r="E110" s="1833"/>
      <c r="F110" s="1833"/>
      <c r="G110" s="1833"/>
      <c r="H110" s="1833"/>
      <c r="I110" s="1833"/>
      <c r="J110" s="1833"/>
      <c r="K110" s="1833"/>
      <c r="L110" s="1833"/>
      <c r="M110" s="1833"/>
      <c r="N110" s="1834">
        <f>Q19+Q36+Q55+Q74+Q92+Q109</f>
        <v>1710.9343814080655</v>
      </c>
      <c r="O110" s="1835"/>
      <c r="P110" s="1851"/>
      <c r="Q110" s="1851"/>
      <c r="R110" s="1851"/>
      <c r="S110" s="1851"/>
      <c r="T110" s="1851"/>
      <c r="U110" s="1851"/>
      <c r="V110" s="1851"/>
      <c r="W110" s="1851"/>
      <c r="X110" s="1851"/>
      <c r="Y110" s="1851"/>
      <c r="Z110" s="1851"/>
      <c r="AA110" s="1851"/>
      <c r="AB110" s="1851"/>
      <c r="AC110" s="1851"/>
      <c r="AD110" s="1851"/>
      <c r="AE110" s="1851"/>
      <c r="AF110" s="1851"/>
      <c r="AG110" s="1851"/>
      <c r="AH110" s="1851"/>
      <c r="AI110" s="1851"/>
      <c r="AJ110" s="1851"/>
      <c r="AK110" s="1851"/>
    </row>
    <row r="111" spans="1:37" x14ac:dyDescent="0.2">
      <c r="N111" s="1933">
        <f>SUM(N110)/98</f>
        <v>17.45851409600067</v>
      </c>
      <c r="O111" s="1934"/>
    </row>
    <row r="112" spans="1:37" x14ac:dyDescent="0.2">
      <c r="N112" s="1935"/>
      <c r="O112" s="1935"/>
    </row>
    <row r="114" spans="7:8" ht="15" customHeight="1" x14ac:dyDescent="0.2">
      <c r="G114" s="242" t="s">
        <v>286</v>
      </c>
      <c r="H114" s="243">
        <f>SUM(Q19,Q36)</f>
        <v>602.35714285714289</v>
      </c>
    </row>
    <row r="115" spans="7:8" ht="15" customHeight="1" x14ac:dyDescent="0.2">
      <c r="G115" s="25" t="s">
        <v>287</v>
      </c>
      <c r="H115" s="243">
        <f>SUM(Q74,Q55)</f>
        <v>546.70129870129858</v>
      </c>
    </row>
    <row r="116" spans="7:8" ht="15" customHeight="1" x14ac:dyDescent="0.2">
      <c r="G116" s="25" t="s">
        <v>288</v>
      </c>
      <c r="H116" s="243">
        <f>SUM(Q109,Q92)</f>
        <v>561.87593984962405</v>
      </c>
    </row>
    <row r="117" spans="7:8" ht="15" customHeight="1" x14ac:dyDescent="0.2">
      <c r="H117" s="243">
        <f>SUM(H114:H116)</f>
        <v>1710.9343814080655</v>
      </c>
    </row>
  </sheetData>
  <mergeCells count="55">
    <mergeCell ref="V2:V3"/>
    <mergeCell ref="AG1:AK1"/>
    <mergeCell ref="N110:O110"/>
    <mergeCell ref="P110:AK110"/>
    <mergeCell ref="AF2:AF3"/>
    <mergeCell ref="AG2:AG3"/>
    <mergeCell ref="AB1:AF1"/>
    <mergeCell ref="X2:X3"/>
    <mergeCell ref="S2:S3"/>
    <mergeCell ref="T2:T3"/>
    <mergeCell ref="U2:U3"/>
    <mergeCell ref="AK2:AK3"/>
    <mergeCell ref="AI2:AI3"/>
    <mergeCell ref="AE2:AE3"/>
    <mergeCell ref="AJ2:AJ3"/>
    <mergeCell ref="Y2:Y3"/>
    <mergeCell ref="G1:G3"/>
    <mergeCell ref="N1:Q1"/>
    <mergeCell ref="K1:K3"/>
    <mergeCell ref="N2:N3"/>
    <mergeCell ref="O2:O3"/>
    <mergeCell ref="P2:P3"/>
    <mergeCell ref="Q2:Q3"/>
    <mergeCell ref="B36:M36"/>
    <mergeCell ref="D55:P55"/>
    <mergeCell ref="B73:M73"/>
    <mergeCell ref="D74:P74"/>
    <mergeCell ref="B54:M54"/>
    <mergeCell ref="N111:O112"/>
    <mergeCell ref="D92:P92"/>
    <mergeCell ref="D109:P109"/>
    <mergeCell ref="W2:W3"/>
    <mergeCell ref="R1:V1"/>
    <mergeCell ref="W1:AA1"/>
    <mergeCell ref="R2:R3"/>
    <mergeCell ref="F1:F3"/>
    <mergeCell ref="H1:H3"/>
    <mergeCell ref="I1:I3"/>
    <mergeCell ref="J1:J3"/>
    <mergeCell ref="B110:M110"/>
    <mergeCell ref="B91:M91"/>
    <mergeCell ref="B18:M18"/>
    <mergeCell ref="B19:M19"/>
    <mergeCell ref="B35:M35"/>
    <mergeCell ref="A1:A3"/>
    <mergeCell ref="B1:B3"/>
    <mergeCell ref="C1:C3"/>
    <mergeCell ref="D1:D3"/>
    <mergeCell ref="E1:E3"/>
    <mergeCell ref="Z2:Z3"/>
    <mergeCell ref="AA2:AA3"/>
    <mergeCell ref="AB2:AB3"/>
    <mergeCell ref="AC2:AC3"/>
    <mergeCell ref="AH2:AH3"/>
    <mergeCell ref="AD2:A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sqref="A1:XFD1048576"/>
    </sheetView>
  </sheetViews>
  <sheetFormatPr baseColWidth="10" defaultRowHeight="15" x14ac:dyDescent="0.2"/>
  <cols>
    <col min="1" max="1" width="11.19921875" style="269"/>
    <col min="2" max="2" width="11.796875" style="269" customWidth="1"/>
    <col min="3" max="16384" width="11.19921875" style="269"/>
  </cols>
  <sheetData>
    <row r="1" spans="1:3" x14ac:dyDescent="0.2">
      <c r="A1" s="269" t="s">
        <v>308</v>
      </c>
      <c r="B1" s="269" t="s">
        <v>309</v>
      </c>
      <c r="C1" s="269" t="s">
        <v>310</v>
      </c>
    </row>
    <row r="2" spans="1:3" x14ac:dyDescent="0.2">
      <c r="A2" s="269" t="s">
        <v>311</v>
      </c>
      <c r="B2" s="269" t="s">
        <v>312</v>
      </c>
      <c r="C2" s="269" t="s">
        <v>313</v>
      </c>
    </row>
    <row r="3" spans="1:3" x14ac:dyDescent="0.2">
      <c r="A3" s="269" t="s">
        <v>314</v>
      </c>
      <c r="B3" s="269" t="s">
        <v>315</v>
      </c>
    </row>
    <row r="4" spans="1:3" x14ac:dyDescent="0.2">
      <c r="A4" s="269" t="s">
        <v>316</v>
      </c>
      <c r="B4" s="269" t="s">
        <v>317</v>
      </c>
    </row>
    <row r="5" spans="1:3" x14ac:dyDescent="0.2">
      <c r="B5" s="269" t="s">
        <v>318</v>
      </c>
    </row>
    <row r="6" spans="1:3" x14ac:dyDescent="0.2">
      <c r="B6" s="269" t="s">
        <v>319</v>
      </c>
    </row>
    <row r="7" spans="1:3" x14ac:dyDescent="0.2">
      <c r="B7" s="269" t="s">
        <v>320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B24968EFC6EF4AB289C484678AA922" ma:contentTypeVersion="2" ma:contentTypeDescription="Crée un document." ma:contentTypeScope="" ma:versionID="b0bb2c05f4d1ac9782a6463d68370475">
  <xsd:schema xmlns:xsd="http://www.w3.org/2001/XMLSchema" xmlns:xs="http://www.w3.org/2001/XMLSchema" xmlns:p="http://schemas.microsoft.com/office/2006/metadata/properties" xmlns:ns2="2334f2aa-3fc8-42a3-8962-b3894c390d60" targetNamespace="http://schemas.microsoft.com/office/2006/metadata/properties" ma:root="true" ma:fieldsID="a46879720f890f30120ffadc60b6c807" ns2:_="">
    <xsd:import namespace="2334f2aa-3fc8-42a3-8962-b3894c390d6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34f2aa-3fc8-42a3-8962-b3894c390d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824D5F-5D8A-4573-A1EF-6F3857DAF1D9}"/>
</file>

<file path=customXml/itemProps2.xml><?xml version="1.0" encoding="utf-8"?>
<ds:datastoreItem xmlns:ds="http://schemas.openxmlformats.org/officeDocument/2006/customXml" ds:itemID="{AA32FC7F-1958-43CE-8A6F-F33CB03C46C7}"/>
</file>

<file path=customXml/itemProps3.xml><?xml version="1.0" encoding="utf-8"?>
<ds:datastoreItem xmlns:ds="http://schemas.openxmlformats.org/officeDocument/2006/customXml" ds:itemID="{B2E9D3F8-CDA0-482A-820E-C7D1F9025F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10</vt:i4>
      </vt:variant>
    </vt:vector>
  </HeadingPairs>
  <TitlesOfParts>
    <vt:vector size="18" baseType="lpstr">
      <vt:lpstr>Rappel régl. - dates conseils</vt:lpstr>
      <vt:lpstr>M3C 2020-21 Histoir OR hypotez1</vt:lpstr>
      <vt:lpstr>Coût après MCC orléans</vt:lpstr>
      <vt:lpstr>M3C 2020-21 Histoir OR hypotez2</vt:lpstr>
      <vt:lpstr>M3C 2020-21 Hist Chtx hypotez1</vt:lpstr>
      <vt:lpstr>M3C 2020-21 Hist Chtx hypotez2</vt:lpstr>
      <vt:lpstr>Coût après MCC Chtx</vt:lpstr>
      <vt:lpstr>Liste de valeurs</vt:lpstr>
      <vt:lpstr>'M3C 2020-21 Hist Chtx hypotez1'!Impression_des_titres</vt:lpstr>
      <vt:lpstr>'M3C 2020-21 Hist Chtx hypotez2'!Impression_des_titres</vt:lpstr>
      <vt:lpstr>'M3C 2020-21 Histoir OR hypotez1'!Impression_des_titres</vt:lpstr>
      <vt:lpstr>'M3C 2020-21 Histoir OR hypotez2'!Impression_des_titres</vt:lpstr>
      <vt:lpstr>mod</vt:lpstr>
      <vt:lpstr>nat</vt:lpstr>
      <vt:lpstr>'M3C 2020-21 Hist Chtx hypotez1'!Zone_d_impression</vt:lpstr>
      <vt:lpstr>'M3C 2020-21 Hist Chtx hypotez2'!Zone_d_impression</vt:lpstr>
      <vt:lpstr>'M3C 2020-21 Histoir OR hypotez1'!Zone_d_impression</vt:lpstr>
      <vt:lpstr>'M3C 2020-21 Histoir OR hypotez2'!Zone_d_impression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vaufrere</dc:creator>
  <cp:lastModifiedBy>p6524</cp:lastModifiedBy>
  <cp:lastPrinted>2020-09-16T09:28:50Z</cp:lastPrinted>
  <dcterms:created xsi:type="dcterms:W3CDTF">2017-06-06T13:28:55Z</dcterms:created>
  <dcterms:modified xsi:type="dcterms:W3CDTF">2020-09-28T08:46:31Z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0x01010071B24968EFC6EF4AB289C484678AA922</vt:lpwstr>
  </property>
</Properties>
</file>